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ain Street\Manager Stats\"/>
    </mc:Choice>
  </mc:AlternateContent>
  <xr:revisionPtr revIDLastSave="0" documentId="13_ncr:1_{67543D2E-56D8-456A-AFEC-8D0B07A50509}" xr6:coauthVersionLast="47" xr6:coauthVersionMax="47" xr10:uidLastSave="{00000000-0000-0000-0000-000000000000}"/>
  <bookViews>
    <workbookView xWindow="-120" yWindow="-120" windowWidth="29040" windowHeight="15720" tabRatio="804" xr2:uid="{0FE08FDE-38CA-4787-993F-CD0060F4FB0E}"/>
  </bookViews>
  <sheets>
    <sheet name="Businesses" sheetId="1" r:id="rId1"/>
    <sheet name="Housing" sheetId="2" r:id="rId2"/>
    <sheet name="Building Improvements" sheetId="4" r:id="rId3"/>
    <sheet name="Property Changes" sheetId="6" r:id="rId4"/>
    <sheet name="Public Improvements" sheetId="3" r:id="rId5"/>
    <sheet name="General Reporting" sheetId="7" r:id="rId6"/>
    <sheet name="Reference Lists (DO NOT EDIT)" sheetId="5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4" l="1"/>
  <c r="A36" i="4"/>
  <c r="A25" i="3"/>
  <c r="A35" i="6"/>
  <c r="F33" i="1"/>
  <c r="E33" i="1"/>
  <c r="A35" i="2"/>
  <c r="A33" i="2"/>
  <c r="A35" i="4" l="1"/>
  <c r="A23" i="3"/>
  <c r="A33" i="6"/>
  <c r="A33" i="4"/>
  <c r="I36" i="1"/>
  <c r="H36" i="1"/>
  <c r="G36" i="1"/>
  <c r="F36" i="1"/>
  <c r="D36" i="1"/>
  <c r="B35" i="1"/>
  <c r="A35" i="1"/>
  <c r="H33" i="1"/>
  <c r="G33" i="1"/>
  <c r="D33" i="1"/>
  <c r="C33" i="1"/>
  <c r="B33" i="1"/>
  <c r="A33" i="1"/>
</calcChain>
</file>

<file path=xl/sharedStrings.xml><?xml version="1.0" encoding="utf-8"?>
<sst xmlns="http://schemas.openxmlformats.org/spreadsheetml/2006/main" count="111" uniqueCount="94">
  <si>
    <t>Business Name</t>
  </si>
  <si>
    <t>Address</t>
  </si>
  <si>
    <t>Owner Contact Information</t>
  </si>
  <si>
    <t>Business Type</t>
  </si>
  <si>
    <t>Business Status</t>
  </si>
  <si>
    <t>New</t>
  </si>
  <si>
    <t>Acquired</t>
  </si>
  <si>
    <t>Relocated Into District</t>
  </si>
  <si>
    <t xml:space="preserve">Relocated Within District </t>
  </si>
  <si>
    <t>Expanded</t>
  </si>
  <si>
    <t>Restaurant</t>
  </si>
  <si>
    <t xml:space="preserve">Retail </t>
  </si>
  <si>
    <t>Service</t>
  </si>
  <si>
    <t>Religious</t>
  </si>
  <si>
    <t>Professional</t>
  </si>
  <si>
    <t>Government</t>
  </si>
  <si>
    <t>Nonprofit</t>
  </si>
  <si>
    <t>Industrial</t>
  </si>
  <si>
    <t>Other</t>
  </si>
  <si>
    <t>Housing Status</t>
  </si>
  <si>
    <t>Number of Units</t>
  </si>
  <si>
    <t>Housing Address</t>
  </si>
  <si>
    <t>Closed</t>
  </si>
  <si>
    <t>Housing Unit Name</t>
  </si>
  <si>
    <t>Property Address</t>
  </si>
  <si>
    <t>Totals</t>
  </si>
  <si>
    <t>New Businesses</t>
  </si>
  <si>
    <t>Acquired Businesses</t>
  </si>
  <si>
    <t>Expanded Businesses</t>
  </si>
  <si>
    <t>Relocated Within District</t>
  </si>
  <si>
    <t>COBID Businesses</t>
  </si>
  <si>
    <t>Women Owned</t>
  </si>
  <si>
    <t>Minority Owned</t>
  </si>
  <si>
    <t>Veteran Owned</t>
  </si>
  <si>
    <t>Business Ownership</t>
  </si>
  <si>
    <t>Closed Businesses</t>
  </si>
  <si>
    <t>Lost Employees</t>
  </si>
  <si>
    <t>Into</t>
  </si>
  <si>
    <t>Within</t>
  </si>
  <si>
    <t>Unit Type</t>
  </si>
  <si>
    <t>Condo/Townhouse</t>
  </si>
  <si>
    <t>Detatched</t>
  </si>
  <si>
    <t xml:space="preserve">Apartments </t>
  </si>
  <si>
    <t>Affordable Housing</t>
  </si>
  <si>
    <t>Loft</t>
  </si>
  <si>
    <t>Scope of Work</t>
  </si>
  <si>
    <t>Incentives Used</t>
  </si>
  <si>
    <t>Amount Invested</t>
  </si>
  <si>
    <t>Awning</t>
  </si>
  <si>
    <t>Façade</t>
  </si>
  <si>
    <t>Other Exterior</t>
  </si>
  <si>
    <t>Upper Floor</t>
  </si>
  <si>
    <t>Interior: Commercial</t>
  </si>
  <si>
    <t>Interior: Residential</t>
  </si>
  <si>
    <t>Special Assessment</t>
  </si>
  <si>
    <t>Federal Preservation Tax Credit</t>
  </si>
  <si>
    <t>Urban Renewal Funds</t>
  </si>
  <si>
    <t>Other City Funds</t>
  </si>
  <si>
    <t>Grants</t>
  </si>
  <si>
    <t>None</t>
  </si>
  <si>
    <t>Type of Change</t>
  </si>
  <si>
    <t>Cost of Change</t>
  </si>
  <si>
    <t>New Building</t>
  </si>
  <si>
    <t>Building Addition</t>
  </si>
  <si>
    <t>Demolition: Safety Concern</t>
  </si>
  <si>
    <t>Loss: Other Natural Disaster</t>
  </si>
  <si>
    <t xml:space="preserve">Loss: Wildfire </t>
  </si>
  <si>
    <t>Loss: Arson/Crime</t>
  </si>
  <si>
    <t>Demolition: Other</t>
  </si>
  <si>
    <t>Cost of Property Changes</t>
  </si>
  <si>
    <t>Public Project Description</t>
  </si>
  <si>
    <t>Public Entity Completing Project</t>
  </si>
  <si>
    <t xml:space="preserve">Public Investment </t>
  </si>
  <si>
    <t>Volunteer Hours</t>
  </si>
  <si>
    <t>General Reporting Information</t>
  </si>
  <si>
    <t>Program Commentary</t>
  </si>
  <si>
    <t>Describe any critical issues, problems, and/or successes during this reporting period. If applicable, provide a list of goals and any challenges anticipated in the future.</t>
  </si>
  <si>
    <t>Outreach Committee Activity</t>
  </si>
  <si>
    <t>Include any activities recently completed by the committee as well as other information the committee would like to share.</t>
  </si>
  <si>
    <t>Promotion Committee Activity</t>
  </si>
  <si>
    <t>Design Committee Activity</t>
  </si>
  <si>
    <t>Economic Vitality Committee Activity</t>
  </si>
  <si>
    <t>PASSWORD TO UNPROTECT SHEETS:</t>
  </si>
  <si>
    <t>oms</t>
  </si>
  <si>
    <t>New Housing</t>
  </si>
  <si>
    <t>Closed Housing</t>
  </si>
  <si>
    <t>Number Part Time Employees</t>
  </si>
  <si>
    <t>Number of Full Time Employees</t>
  </si>
  <si>
    <t>Full Time Employees</t>
  </si>
  <si>
    <t>Part Time Employees</t>
  </si>
  <si>
    <t>New Construction Projects Completed</t>
  </si>
  <si>
    <t>Public Improvement Projects Completed</t>
  </si>
  <si>
    <t>Rehabilitation Projects Completed</t>
  </si>
  <si>
    <t>*This number compiles from several spreadsheets, it may not match the number of projects on this sheet alone*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</si>
</sst>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56060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1ACE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D5E8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1FFC9"/>
        <bgColor indexed="64"/>
      </patternFill>
    </fill>
    <fill>
      <patternFill patternType="solid">
        <fgColor rgb="FF960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16" xfId="0" applyBorder="1"/>
    <xf numFmtId="0" fontId="4" fillId="5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0" fontId="7" fillId="0" borderId="0" xfId="0" applyFont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right"/>
    </xf>
    <xf numFmtId="0" fontId="10" fillId="0" borderId="0" xfId="0" applyFont="1"/>
    <xf numFmtId="0" fontId="10" fillId="7" borderId="1" xfId="0" applyFont="1" applyFill="1" applyBorder="1" applyAlignment="1">
      <alignment horizontal="center"/>
    </xf>
    <xf numFmtId="0" fontId="9" fillId="0" borderId="12" xfId="0" applyFont="1" applyBorder="1"/>
    <xf numFmtId="0" fontId="10" fillId="8" borderId="11" xfId="0" applyFont="1" applyFill="1" applyBorder="1"/>
    <xf numFmtId="0" fontId="11" fillId="0" borderId="5" xfId="0" applyFont="1" applyBorder="1"/>
    <xf numFmtId="0" fontId="10" fillId="6" borderId="11" xfId="0" applyFont="1" applyFill="1" applyBorder="1"/>
    <xf numFmtId="0" fontId="6" fillId="12" borderId="11" xfId="0" applyFont="1" applyFill="1" applyBorder="1"/>
    <xf numFmtId="0" fontId="6" fillId="13" borderId="0" xfId="0" applyFont="1" applyFill="1"/>
    <xf numFmtId="0" fontId="10" fillId="15" borderId="11" xfId="0" applyFont="1" applyFill="1" applyBorder="1"/>
    <xf numFmtId="49" fontId="0" fillId="0" borderId="0" xfId="0" applyNumberFormat="1"/>
    <xf numFmtId="0" fontId="5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49" fontId="0" fillId="9" borderId="17" xfId="0" applyNumberFormat="1" applyFill="1" applyBorder="1" applyAlignment="1">
      <alignment horizontal="left" vertical="top" wrapText="1"/>
    </xf>
    <xf numFmtId="49" fontId="0" fillId="9" borderId="0" xfId="0" applyNumberFormat="1" applyFill="1" applyAlignment="1">
      <alignment horizontal="left" vertical="top" wrapText="1"/>
    </xf>
    <xf numFmtId="49" fontId="0" fillId="9" borderId="18" xfId="0" applyNumberFormat="1" applyFill="1" applyBorder="1" applyAlignment="1">
      <alignment horizontal="left" vertical="top" wrapText="1"/>
    </xf>
    <xf numFmtId="49" fontId="0" fillId="9" borderId="13" xfId="0" applyNumberFormat="1" applyFill="1" applyBorder="1" applyAlignment="1">
      <alignment horizontal="left" vertical="top" wrapText="1"/>
    </xf>
    <xf numFmtId="49" fontId="0" fillId="9" borderId="14" xfId="0" applyNumberFormat="1" applyFill="1" applyBorder="1" applyAlignment="1">
      <alignment horizontal="left" vertical="top" wrapText="1"/>
    </xf>
    <xf numFmtId="49" fontId="0" fillId="9" borderId="15" xfId="0" applyNumberFormat="1" applyFill="1" applyBorder="1" applyAlignment="1">
      <alignment horizontal="left" vertical="top" wrapText="1"/>
    </xf>
    <xf numFmtId="49" fontId="0" fillId="10" borderId="17" xfId="0" applyNumberFormat="1" applyFill="1" applyBorder="1" applyAlignment="1">
      <alignment horizontal="left" vertical="top" wrapText="1"/>
    </xf>
    <xf numFmtId="49" fontId="0" fillId="10" borderId="0" xfId="0" applyNumberFormat="1" applyFill="1" applyAlignment="1">
      <alignment horizontal="left" vertical="top" wrapText="1"/>
    </xf>
    <xf numFmtId="49" fontId="0" fillId="10" borderId="18" xfId="0" applyNumberFormat="1" applyFill="1" applyBorder="1" applyAlignment="1">
      <alignment horizontal="left" vertical="top" wrapText="1"/>
    </xf>
    <xf numFmtId="49" fontId="0" fillId="10" borderId="13" xfId="0" applyNumberFormat="1" applyFill="1" applyBorder="1" applyAlignment="1">
      <alignment horizontal="left" vertical="top" wrapText="1"/>
    </xf>
    <xf numFmtId="49" fontId="0" fillId="10" borderId="14" xfId="0" applyNumberFormat="1" applyFill="1" applyBorder="1" applyAlignment="1">
      <alignment horizontal="left" vertical="top" wrapText="1"/>
    </xf>
    <xf numFmtId="49" fontId="0" fillId="10" borderId="15" xfId="0" applyNumberFormat="1" applyFill="1" applyBorder="1" applyAlignment="1">
      <alignment horizontal="left" vertical="top" wrapText="1"/>
    </xf>
    <xf numFmtId="49" fontId="0" fillId="11" borderId="17" xfId="0" applyNumberFormat="1" applyFill="1" applyBorder="1" applyAlignment="1">
      <alignment horizontal="left" vertical="top" wrapText="1"/>
    </xf>
    <xf numFmtId="49" fontId="0" fillId="11" borderId="0" xfId="0" applyNumberFormat="1" applyFill="1" applyAlignment="1">
      <alignment horizontal="left" vertical="top" wrapText="1"/>
    </xf>
    <xf numFmtId="49" fontId="0" fillId="11" borderId="18" xfId="0" applyNumberFormat="1" applyFill="1" applyBorder="1" applyAlignment="1">
      <alignment horizontal="left" vertical="top" wrapText="1"/>
    </xf>
    <xf numFmtId="49" fontId="0" fillId="11" borderId="13" xfId="0" applyNumberFormat="1" applyFill="1" applyBorder="1" applyAlignment="1">
      <alignment horizontal="left" vertical="top" wrapText="1"/>
    </xf>
    <xf numFmtId="49" fontId="0" fillId="11" borderId="14" xfId="0" applyNumberFormat="1" applyFill="1" applyBorder="1" applyAlignment="1">
      <alignment horizontal="left" vertical="top" wrapText="1"/>
    </xf>
    <xf numFmtId="49" fontId="0" fillId="11" borderId="15" xfId="0" applyNumberFormat="1" applyFill="1" applyBorder="1" applyAlignment="1">
      <alignment horizontal="left" vertical="top" wrapText="1"/>
    </xf>
    <xf numFmtId="49" fontId="0" fillId="14" borderId="17" xfId="0" applyNumberFormat="1" applyFill="1" applyBorder="1" applyAlignment="1">
      <alignment horizontal="left" vertical="top" wrapText="1"/>
    </xf>
    <xf numFmtId="49" fontId="0" fillId="14" borderId="0" xfId="0" applyNumberFormat="1" applyFill="1" applyAlignment="1">
      <alignment horizontal="left" vertical="top" wrapText="1"/>
    </xf>
    <xf numFmtId="49" fontId="0" fillId="14" borderId="18" xfId="0" applyNumberFormat="1" applyFill="1" applyBorder="1" applyAlignment="1">
      <alignment horizontal="left" vertical="top" wrapText="1"/>
    </xf>
    <xf numFmtId="49" fontId="0" fillId="14" borderId="13" xfId="0" applyNumberFormat="1" applyFill="1" applyBorder="1" applyAlignment="1">
      <alignment horizontal="left" vertical="top" wrapText="1"/>
    </xf>
    <xf numFmtId="49" fontId="0" fillId="14" borderId="14" xfId="0" applyNumberFormat="1" applyFill="1" applyBorder="1" applyAlignment="1">
      <alignment horizontal="left" vertical="top" wrapText="1"/>
    </xf>
    <xf numFmtId="49" fontId="0" fillId="14" borderId="15" xfId="0" applyNumberFormat="1" applyFill="1" applyBorder="1" applyAlignment="1">
      <alignment horizontal="left" vertical="top" wrapText="1"/>
    </xf>
    <xf numFmtId="0" fontId="0" fillId="16" borderId="17" xfId="0" applyFill="1" applyBorder="1" applyAlignment="1">
      <alignment horizontal="left" vertical="top"/>
    </xf>
    <xf numFmtId="0" fontId="0" fillId="16" borderId="0" xfId="0" applyFill="1" applyAlignment="1">
      <alignment horizontal="left" vertical="top"/>
    </xf>
    <xf numFmtId="0" fontId="0" fillId="16" borderId="18" xfId="0" applyFill="1" applyBorder="1" applyAlignment="1">
      <alignment horizontal="left" vertical="top"/>
    </xf>
    <xf numFmtId="0" fontId="0" fillId="16" borderId="13" xfId="0" applyFill="1" applyBorder="1" applyAlignment="1">
      <alignment horizontal="left" vertical="top"/>
    </xf>
    <xf numFmtId="0" fontId="0" fillId="16" borderId="14" xfId="0" applyFill="1" applyBorder="1" applyAlignment="1">
      <alignment horizontal="left" vertical="top"/>
    </xf>
    <xf numFmtId="0" fontId="0" fillId="16" borderId="15" xfId="0" applyFill="1" applyBorder="1" applyAlignment="1">
      <alignment horizontal="left" vertical="top"/>
    </xf>
    <xf numFmtId="0" fontId="2" fillId="0" borderId="0" xfId="0" applyFont="1"/>
    <xf numFmtId="1" fontId="0" fillId="0" borderId="0" xfId="0" applyNumberFormat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1" fontId="0" fillId="0" borderId="12" xfId="0" applyNumberFormat="1" applyBorder="1"/>
    <xf numFmtId="0" fontId="1" fillId="17" borderId="1" xfId="0" applyFont="1" applyFill="1" applyBorder="1" applyAlignment="1" applyProtection="1">
      <alignment horizontal="center"/>
      <protection locked="0"/>
    </xf>
    <xf numFmtId="1" fontId="7" fillId="0" borderId="12" xfId="0" applyNumberFormat="1" applyFont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2" xfId="0" applyBorder="1" applyAlignment="1" applyProtection="1">
      <alignment horizontal="right"/>
      <protection locked="0"/>
    </xf>
    <xf numFmtId="0" fontId="3" fillId="0" borderId="0" xfId="0" applyFont="1" applyFill="1" applyProtection="1">
      <protection locked="0"/>
    </xf>
  </cellXfs>
  <cellStyles count="1">
    <cellStyle name="Normal" xfId="0" builtinId="0"/>
  </cellStyles>
  <dxfs count="35">
    <dxf>
      <protection locked="0" hidden="0"/>
    </dxf>
    <dxf>
      <numFmt numFmtId="1" formatCode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ill>
        <patternFill>
          <bgColor rgb="FFC1ACEC"/>
        </patternFill>
      </fill>
    </dxf>
    <dxf>
      <font>
        <b/>
        <i val="0"/>
        <color theme="0"/>
      </font>
      <fill>
        <patternFill>
          <bgColor rgb="FF461E64"/>
        </patternFill>
      </fill>
    </dxf>
  </dxfs>
  <tableStyles count="1" defaultTableStyle="TableStyleMedium2" defaultPivotStyle="PivotStyleLight16">
    <tableStyle name="Table Style 1" pivot="0" count="2" xr9:uid="{2CD0BAD6-5019-4D70-A976-73DB94F88241}">
      <tableStyleElement type="headerRow" dxfId="34"/>
      <tableStyleElement type="firstRowStripe" dxfId="33"/>
    </tableStyle>
  </tableStyles>
  <colors>
    <mruColors>
      <color rgb="FF960000"/>
      <color rgb="FFF1FFC9"/>
      <color rgb="FFCCFF33"/>
      <color rgb="FFD5E8FF"/>
      <color rgb="FFD5D5FF"/>
      <color rgb="FF000099"/>
      <color rgb="FF009999"/>
      <color rgb="FFD5FFFF"/>
      <color rgb="FFEBEB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4C1AE0-8D5D-4F8D-AEB3-FA9E3EAA19E5}" name="Table1" displayName="Table1" ref="A1:H30" totalsRowShown="0" headerRowDxfId="32" dataDxfId="31">
  <autoFilter ref="A1:H30" xr:uid="{F7D9836F-F252-4077-9473-A46B18883471}"/>
  <tableColumns count="8">
    <tableColumn id="1" xr3:uid="{0C13DC76-824A-4364-A2D0-1C35A89E5BFD}" name="Business Name" dataDxfId="30"/>
    <tableColumn id="2" xr3:uid="{75BD0E7B-8054-47F2-BF01-A8B6AB9C20F1}" name="Address" dataDxfId="29"/>
    <tableColumn id="3" xr3:uid="{48F285EE-43FA-4B30-939F-CA62836E53CD}" name="Owner Contact Information" dataDxfId="28"/>
    <tableColumn id="4" xr3:uid="{DE2866BF-A0FB-47C3-81D3-7C1B0B64F457}" name="Number of Full Time Employees" dataDxfId="27"/>
    <tableColumn id="7" xr3:uid="{EB15F98A-3E6C-4C39-96E7-DAC7AFF4CBE4}" name="Number Part Time Employees" dataDxfId="0"/>
    <tableColumn id="5" xr3:uid="{1F06A1EF-6EE7-4F51-84A6-EC690CF0D4C9}" name="Business Type" dataDxfId="26"/>
    <tableColumn id="8" xr3:uid="{6F66BF9A-5CF2-4313-BC38-074C79B19C74}" name="Business Ownership" dataDxfId="25"/>
    <tableColumn id="6" xr3:uid="{3D78FB1A-6B92-44B4-B1AB-DEB53A18E1D3}" name="Business Status" dataDxfId="24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7844A0-3C42-47B7-8EE9-9080A1510CDD}" name="Table2" displayName="Table2" ref="A1:E30" totalsRowShown="0" headerRowDxfId="23" dataDxfId="22">
  <autoFilter ref="A1:E30" xr:uid="{FF69DC04-78C1-4CAE-96CF-0EE6D4E37A1E}"/>
  <tableColumns count="5">
    <tableColumn id="1" xr3:uid="{56B52858-B1B8-4832-BCCB-7F3F3FC84FC5}" name="Housing Unit Name" dataDxfId="21"/>
    <tableColumn id="2" xr3:uid="{08D72FE6-491E-4C28-953D-7DF9137D4772}" name="Housing Address" dataDxfId="20"/>
    <tableColumn id="5" xr3:uid="{FC886BED-1EE2-44E6-A280-ABB6A322ED38}" name="Unit Type" dataDxfId="19"/>
    <tableColumn id="3" xr3:uid="{38FABF2F-14D0-4518-9953-632FB0543275}" name="Housing Status" dataDxfId="18"/>
    <tableColumn id="4" xr3:uid="{D008DAC1-4A98-4FE6-A8BA-48CBCB72CAF1}" name="Number of Units" dataDxfId="1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B3DAA3A-176E-45A7-A5D6-41E5AAC8ADF1}" name="Table3" displayName="Table3" ref="A1:D30" totalsRowShown="0" headerRowDxfId="17" dataDxfId="16">
  <autoFilter ref="A1:D30" xr:uid="{155EC9C2-B98A-4A8A-8E55-8895ED72C455}"/>
  <tableColumns count="4">
    <tableColumn id="1" xr3:uid="{071BE8E9-6E56-4527-B51F-0182A398DD86}" name="Property Address" dataDxfId="15"/>
    <tableColumn id="2" xr3:uid="{B2F89F04-3E94-41FB-B61C-6EF6B2B2DB6E}" name="Scope of Work" dataDxfId="14"/>
    <tableColumn id="3" xr3:uid="{B1A66212-8AEC-4975-99F7-5F59C5C225CA}" name="Incentives Used" dataDxfId="13"/>
    <tableColumn id="4" xr3:uid="{6CA286D7-4B79-479A-B7FF-3B34F2053A5B}" name="Amount Invested" dataDxfId="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EAE3068-57A7-4EC6-A9C8-5CE0A4242E77}" name="Table4" displayName="Table4" ref="A1:C30" totalsRowShown="0" headerRowDxfId="11" dataDxfId="10">
  <autoFilter ref="A1:C30" xr:uid="{8232281A-5359-4DFA-BB54-0E1BD6E90CF5}"/>
  <tableColumns count="3">
    <tableColumn id="1" xr3:uid="{D4727808-ACCF-450E-973B-6B2ECAA01EEF}" name="Property Address" dataDxfId="9"/>
    <tableColumn id="2" xr3:uid="{7A0844F6-67A4-4456-9A71-FFD1C8948352}" name="Type of Change" dataDxfId="8"/>
    <tableColumn id="3" xr3:uid="{A8984612-9275-45FC-A0AD-28F7A03009E3}" name="Cost of Change" dataDxfId="7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93E7A12-6E0A-4F61-B0D5-092135B716BE}" name="Table5" displayName="Table5" ref="A1:C20" totalsRowShown="0" headerRowDxfId="6" dataDxfId="5">
  <autoFilter ref="A1:C20" xr:uid="{72E445C6-F5ED-4E16-8BA9-7F5145D2E0B7}"/>
  <tableColumns count="3">
    <tableColumn id="1" xr3:uid="{16190FA3-8408-4A4D-864E-62416826E20C}" name="Public Project Description" dataDxfId="4"/>
    <tableColumn id="2" xr3:uid="{F31782C6-DD34-40ED-9F8E-3D9EB3F30EB6}" name="Public Entity Completing Project" dataDxfId="3"/>
    <tableColumn id="3" xr3:uid="{35C2CD73-6A12-47C7-87BD-08BC05AFF9E3}" name="Amount Invested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3CF3-08E7-44F1-9FC8-BAAFB8134440}">
  <sheetPr>
    <tabColor theme="7" tint="0.39997558519241921"/>
  </sheetPr>
  <dimension ref="A1:I36"/>
  <sheetViews>
    <sheetView tabSelected="1" workbookViewId="0">
      <selection activeCell="I32" sqref="I32"/>
    </sheetView>
  </sheetViews>
  <sheetFormatPr defaultColWidth="8.85546875" defaultRowHeight="15" x14ac:dyDescent="0.25"/>
  <cols>
    <col min="1" max="3" width="27.7109375" style="3" customWidth="1"/>
    <col min="4" max="4" width="34.5703125" style="3" bestFit="1" customWidth="1"/>
    <col min="5" max="5" width="32.42578125" style="3" bestFit="1" customWidth="1"/>
    <col min="6" max="6" width="23" style="3" customWidth="1"/>
    <col min="7" max="7" width="23" style="3" bestFit="1" customWidth="1"/>
    <col min="8" max="8" width="16.5703125" style="3" bestFit="1" customWidth="1"/>
    <col min="9" max="16384" width="8.8554687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87</v>
      </c>
      <c r="E1" s="1" t="s">
        <v>86</v>
      </c>
      <c r="F1" s="1" t="s">
        <v>3</v>
      </c>
      <c r="G1" s="1" t="s">
        <v>34</v>
      </c>
      <c r="H1" s="2" t="s">
        <v>4</v>
      </c>
    </row>
    <row r="31" spans="1:9" ht="16.5" thickBot="1" x14ac:dyDescent="0.3">
      <c r="A31" s="39" t="s">
        <v>25</v>
      </c>
      <c r="B31" s="39"/>
      <c r="C31" s="39"/>
      <c r="D31" s="39"/>
      <c r="E31" s="39"/>
      <c r="F31" s="39"/>
      <c r="G31" s="39"/>
      <c r="H31" s="39"/>
    </row>
    <row r="32" spans="1:9" ht="15.75" thickBot="1" x14ac:dyDescent="0.3">
      <c r="A32" s="16" t="s">
        <v>27</v>
      </c>
      <c r="B32" s="17" t="s">
        <v>28</v>
      </c>
      <c r="C32" s="17" t="s">
        <v>26</v>
      </c>
      <c r="D32" s="17" t="s">
        <v>7</v>
      </c>
      <c r="E32" s="17" t="s">
        <v>88</v>
      </c>
      <c r="F32" s="79" t="s">
        <v>89</v>
      </c>
      <c r="G32" s="17" t="s">
        <v>29</v>
      </c>
      <c r="H32" s="18" t="s">
        <v>30</v>
      </c>
      <c r="I32" s="4"/>
    </row>
    <row r="33" spans="1:9" ht="15.75" thickBot="1" x14ac:dyDescent="0.3">
      <c r="A33" s="7">
        <f>COUNTIF(Table1[Business Status], "Acquired")</f>
        <v>0</v>
      </c>
      <c r="B33" s="8">
        <f>COUNTIF(Table1[Business Status], "Expanded")</f>
        <v>0</v>
      </c>
      <c r="C33" s="8">
        <f>COUNTIF(Table1[Business Status], "New")</f>
        <v>0</v>
      </c>
      <c r="D33" s="8">
        <f>COUNTIF(Table1[Business Status], "Relocated Into District")</f>
        <v>0</v>
      </c>
      <c r="E33" s="8">
        <f>SUM(Table1[Number of Full Time Employees])</f>
        <v>0</v>
      </c>
      <c r="F33" s="77">
        <f>SUM(Table1[Number Part Time Employees])</f>
        <v>0</v>
      </c>
      <c r="G33" s="8">
        <f>COUNTIF(Table1[Business Status], "Relocated Within District")</f>
        <v>0</v>
      </c>
      <c r="H33" s="9">
        <f>COUNTIF(Table1[Business Ownership], "&lt;&gt;"&amp;"")</f>
        <v>0</v>
      </c>
    </row>
    <row r="34" spans="1:9" ht="15.75" thickBot="1" x14ac:dyDescent="0.3">
      <c r="A34" s="14" t="s">
        <v>35</v>
      </c>
      <c r="B34" s="15" t="s">
        <v>36</v>
      </c>
    </row>
    <row r="35" spans="1:9" ht="15.75" thickBot="1" x14ac:dyDescent="0.3">
      <c r="A35" s="5">
        <f>COUNTIF(Table1[Business Status], "Closed")</f>
        <v>0</v>
      </c>
      <c r="B35" s="6">
        <f>SUMIF(Table1[Business Status], "Closed", Table1[Number of Full Time Employees])</f>
        <v>0</v>
      </c>
      <c r="D35" s="19" t="s">
        <v>6</v>
      </c>
      <c r="F35" s="19" t="s">
        <v>9</v>
      </c>
      <c r="G35" s="19" t="s">
        <v>5</v>
      </c>
      <c r="H35" s="19" t="s">
        <v>37</v>
      </c>
      <c r="I35" s="19" t="s">
        <v>38</v>
      </c>
    </row>
    <row r="36" spans="1:9" x14ac:dyDescent="0.25">
      <c r="D36" s="19">
        <f>SUMIF(Table1[Business Status], "Acquired", Table1[Number of Full Time Employees])</f>
        <v>0</v>
      </c>
      <c r="E36" s="19"/>
      <c r="F36" s="19">
        <f>SUMIF(Table1[Business Status], "Expanded", Table1[Number of Full Time Employees])</f>
        <v>0</v>
      </c>
      <c r="G36" s="19">
        <f>SUMIF(Table1[Business Status], "New", Table1[Number of Full Time Employees])</f>
        <v>0</v>
      </c>
      <c r="H36" s="19">
        <f>SUMIF(Table1[Business Status], "Relocated Into District", Table1[Number of Full Time Employees])</f>
        <v>0</v>
      </c>
      <c r="I36" s="19">
        <f>SUMIF(Table1[Business Status], "Relocated Within District", Table1[Number of Full Time Employees])</f>
        <v>0</v>
      </c>
    </row>
  </sheetData>
  <sheetProtection algorithmName="SHA-512" hashValue="+fWQ6cOp0uBiganFEwPKUhAFVUp06i5jbv/VzlOsxRGb0vRqlOHqymIbcYxEHtBepT8j3+6A2t2s8aF5jE2iEw==" saltValue="Ft5W3QyEL/vbvbB/gOt6YQ==" spinCount="100000" sheet="1" objects="1" scenarios="1"/>
  <mergeCells count="1">
    <mergeCell ref="A31:H31"/>
  </mergeCells>
  <dataValidations count="1">
    <dataValidation type="whole" errorStyle="information" allowBlank="1" showInputMessage="1" showErrorMessage="1" errorTitle="Numbers Only" error="This column will only accept numerical values of 1 or more. If the total number of employees is unknown, it is a known minimum of 1._x000a__x000a_Please enter this known minimum and adjust numbers with the OMS Coordinator if discovered." sqref="D2:E30" xr:uid="{AF1149BA-F8E0-4741-8C14-B2183B04F2BB}">
      <formula1>1</formula1>
      <formula2>100000000000000000000</formula2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D9FC129-099D-4A5A-8407-8A9FAAB75B02}">
          <x14:formula1>
            <xm:f>'Reference Lists (DO NOT EDIT)'!$B$1:$B$9</xm:f>
          </x14:formula1>
          <xm:sqref>F2:F30</xm:sqref>
        </x14:dataValidation>
        <x14:dataValidation type="list" allowBlank="1" showInputMessage="1" showErrorMessage="1" xr:uid="{D44EF3CA-5936-4D0E-BD26-FF509D345C3D}">
          <x14:formula1>
            <xm:f>'Reference Lists (DO NOT EDIT)'!$E$1:$E$3</xm:f>
          </x14:formula1>
          <xm:sqref>G2:G30</xm:sqref>
        </x14:dataValidation>
        <x14:dataValidation type="list" allowBlank="1" showInputMessage="1" showErrorMessage="1" xr:uid="{B7DC9767-3DC7-48F6-A860-74A4986860D8}">
          <x14:formula1>
            <xm:f>'Reference Lists (DO NOT EDIT)'!$A$1:$A$6</xm:f>
          </x14:formula1>
          <xm:sqref>H2:H30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30776-942C-4B03-ADFF-894B1189F7D6}">
  <sheetPr>
    <tabColor theme="9" tint="-0.249977111117893"/>
  </sheetPr>
  <dimension ref="A1:G35"/>
  <sheetViews>
    <sheetView workbookViewId="0">
      <selection activeCell="J9" sqref="J9"/>
    </sheetView>
  </sheetViews>
  <sheetFormatPr defaultColWidth="8.85546875" defaultRowHeight="15" x14ac:dyDescent="0.25"/>
  <cols>
    <col min="1" max="1" width="22.28515625" style="3" customWidth="1"/>
    <col min="2" max="3" width="26.140625" style="3" customWidth="1"/>
    <col min="4" max="4" width="15.28515625" style="3" customWidth="1"/>
    <col min="5" max="5" width="16.7109375" style="3" customWidth="1"/>
    <col min="6" max="16384" width="8.85546875" style="3"/>
  </cols>
  <sheetData>
    <row r="1" spans="1:7" x14ac:dyDescent="0.25">
      <c r="A1" s="12" t="s">
        <v>23</v>
      </c>
      <c r="B1" s="12" t="s">
        <v>21</v>
      </c>
      <c r="C1" s="12" t="s">
        <v>39</v>
      </c>
      <c r="D1" s="12" t="s">
        <v>19</v>
      </c>
      <c r="E1" s="12" t="s">
        <v>20</v>
      </c>
      <c r="G1" s="13"/>
    </row>
    <row r="2" spans="1:7" x14ac:dyDescent="0.25">
      <c r="E2" s="73"/>
    </row>
    <row r="3" spans="1:7" x14ac:dyDescent="0.25">
      <c r="E3" s="73"/>
    </row>
    <row r="4" spans="1:7" x14ac:dyDescent="0.25">
      <c r="E4" s="73"/>
    </row>
    <row r="5" spans="1:7" x14ac:dyDescent="0.25">
      <c r="E5" s="73"/>
    </row>
    <row r="6" spans="1:7" x14ac:dyDescent="0.25">
      <c r="E6" s="73"/>
    </row>
    <row r="7" spans="1:7" x14ac:dyDescent="0.25">
      <c r="E7" s="73"/>
    </row>
    <row r="8" spans="1:7" x14ac:dyDescent="0.25">
      <c r="E8" s="73"/>
    </row>
    <row r="9" spans="1:7" x14ac:dyDescent="0.25">
      <c r="E9" s="73"/>
    </row>
    <row r="10" spans="1:7" x14ac:dyDescent="0.25">
      <c r="E10" s="73"/>
    </row>
    <row r="11" spans="1:7" x14ac:dyDescent="0.25">
      <c r="E11" s="73"/>
    </row>
    <row r="12" spans="1:7" x14ac:dyDescent="0.25">
      <c r="E12" s="73"/>
    </row>
    <row r="13" spans="1:7" x14ac:dyDescent="0.25">
      <c r="E13" s="73"/>
    </row>
    <row r="14" spans="1:7" x14ac:dyDescent="0.25">
      <c r="E14" s="73"/>
    </row>
    <row r="15" spans="1:7" x14ac:dyDescent="0.25">
      <c r="E15" s="73"/>
    </row>
    <row r="16" spans="1:7" x14ac:dyDescent="0.25">
      <c r="E16" s="73"/>
    </row>
    <row r="17" spans="1:5" x14ac:dyDescent="0.25">
      <c r="E17" s="73"/>
    </row>
    <row r="18" spans="1:5" x14ac:dyDescent="0.25">
      <c r="E18" s="73"/>
    </row>
    <row r="19" spans="1:5" x14ac:dyDescent="0.25">
      <c r="E19" s="73"/>
    </row>
    <row r="20" spans="1:5" x14ac:dyDescent="0.25">
      <c r="E20" s="73"/>
    </row>
    <row r="21" spans="1:5" x14ac:dyDescent="0.25">
      <c r="E21" s="73"/>
    </row>
    <row r="22" spans="1:5" x14ac:dyDescent="0.25">
      <c r="E22" s="73"/>
    </row>
    <row r="23" spans="1:5" x14ac:dyDescent="0.25">
      <c r="E23" s="73"/>
    </row>
    <row r="24" spans="1:5" x14ac:dyDescent="0.25">
      <c r="E24" s="73"/>
    </row>
    <row r="25" spans="1:5" x14ac:dyDescent="0.25">
      <c r="E25" s="73"/>
    </row>
    <row r="26" spans="1:5" x14ac:dyDescent="0.25">
      <c r="E26" s="73"/>
    </row>
    <row r="27" spans="1:5" x14ac:dyDescent="0.25">
      <c r="E27" s="73"/>
    </row>
    <row r="28" spans="1:5" x14ac:dyDescent="0.25">
      <c r="E28" s="73"/>
    </row>
    <row r="29" spans="1:5" x14ac:dyDescent="0.25">
      <c r="E29" s="73"/>
    </row>
    <row r="30" spans="1:5" x14ac:dyDescent="0.25">
      <c r="E30" s="73"/>
    </row>
    <row r="31" spans="1:5" ht="19.5" thickBot="1" x14ac:dyDescent="0.35">
      <c r="A31" s="40" t="s">
        <v>25</v>
      </c>
      <c r="B31" s="40"/>
      <c r="C31" s="40"/>
      <c r="D31" s="40"/>
      <c r="E31" s="40"/>
    </row>
    <row r="32" spans="1:5" x14ac:dyDescent="0.25">
      <c r="A32" s="74" t="s">
        <v>84</v>
      </c>
      <c r="B32" s="20"/>
    </row>
    <row r="33" spans="1:1" ht="15.75" thickBot="1" x14ac:dyDescent="0.3">
      <c r="A33" s="75">
        <f>SUMIFS(Table2[Number of Units],Table2[Housing Status], "New")</f>
        <v>0</v>
      </c>
    </row>
    <row r="34" spans="1:1" ht="15.75" thickBot="1" x14ac:dyDescent="0.3">
      <c r="A34" s="76" t="s">
        <v>85</v>
      </c>
    </row>
    <row r="35" spans="1:1" ht="15.75" thickBot="1" x14ac:dyDescent="0.3">
      <c r="A35" s="9">
        <f>SUMIFS(Table2[Number of Units],Table2[Housing Status], "Closed")</f>
        <v>0</v>
      </c>
    </row>
  </sheetData>
  <sheetProtection algorithmName="SHA-512" hashValue="7KoGgnA40SDEXBf5lpxpeMT/5ZTZ6riKWUiEhYfaEnu/uyYHIcWucGunaLV2D6tpKqyMOarWLeXCFvrLqQDt2g==" saltValue="+jxX9bsSFz7heqNOH4VO4g==" spinCount="100000" sheet="1" objects="1" scenarios="1"/>
  <mergeCells count="1">
    <mergeCell ref="A31:E31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21763F-9B4B-4522-BC37-555D481C195C}">
          <x14:formula1>
            <xm:f>'Reference Lists (DO NOT EDIT)'!$C$1:$C$2</xm:f>
          </x14:formula1>
          <xm:sqref>D2:D30</xm:sqref>
        </x14:dataValidation>
        <x14:dataValidation type="list" allowBlank="1" showInputMessage="1" showErrorMessage="1" xr:uid="{57A52472-D755-49D5-BAEE-84BCA4BBDA09}">
          <x14:formula1>
            <xm:f>'Reference Lists (DO NOT EDIT)'!$D$1:$D$5</xm:f>
          </x14:formula1>
          <xm:sqref>C2:C30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7AA5-D385-4916-9AD1-8E7F84866194}">
  <sheetPr>
    <tabColor theme="4" tint="-0.249977111117893"/>
  </sheetPr>
  <dimension ref="A1:D37"/>
  <sheetViews>
    <sheetView topLeftCell="A22" workbookViewId="0">
      <selection activeCell="I21" sqref="I21"/>
    </sheetView>
  </sheetViews>
  <sheetFormatPr defaultColWidth="8.85546875" defaultRowHeight="15" x14ac:dyDescent="0.25"/>
  <cols>
    <col min="1" max="1" width="36.28515625" style="3" customWidth="1"/>
    <col min="2" max="2" width="30.85546875" style="3" customWidth="1"/>
    <col min="3" max="3" width="16.5703125" style="3" customWidth="1"/>
    <col min="4" max="4" width="17.7109375" style="3" customWidth="1"/>
    <col min="5" max="16384" width="8.85546875" style="3"/>
  </cols>
  <sheetData>
    <row r="1" spans="1:4" x14ac:dyDescent="0.25">
      <c r="A1" s="19" t="s">
        <v>24</v>
      </c>
      <c r="B1" s="19" t="s">
        <v>45</v>
      </c>
      <c r="C1" s="19" t="s">
        <v>46</v>
      </c>
      <c r="D1" s="19" t="s">
        <v>47</v>
      </c>
    </row>
    <row r="31" spans="1:4" ht="19.5" thickBot="1" x14ac:dyDescent="0.35">
      <c r="A31" s="40" t="s">
        <v>25</v>
      </c>
      <c r="B31" s="40"/>
      <c r="C31" s="40"/>
      <c r="D31" s="40"/>
    </row>
    <row r="32" spans="1:4" x14ac:dyDescent="0.25">
      <c r="A32" s="22" t="s">
        <v>47</v>
      </c>
      <c r="B32" s="12"/>
      <c r="C32" s="12"/>
      <c r="D32" s="12"/>
    </row>
    <row r="33" spans="1:2" ht="15.75" thickBot="1" x14ac:dyDescent="0.3">
      <c r="A33" s="21">
        <f>SUM(Table3[Amount Invested])</f>
        <v>0</v>
      </c>
    </row>
    <row r="34" spans="1:2" ht="15.75" thickBot="1" x14ac:dyDescent="0.3">
      <c r="A34" s="78" t="s">
        <v>92</v>
      </c>
      <c r="B34" s="3" t="s">
        <v>93</v>
      </c>
    </row>
    <row r="35" spans="1:2" ht="15.75" thickBot="1" x14ac:dyDescent="0.3">
      <c r="A35" s="81">
        <f>SUM(A36:A37)</f>
        <v>0</v>
      </c>
    </row>
    <row r="36" spans="1:2" x14ac:dyDescent="0.25">
      <c r="A36" s="83">
        <f>COUNTIF(Table3[Scope of Work], "&lt;&gt;" )</f>
        <v>0</v>
      </c>
    </row>
    <row r="37" spans="1:2" x14ac:dyDescent="0.25">
      <c r="A37" s="19">
        <f>COUNTIF(Table4[Type of Change], "Building Addition")</f>
        <v>0</v>
      </c>
    </row>
  </sheetData>
  <sheetProtection algorithmName="SHA-512" hashValue="EU1vqUHzkw1JQJ8NSvtNEvCU21dip7DSV94ZqDZJ1+oUN8PMUw84PPxs1bL0A9YmMkgNwkCwvWg5pbMYvtEipw==" saltValue="3mhkIHQCAG+/CjHfx7LebQ==" spinCount="100000" sheet="1" objects="1" scenarios="1"/>
  <mergeCells count="1">
    <mergeCell ref="A31:D31"/>
  </mergeCells>
  <dataValidations count="1">
    <dataValidation type="decimal" errorStyle="information" allowBlank="1" showInputMessage="1" showErrorMessage="1" errorTitle="Numbers Only" error="This cell will only accept numerical values of 0.01 or more. Please include a realistic numerical estimate if the total value is unknown." sqref="D2:D30" xr:uid="{67B52650-8B9B-4824-AA16-10A2C2DBB0C4}">
      <formula1>0.01</formula1>
      <formula2>9.99999999999999E+170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055CF7B-A122-46C5-A1A5-79EAACBB4CEB}">
          <x14:formula1>
            <xm:f>'Reference Lists (DO NOT EDIT)'!$G$1:$G$6</xm:f>
          </x14:formula1>
          <xm:sqref>B2:B30</xm:sqref>
        </x14:dataValidation>
        <x14:dataValidation type="list" allowBlank="1" showInputMessage="1" showErrorMessage="1" xr:uid="{75FA3129-6840-4F1B-816C-2A0890710404}">
          <x14:formula1>
            <xm:f>'Reference Lists (DO NOT EDIT)'!$I$1:$I$6</xm:f>
          </x14:formula1>
          <xm:sqref>C2:C30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9B1F-7808-4A15-882B-4AEAE4062303}">
  <sheetPr>
    <tabColor theme="0" tint="-0.499984740745262"/>
  </sheetPr>
  <dimension ref="A1:C35"/>
  <sheetViews>
    <sheetView workbookViewId="0">
      <selection activeCell="C2" sqref="C2"/>
    </sheetView>
  </sheetViews>
  <sheetFormatPr defaultColWidth="8.85546875" defaultRowHeight="15" x14ac:dyDescent="0.25"/>
  <cols>
    <col min="1" max="1" width="46.85546875" style="3" customWidth="1"/>
    <col min="2" max="2" width="16.140625" style="3" customWidth="1"/>
    <col min="3" max="3" width="15.7109375" style="3" customWidth="1"/>
    <col min="4" max="16384" width="8.85546875" style="3"/>
  </cols>
  <sheetData>
    <row r="1" spans="1:3" x14ac:dyDescent="0.25">
      <c r="A1" s="24" t="s">
        <v>24</v>
      </c>
      <c r="B1" s="24" t="s">
        <v>60</v>
      </c>
      <c r="C1" s="24" t="s">
        <v>61</v>
      </c>
    </row>
    <row r="31" spans="1:3" ht="19.5" thickBot="1" x14ac:dyDescent="0.35">
      <c r="A31" s="40" t="s">
        <v>25</v>
      </c>
      <c r="B31" s="40"/>
      <c r="C31" s="40"/>
    </row>
    <row r="32" spans="1:3" ht="15.75" thickBot="1" x14ac:dyDescent="0.3">
      <c r="A32" s="25" t="s">
        <v>69</v>
      </c>
    </row>
    <row r="33" spans="1:1" ht="15.75" thickBot="1" x14ac:dyDescent="0.3">
      <c r="A33" s="23">
        <f>SUM(Table4[Cost of Change])</f>
        <v>0</v>
      </c>
    </row>
    <row r="34" spans="1:1" ht="15.75" thickBot="1" x14ac:dyDescent="0.3">
      <c r="A34" s="80" t="s">
        <v>90</v>
      </c>
    </row>
    <row r="35" spans="1:1" ht="15.75" thickBot="1" x14ac:dyDescent="0.3">
      <c r="A35" s="81">
        <f>COUNTIF(Table4[Type of Change], "New Building")</f>
        <v>0</v>
      </c>
    </row>
  </sheetData>
  <sheetProtection algorithmName="SHA-512" hashValue="xFqyekWmsyb1hwUEfXe/bWibkFsBVvYf3a8eS5dXi+FdLac5LQ43O8mcQTn5yazx5hFbL8xsgBVE/LjoI/UK9Q==" saltValue="sOPd+gjjXzYmMcZME9SJdg==" spinCount="100000" sheet="1" objects="1" scenarios="1"/>
  <mergeCells count="1">
    <mergeCell ref="A31:C31"/>
  </mergeCells>
  <dataValidations count="1">
    <dataValidation type="decimal" errorStyle="information" allowBlank="1" showInputMessage="1" showErrorMessage="1" errorTitle="Numbers Only" error="This cell will only accept values of 0.01 or more. Please enter a numerical value and if the total cost is unknown, please enter a realistic estimate." sqref="C2:C30" xr:uid="{4CDD6D6B-9D65-4A3D-9C62-A342AC178223}">
      <formula1>0.01</formula1>
      <formula2>9.99999999999999E+241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16054A-4E0A-4A42-9FF6-C258992C1C2C}">
          <x14:formula1>
            <xm:f>'Reference Lists (DO NOT EDIT)'!$A$14:$A$21</xm:f>
          </x14:formula1>
          <xm:sqref>B2:B30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7CB6-270F-44D2-B613-2001144631D7}">
  <sheetPr>
    <tabColor rgb="FF461E64"/>
  </sheetPr>
  <dimension ref="A1:C25"/>
  <sheetViews>
    <sheetView workbookViewId="0">
      <selection activeCell="A11" sqref="A11"/>
    </sheetView>
  </sheetViews>
  <sheetFormatPr defaultColWidth="8.85546875" defaultRowHeight="15" x14ac:dyDescent="0.25"/>
  <cols>
    <col min="1" max="1" width="62.42578125" style="4" customWidth="1"/>
    <col min="2" max="2" width="37.7109375" style="4" customWidth="1"/>
    <col min="3" max="3" width="23.28515625" style="4" customWidth="1"/>
    <col min="4" max="16384" width="8.85546875" style="3"/>
  </cols>
  <sheetData>
    <row r="1" spans="1:3" ht="14.45" customHeight="1" x14ac:dyDescent="0.25">
      <c r="A1" s="4" t="s">
        <v>70</v>
      </c>
      <c r="B1" s="4" t="s">
        <v>71</v>
      </c>
      <c r="C1" s="4" t="s">
        <v>47</v>
      </c>
    </row>
    <row r="2" spans="1:3" ht="15" customHeight="1" x14ac:dyDescent="0.25">
      <c r="A2" s="26"/>
    </row>
    <row r="3" spans="1:3" ht="15" customHeight="1" x14ac:dyDescent="0.25">
      <c r="A3" s="26"/>
    </row>
    <row r="4" spans="1:3" ht="15" customHeight="1" x14ac:dyDescent="0.25">
      <c r="A4" s="26"/>
    </row>
    <row r="5" spans="1:3" ht="15" customHeight="1" x14ac:dyDescent="0.25">
      <c r="A5" s="26"/>
    </row>
    <row r="6" spans="1:3" ht="15" customHeight="1" x14ac:dyDescent="0.25">
      <c r="A6" s="26"/>
    </row>
    <row r="7" spans="1:3" ht="15" customHeight="1" x14ac:dyDescent="0.25">
      <c r="A7" s="26"/>
    </row>
    <row r="8" spans="1:3" ht="15" customHeight="1" x14ac:dyDescent="0.25">
      <c r="A8" s="26"/>
    </row>
    <row r="9" spans="1:3" ht="15" customHeight="1" x14ac:dyDescent="0.25">
      <c r="A9" s="26"/>
    </row>
    <row r="10" spans="1:3" ht="15" customHeight="1" x14ac:dyDescent="0.25">
      <c r="A10" s="26"/>
    </row>
    <row r="11" spans="1:3" ht="15" customHeight="1" x14ac:dyDescent="0.25">
      <c r="A11" s="26"/>
    </row>
    <row r="12" spans="1:3" ht="15" customHeight="1" x14ac:dyDescent="0.25">
      <c r="A12" s="26"/>
    </row>
    <row r="13" spans="1:3" ht="15" customHeight="1" x14ac:dyDescent="0.25">
      <c r="A13" s="26"/>
    </row>
    <row r="14" spans="1:3" ht="15" customHeight="1" x14ac:dyDescent="0.25">
      <c r="A14" s="26"/>
    </row>
    <row r="15" spans="1:3" ht="15" customHeight="1" x14ac:dyDescent="0.25">
      <c r="A15" s="26"/>
    </row>
    <row r="16" spans="1:3" ht="15" customHeight="1" x14ac:dyDescent="0.25">
      <c r="A16" s="26"/>
    </row>
    <row r="17" spans="1:3" ht="15" customHeight="1" x14ac:dyDescent="0.25">
      <c r="A17" s="26"/>
    </row>
    <row r="18" spans="1:3" ht="15" customHeight="1" x14ac:dyDescent="0.25">
      <c r="A18" s="26"/>
    </row>
    <row r="19" spans="1:3" ht="15" customHeight="1" x14ac:dyDescent="0.25">
      <c r="A19" s="26"/>
    </row>
    <row r="20" spans="1:3" ht="15" customHeight="1" x14ac:dyDescent="0.25">
      <c r="A20" s="26"/>
    </row>
    <row r="21" spans="1:3" ht="19.5" thickBot="1" x14ac:dyDescent="0.35">
      <c r="A21" s="40" t="s">
        <v>25</v>
      </c>
      <c r="B21" s="41"/>
      <c r="C21" s="41"/>
    </row>
    <row r="22" spans="1:3" ht="15.75" thickBot="1" x14ac:dyDescent="0.3">
      <c r="A22" s="27" t="s">
        <v>72</v>
      </c>
    </row>
    <row r="23" spans="1:3" ht="15.75" thickBot="1" x14ac:dyDescent="0.3">
      <c r="A23" s="28">
        <f>SUM(Table5[Amount Invested])</f>
        <v>0</v>
      </c>
    </row>
    <row r="24" spans="1:3" ht="15.75" thickBot="1" x14ac:dyDescent="0.3">
      <c r="A24" s="78" t="s">
        <v>91</v>
      </c>
    </row>
    <row r="25" spans="1:3" ht="15.75" thickBot="1" x14ac:dyDescent="0.3">
      <c r="A25" s="82">
        <f>COUNTIF(Table5[Public Project Description], "&lt;&gt;")</f>
        <v>0</v>
      </c>
    </row>
  </sheetData>
  <sheetProtection algorithmName="SHA-512" hashValue="6Eiw/28lRSMMpRirIW1oorMZB/XNYRk5KOTbBq272b1WQwqlUvQtLECZoOvxZ3NgO/dn6qASnRT30jHdUe3vhA==" saltValue="coqAA2D19dsMvHfzheO3pA==" spinCount="100000" sheet="1" objects="1" scenarios="1"/>
  <mergeCells count="1">
    <mergeCell ref="A21:C21"/>
  </mergeCells>
  <dataValidations count="1">
    <dataValidation type="decimal" errorStyle="information" allowBlank="1" showInputMessage="1" showErrorMessage="1" errorTitle="Numbers Only" error="This cell will only accept values of 0.01 or more. Please enter a numerical value for the total known cost of the project, or if project cost is unknown enter a realistic estimate._x000a_" sqref="C2:C20" xr:uid="{2583E4FB-3A66-49FB-BDDF-1590CC2ABB87}">
      <formula1>0.01</formula1>
      <formula2>9.99999999999999E+254</formula2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2C06-C41A-4D42-860B-2621F03B19A9}">
  <sheetPr>
    <tabColor rgb="FFFF99FF"/>
  </sheetPr>
  <dimension ref="A1:K94"/>
  <sheetViews>
    <sheetView topLeftCell="A67" workbookViewId="0">
      <selection activeCell="A62" sqref="A62:K76"/>
    </sheetView>
  </sheetViews>
  <sheetFormatPr defaultRowHeight="15" x14ac:dyDescent="0.25"/>
  <cols>
    <col min="1" max="1" width="43" customWidth="1"/>
  </cols>
  <sheetData>
    <row r="1" spans="1:11" ht="18.75" x14ac:dyDescent="0.3">
      <c r="A1" s="29" t="s">
        <v>74</v>
      </c>
    </row>
    <row r="2" spans="1:11" ht="15.75" thickBot="1" x14ac:dyDescent="0.3"/>
    <row r="3" spans="1:11" ht="19.5" thickBot="1" x14ac:dyDescent="0.35">
      <c r="A3" s="30" t="s">
        <v>73</v>
      </c>
    </row>
    <row r="4" spans="1:11" ht="19.5" thickBot="1" x14ac:dyDescent="0.35">
      <c r="A4" s="31"/>
    </row>
    <row r="5" spans="1:11" ht="15.75" thickBot="1" x14ac:dyDescent="0.3"/>
    <row r="6" spans="1:11" ht="19.5" thickBot="1" x14ac:dyDescent="0.35">
      <c r="A6" s="32" t="s">
        <v>75</v>
      </c>
    </row>
    <row r="7" spans="1:11" x14ac:dyDescent="0.25">
      <c r="A7" s="33" t="s">
        <v>76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spans="1:11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4"/>
    </row>
    <row r="9" spans="1:11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4"/>
    </row>
    <row r="10" spans="1:11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4"/>
    </row>
    <row r="11" spans="1:1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4"/>
    </row>
    <row r="12" spans="1:11" x14ac:dyDescent="0.25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4"/>
    </row>
    <row r="13" spans="1:1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4"/>
    </row>
    <row r="14" spans="1:11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4"/>
    </row>
    <row r="15" spans="1:11" x14ac:dyDescent="0.2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4"/>
    </row>
    <row r="16" spans="1:11" x14ac:dyDescent="0.2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4"/>
    </row>
    <row r="17" spans="1:11" x14ac:dyDescent="0.2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4"/>
    </row>
    <row r="18" spans="1:11" x14ac:dyDescent="0.25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4"/>
    </row>
    <row r="19" spans="1:11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4"/>
    </row>
    <row r="20" spans="1:1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4"/>
    </row>
    <row r="21" spans="1:1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4"/>
    </row>
    <row r="22" spans="1:11" ht="15.75" thickBo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7"/>
    </row>
    <row r="23" spans="1:11" ht="15.75" thickBot="1" x14ac:dyDescent="0.3"/>
    <row r="24" spans="1:11" ht="19.5" thickBot="1" x14ac:dyDescent="0.35">
      <c r="A24" s="34" t="s">
        <v>77</v>
      </c>
    </row>
    <row r="25" spans="1:11" x14ac:dyDescent="0.25">
      <c r="A25" s="33" t="s">
        <v>78</v>
      </c>
      <c r="B25" s="10"/>
      <c r="C25" s="10"/>
      <c r="D25" s="10"/>
      <c r="E25" s="10"/>
      <c r="F25" s="10"/>
      <c r="G25" s="10"/>
      <c r="H25" s="10"/>
      <c r="I25" s="10"/>
      <c r="J25" s="10"/>
      <c r="K25" s="11"/>
    </row>
    <row r="26" spans="1:1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50"/>
    </row>
    <row r="27" spans="1:1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50"/>
    </row>
    <row r="28" spans="1:1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50"/>
    </row>
    <row r="29" spans="1:1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50"/>
    </row>
    <row r="30" spans="1:1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50"/>
    </row>
    <row r="31" spans="1:1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50"/>
    </row>
    <row r="32" spans="1:1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50"/>
    </row>
    <row r="33" spans="1:1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50"/>
    </row>
    <row r="34" spans="1:1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50"/>
    </row>
    <row r="35" spans="1:1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50"/>
    </row>
    <row r="36" spans="1:1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50"/>
    </row>
    <row r="37" spans="1:1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50"/>
    </row>
    <row r="38" spans="1:1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50"/>
    </row>
    <row r="39" spans="1:1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50"/>
    </row>
    <row r="40" spans="1:11" ht="15.75" thickBo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3"/>
    </row>
    <row r="41" spans="1:11" ht="15.75" thickBot="1" x14ac:dyDescent="0.3"/>
    <row r="42" spans="1:11" ht="19.5" thickBot="1" x14ac:dyDescent="0.35">
      <c r="A42" s="35" t="s">
        <v>79</v>
      </c>
    </row>
    <row r="43" spans="1:11" x14ac:dyDescent="0.25">
      <c r="A43" s="33" t="s">
        <v>78</v>
      </c>
      <c r="B43" s="10"/>
      <c r="C43" s="10"/>
      <c r="D43" s="10"/>
      <c r="E43" s="10"/>
      <c r="F43" s="10"/>
      <c r="G43" s="10"/>
      <c r="H43" s="10"/>
      <c r="I43" s="10"/>
      <c r="J43" s="10"/>
      <c r="K43" s="11"/>
    </row>
    <row r="44" spans="1:1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6"/>
    </row>
    <row r="45" spans="1:1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6"/>
    </row>
    <row r="46" spans="1:1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6"/>
    </row>
    <row r="47" spans="1:1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6"/>
    </row>
    <row r="48" spans="1:1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6"/>
    </row>
    <row r="49" spans="1:1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6"/>
    </row>
    <row r="50" spans="1:1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6"/>
    </row>
    <row r="51" spans="1:1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6"/>
    </row>
    <row r="52" spans="1:1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6"/>
    </row>
    <row r="53" spans="1:1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6"/>
    </row>
    <row r="54" spans="1:1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6"/>
    </row>
    <row r="55" spans="1:1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6"/>
    </row>
    <row r="56" spans="1:1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6"/>
    </row>
    <row r="57" spans="1:1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6"/>
    </row>
    <row r="58" spans="1:11" ht="15.75" thickBot="1" x14ac:dyDescent="0.3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9"/>
    </row>
    <row r="60" spans="1:11" ht="19.5" thickBot="1" x14ac:dyDescent="0.35">
      <c r="A60" s="36" t="s">
        <v>80</v>
      </c>
    </row>
    <row r="61" spans="1:11" x14ac:dyDescent="0.25">
      <c r="A61" s="33" t="s">
        <v>78</v>
      </c>
      <c r="B61" s="10"/>
      <c r="C61" s="10"/>
      <c r="D61" s="10"/>
      <c r="E61" s="10"/>
      <c r="F61" s="10"/>
      <c r="G61" s="10"/>
      <c r="H61" s="10"/>
      <c r="I61" s="10"/>
      <c r="J61" s="10"/>
      <c r="K61" s="11"/>
    </row>
    <row r="62" spans="1:1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2"/>
    </row>
    <row r="63" spans="1:1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2"/>
    </row>
    <row r="64" spans="1:1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2"/>
    </row>
    <row r="67" spans="1:1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2"/>
    </row>
    <row r="68" spans="1:1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2"/>
    </row>
    <row r="69" spans="1:1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2"/>
    </row>
    <row r="72" spans="1:1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2"/>
    </row>
    <row r="73" spans="1:1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2"/>
    </row>
    <row r="74" spans="1:1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ht="15.75" thickBot="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ht="15.75" thickBot="1" x14ac:dyDescent="0.3"/>
    <row r="78" spans="1:11" ht="19.5" thickBot="1" x14ac:dyDescent="0.35">
      <c r="A78" s="37" t="s">
        <v>81</v>
      </c>
    </row>
    <row r="79" spans="1:11" x14ac:dyDescent="0.25">
      <c r="A79" s="33" t="s">
        <v>78</v>
      </c>
      <c r="B79" s="10"/>
      <c r="C79" s="10"/>
      <c r="D79" s="10"/>
      <c r="E79" s="10"/>
      <c r="F79" s="10"/>
      <c r="G79" s="10"/>
      <c r="H79" s="10"/>
      <c r="I79" s="10"/>
      <c r="J79" s="10"/>
      <c r="K79" s="11"/>
    </row>
    <row r="80" spans="1:11" x14ac:dyDescent="0.25">
      <c r="A80" s="66"/>
      <c r="B80" s="67"/>
      <c r="C80" s="67"/>
      <c r="D80" s="67"/>
      <c r="E80" s="67"/>
      <c r="F80" s="67"/>
      <c r="G80" s="67"/>
      <c r="H80" s="67"/>
      <c r="I80" s="67"/>
      <c r="J80" s="67"/>
      <c r="K80" s="68"/>
    </row>
    <row r="81" spans="1:11" x14ac:dyDescent="0.25">
      <c r="A81" s="66"/>
      <c r="B81" s="67"/>
      <c r="C81" s="67"/>
      <c r="D81" s="67"/>
      <c r="E81" s="67"/>
      <c r="F81" s="67"/>
      <c r="G81" s="67"/>
      <c r="H81" s="67"/>
      <c r="I81" s="67"/>
      <c r="J81" s="67"/>
      <c r="K81" s="68"/>
    </row>
    <row r="82" spans="1:11" x14ac:dyDescent="0.25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25">
      <c r="A83" s="66"/>
      <c r="B83" s="67"/>
      <c r="C83" s="67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66"/>
      <c r="B84" s="67"/>
      <c r="C84" s="67"/>
      <c r="D84" s="67"/>
      <c r="E84" s="67"/>
      <c r="F84" s="67"/>
      <c r="G84" s="67"/>
      <c r="H84" s="67"/>
      <c r="I84" s="67"/>
      <c r="J84" s="67"/>
      <c r="K84" s="68"/>
    </row>
    <row r="85" spans="1:11" x14ac:dyDescent="0.25">
      <c r="A85" s="66"/>
      <c r="B85" s="67"/>
      <c r="C85" s="67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66"/>
      <c r="B86" s="67"/>
      <c r="C86" s="67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66"/>
      <c r="B87" s="67"/>
      <c r="C87" s="67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66"/>
      <c r="B88" s="67"/>
      <c r="C88" s="67"/>
      <c r="D88" s="67"/>
      <c r="E88" s="67"/>
      <c r="F88" s="67"/>
      <c r="G88" s="67"/>
      <c r="H88" s="67"/>
      <c r="I88" s="67"/>
      <c r="J88" s="67"/>
      <c r="K88" s="68"/>
    </row>
    <row r="89" spans="1:11" x14ac:dyDescent="0.25">
      <c r="A89" s="66"/>
      <c r="B89" s="67"/>
      <c r="C89" s="67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66"/>
      <c r="B90" s="67"/>
      <c r="C90" s="67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66"/>
      <c r="B91" s="67"/>
      <c r="C91" s="67"/>
      <c r="D91" s="67"/>
      <c r="E91" s="67"/>
      <c r="F91" s="67"/>
      <c r="G91" s="67"/>
      <c r="H91" s="67"/>
      <c r="I91" s="67"/>
      <c r="J91" s="67"/>
      <c r="K91" s="68"/>
    </row>
    <row r="92" spans="1:11" x14ac:dyDescent="0.25">
      <c r="A92" s="66"/>
      <c r="B92" s="67"/>
      <c r="C92" s="67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66"/>
      <c r="B93" s="67"/>
      <c r="C93" s="67"/>
      <c r="D93" s="67"/>
      <c r="E93" s="67"/>
      <c r="F93" s="67"/>
      <c r="G93" s="67"/>
      <c r="H93" s="67"/>
      <c r="I93" s="67"/>
      <c r="J93" s="67"/>
      <c r="K93" s="68"/>
    </row>
    <row r="94" spans="1:11" ht="15.75" thickBot="1" x14ac:dyDescent="0.3">
      <c r="A94" s="69"/>
      <c r="B94" s="70"/>
      <c r="C94" s="70"/>
      <c r="D94" s="70"/>
      <c r="E94" s="70"/>
      <c r="F94" s="70"/>
      <c r="G94" s="70"/>
      <c r="H94" s="70"/>
      <c r="I94" s="70"/>
      <c r="J94" s="70"/>
      <c r="K94" s="71"/>
    </row>
  </sheetData>
  <mergeCells count="5">
    <mergeCell ref="A8:K22"/>
    <mergeCell ref="A26:K40"/>
    <mergeCell ref="A44:K58"/>
    <mergeCell ref="A62:K76"/>
    <mergeCell ref="A80:K94"/>
  </mergeCells>
  <dataValidations count="1">
    <dataValidation type="whole" errorStyle="information" allowBlank="1" showInputMessage="1" showErrorMessage="1" errorTitle="Numbers Only" error="Please enter numerical values." sqref="A4" xr:uid="{E560D525-F13C-471C-84E7-9903978AE405}">
      <formula1>0</formula1>
      <formula2>9.99999999999999E+104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6491-0CD5-4D8B-B0C5-15220581C507}">
  <dimension ref="A1:I24"/>
  <sheetViews>
    <sheetView workbookViewId="0">
      <selection activeCell="G1" sqref="G1:G6"/>
    </sheetView>
  </sheetViews>
  <sheetFormatPr defaultColWidth="8.85546875" defaultRowHeight="15" x14ac:dyDescent="0.25"/>
  <sheetData>
    <row r="1" spans="1:9" x14ac:dyDescent="0.25">
      <c r="A1" t="s">
        <v>6</v>
      </c>
      <c r="B1" t="s">
        <v>11</v>
      </c>
      <c r="C1" t="s">
        <v>5</v>
      </c>
      <c r="D1" s="38" t="s">
        <v>40</v>
      </c>
      <c r="E1" t="s">
        <v>31</v>
      </c>
      <c r="G1" t="s">
        <v>48</v>
      </c>
      <c r="I1" t="s">
        <v>54</v>
      </c>
    </row>
    <row r="2" spans="1:9" x14ac:dyDescent="0.25">
      <c r="A2" t="s">
        <v>22</v>
      </c>
      <c r="B2" t="s">
        <v>10</v>
      </c>
      <c r="C2" t="s">
        <v>22</v>
      </c>
      <c r="D2" s="38" t="s">
        <v>41</v>
      </c>
      <c r="E2" t="s">
        <v>32</v>
      </c>
      <c r="G2" t="s">
        <v>49</v>
      </c>
      <c r="I2" t="s">
        <v>55</v>
      </c>
    </row>
    <row r="3" spans="1:9" x14ac:dyDescent="0.25">
      <c r="A3" t="s">
        <v>9</v>
      </c>
      <c r="B3" t="s">
        <v>12</v>
      </c>
      <c r="D3" s="38" t="s">
        <v>42</v>
      </c>
      <c r="E3" t="s">
        <v>33</v>
      </c>
      <c r="G3" t="s">
        <v>52</v>
      </c>
      <c r="I3" t="s">
        <v>56</v>
      </c>
    </row>
    <row r="4" spans="1:9" x14ac:dyDescent="0.25">
      <c r="A4" t="s">
        <v>5</v>
      </c>
      <c r="B4" t="s">
        <v>13</v>
      </c>
      <c r="D4" s="38" t="s">
        <v>43</v>
      </c>
      <c r="G4" t="s">
        <v>53</v>
      </c>
      <c r="I4" t="s">
        <v>57</v>
      </c>
    </row>
    <row r="5" spans="1:9" x14ac:dyDescent="0.25">
      <c r="A5" t="s">
        <v>7</v>
      </c>
      <c r="B5" t="s">
        <v>14</v>
      </c>
      <c r="D5" s="38" t="s">
        <v>44</v>
      </c>
      <c r="G5" t="s">
        <v>50</v>
      </c>
      <c r="I5" t="s">
        <v>58</v>
      </c>
    </row>
    <row r="6" spans="1:9" x14ac:dyDescent="0.25">
      <c r="A6" t="s">
        <v>8</v>
      </c>
      <c r="B6" t="s">
        <v>15</v>
      </c>
      <c r="D6" s="38"/>
      <c r="G6" t="s">
        <v>51</v>
      </c>
      <c r="I6" t="s">
        <v>59</v>
      </c>
    </row>
    <row r="7" spans="1:9" x14ac:dyDescent="0.25">
      <c r="B7" t="s">
        <v>16</v>
      </c>
      <c r="D7" s="38"/>
    </row>
    <row r="8" spans="1:9" x14ac:dyDescent="0.25">
      <c r="B8" t="s">
        <v>17</v>
      </c>
      <c r="D8" s="38"/>
    </row>
    <row r="9" spans="1:9" x14ac:dyDescent="0.25">
      <c r="B9" t="s">
        <v>18</v>
      </c>
      <c r="D9" s="38"/>
    </row>
    <row r="10" spans="1:9" x14ac:dyDescent="0.25">
      <c r="D10" s="38"/>
    </row>
    <row r="11" spans="1:9" x14ac:dyDescent="0.25">
      <c r="D11" s="38"/>
      <c r="F11" s="38"/>
    </row>
    <row r="12" spans="1:9" x14ac:dyDescent="0.25">
      <c r="D12" s="38"/>
      <c r="F12" s="38"/>
    </row>
    <row r="13" spans="1:9" x14ac:dyDescent="0.25">
      <c r="D13" s="38"/>
      <c r="F13" s="38"/>
    </row>
    <row r="14" spans="1:9" x14ac:dyDescent="0.25">
      <c r="A14" t="s">
        <v>62</v>
      </c>
      <c r="D14" s="38"/>
      <c r="F14" s="38"/>
    </row>
    <row r="15" spans="1:9" x14ac:dyDescent="0.25">
      <c r="A15" t="s">
        <v>63</v>
      </c>
      <c r="D15" s="38"/>
      <c r="F15" s="38"/>
    </row>
    <row r="16" spans="1:9" x14ac:dyDescent="0.25">
      <c r="A16" t="s">
        <v>66</v>
      </c>
      <c r="D16" s="38"/>
      <c r="F16" s="38"/>
    </row>
    <row r="17" spans="1:6" x14ac:dyDescent="0.25">
      <c r="A17" t="s">
        <v>65</v>
      </c>
      <c r="D17" s="38"/>
      <c r="F17" s="38"/>
    </row>
    <row r="18" spans="1:6" x14ac:dyDescent="0.25">
      <c r="A18" t="s">
        <v>67</v>
      </c>
      <c r="D18" s="38"/>
      <c r="F18" s="38"/>
    </row>
    <row r="19" spans="1:6" x14ac:dyDescent="0.25">
      <c r="A19" t="s">
        <v>64</v>
      </c>
      <c r="D19" s="38"/>
    </row>
    <row r="20" spans="1:6" x14ac:dyDescent="0.25">
      <c r="A20" t="s">
        <v>68</v>
      </c>
      <c r="D20" s="38"/>
    </row>
    <row r="21" spans="1:6" x14ac:dyDescent="0.25">
      <c r="A21" t="s">
        <v>18</v>
      </c>
    </row>
    <row r="24" spans="1:6" x14ac:dyDescent="0.25">
      <c r="A24" s="72" t="s">
        <v>82</v>
      </c>
      <c r="E24" t="s">
        <v>83</v>
      </c>
    </row>
  </sheetData>
  <sheetProtection algorithmName="SHA-512" hashValue="ijBUPUedn05TzuwdUP5LsTsL8mM6NH19L4KcFx51Ru/p63754TiBOE+EZMgCP+mPiSqiNT8M/gyvKcpSSh3NIw==" saltValue="apW+EG7se1offoKZlHJA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FDB174A984642932C0B6208D09615" ma:contentTypeVersion="8" ma:contentTypeDescription="Create a new document." ma:contentTypeScope="" ma:versionID="33bf7a03ff858c643c46f3f48bb1f508">
  <xsd:schema xmlns:xsd="http://www.w3.org/2001/XMLSchema" xmlns:xs="http://www.w3.org/2001/XMLSchema" xmlns:p="http://schemas.microsoft.com/office/2006/metadata/properties" xmlns:ns1="http://schemas.microsoft.com/sharepoint/v3" xmlns:ns2="71060bac-93cb-43b4-8245-0df6299dc6b6" xmlns:ns3="97863827-5b6a-4200-a971-f0b8232253f0" targetNamespace="http://schemas.microsoft.com/office/2006/metadata/properties" ma:root="true" ma:fieldsID="9bf37eb8b95d14caaf5b4adf112a23b7" ns1:_="" ns2:_="" ns3:_="">
    <xsd:import namespace="http://schemas.microsoft.com/sharepoint/v3"/>
    <xsd:import namespace="71060bac-93cb-43b4-8245-0df6299dc6b6"/>
    <xsd:import namespace="97863827-5b6a-4200-a971-f0b8232253f0"/>
    <xsd:element name="properties">
      <xsd:complexType>
        <xsd:sequence>
          <xsd:element name="documentManagement">
            <xsd:complexType>
              <xsd:all>
                <xsd:element ref="ns2:gl0g" minOccurs="0"/>
                <xsd:element ref="ns2:Document_x0020_Type" minOccurs="0"/>
                <xsd:element ref="ns2:Program" minOccurs="0"/>
                <xsd:element ref="ns2:Category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60bac-93cb-43b4-8245-0df6299dc6b6" elementFormDefault="qualified">
    <xsd:import namespace="http://schemas.microsoft.com/office/2006/documentManagement/types"/>
    <xsd:import namespace="http://schemas.microsoft.com/office/infopath/2007/PartnerControls"/>
    <xsd:element name="gl0g" ma:index="2" nillable="true" ma:displayName="Date and Time" ma:internalName="gl0g">
      <xsd:simpleType>
        <xsd:restriction base="dms:DateTime"/>
      </xsd:simpleType>
    </xsd:element>
    <xsd:element name="Document_x0020_Type" ma:index="3" nillable="true" ma:displayName="Document Type" ma:default="Application" ma:description="Choose the type of document that best fits." ma:format="Dropdown" ma:internalName="Document_x0020_Type" ma:readOnly="false">
      <xsd:simpleType>
        <xsd:restriction base="dms:Choice">
          <xsd:enumeration value="Application"/>
          <xsd:enumeration value="Guidelines"/>
          <xsd:enumeration value="Forms"/>
          <xsd:enumeration value="Reports &amp; Studies"/>
          <xsd:enumeration value="Plan"/>
          <xsd:enumeration value="Resources"/>
          <xsd:enumeration value="Model Resources"/>
          <xsd:enumeration value="Agendas &amp; Minutes"/>
          <xsd:enumeration value="Misc."/>
        </xsd:restriction>
      </xsd:simpleType>
    </xsd:element>
    <xsd:element name="Program" ma:index="4" nillable="true" ma:displayName="Program" ma:default="National Register" ma:description="Choose program document is associated with.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tional Register"/>
                    <xsd:enumeration value="Survey"/>
                    <xsd:enumeration value="Archaeology"/>
                    <xsd:enumeration value="Main Street"/>
                    <xsd:enumeration value="Cemeteries"/>
                    <xsd:enumeration value="Outreach"/>
                    <xsd:enumeration value="MentorCorps"/>
                    <xsd:enumeration value="CLG"/>
                    <xsd:enumeration value="Tax Incentives"/>
                    <xsd:enumeration value="Built"/>
                  </xsd:restriction>
                </xsd:simpleType>
              </xsd:element>
            </xsd:sequence>
          </xsd:extension>
        </xsd:complexContent>
      </xsd:complexType>
    </xsd:element>
    <xsd:element name="Category" ma:index="5" nillable="true" ma:displayName="Category" ma:default="Awards" ma:description="Please choose what category this document fits under.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wards"/>
                    <xsd:enumeration value="Conference"/>
                    <xsd:enumeration value="Review &amp; Compliance"/>
                    <xsd:enumeration value="Grants"/>
                    <xsd:enumeration value="Disaster Preparedness"/>
                    <xsd:enumeration value="Digitization"/>
                    <xsd:enumeration value="Collections"/>
                    <xsd:enumeration value="Value of Heritage"/>
                    <xsd:enumeration value="Heritage Bulletin"/>
                    <xsd:enumeration value="Position"/>
                    <xsd:enumeration value="Nomination Form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63827-5b6a-4200-a971-f0b8232253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71060bac-93cb-43b4-8245-0df6299dc6b6">Forms</Document_x0020_Type>
    <Category xmlns="71060bac-93cb-43b4-8245-0df6299dc6b6">
      <Value>Other</Value>
    </Category>
    <Program xmlns="71060bac-93cb-43b4-8245-0df6299dc6b6">
      <Value>Main Street</Value>
    </Program>
    <PublishingExpirationDate xmlns="http://schemas.microsoft.com/sharepoint/v3" xsi:nil="true"/>
    <PublishingStartDate xmlns="http://schemas.microsoft.com/sharepoint/v3" xsi:nil="true"/>
    <gl0g xmlns="71060bac-93cb-43b4-8245-0df6299dc6b6" xsi:nil="true"/>
  </documentManagement>
</p:properties>
</file>

<file path=customXml/itemProps1.xml><?xml version="1.0" encoding="utf-8"?>
<ds:datastoreItem xmlns:ds="http://schemas.openxmlformats.org/officeDocument/2006/customXml" ds:itemID="{E0F52F52-C24E-40A5-B0A9-68FE5B5E8599}"/>
</file>

<file path=customXml/itemProps2.xml><?xml version="1.0" encoding="utf-8"?>
<ds:datastoreItem xmlns:ds="http://schemas.openxmlformats.org/officeDocument/2006/customXml" ds:itemID="{1B8C2A80-2A0F-4B9E-BF26-9F05C89C1DE1}"/>
</file>

<file path=customXml/itemProps3.xml><?xml version="1.0" encoding="utf-8"?>
<ds:datastoreItem xmlns:ds="http://schemas.openxmlformats.org/officeDocument/2006/customXml" ds:itemID="{4B4F4966-9DE7-44BF-90BF-A6974A4156DF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Businesses</vt:lpstr>
      <vt:lpstr>Housing</vt:lpstr>
      <vt:lpstr>Building Improvements</vt:lpstr>
      <vt:lpstr>Property Changes</vt:lpstr>
      <vt:lpstr>Public Improvements</vt:lpstr>
      <vt:lpstr>General Reporting</vt:lpstr>
      <vt:lpstr>Reference Lists (DO NOT EDIT)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OMS Quarterly Reporting Workbook</dc:title>
  <dc:creator>Cam Amabile</dc:creator>
  <cp:lastModifiedBy>AMABILE Cam * OPRD</cp:lastModifiedBy>
  <dcterms:created xsi:type="dcterms:W3CDTF">2023-06-01T19:53:03Z</dcterms:created>
  <dcterms:modified xsi:type="dcterms:W3CDTF">2026-03-24T18:59:16Z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0x01010025EFDB174A984642932C0B6208D09615</vt:lpwstr>
  </property>
</Properties>
</file>