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defaultThemeVersion="124226"/>
  <mc:AlternateContent xmlns:mc="http://schemas.openxmlformats.org/markup-compatibility/2006">
    <mc:Choice Requires="x15">
      <x15ac:absPath xmlns:x15ac="http://schemas.microsoft.com/office/spreadsheetml/2010/11/ac" url="T:\NOFA\2021 NOFA\LIFT HO\Application\"/>
    </mc:Choice>
  </mc:AlternateContent>
  <xr:revisionPtr revIDLastSave="0" documentId="13_ncr:11_{1B98338F-C58C-4013-A6E2-C0B2A8FE103F}" xr6:coauthVersionLast="45" xr6:coauthVersionMax="45" xr10:uidLastSave="{00000000-0000-0000-0000-000000000000}"/>
  <workbookProtection workbookAlgorithmName="SHA-512" workbookHashValue="lD50skTzk/r7op2kZOeUzQ16xW3rfCVbPjM7p8dh7qo1Q0w3oowi9cfREIP/3iJAbmIWmFKaYXcg1uJPK49GGA==" workbookSaltValue="uUUmADxFR9+hXS+zSuy9zg==" workbookSpinCount="100000" lockStructure="1"/>
  <bookViews>
    <workbookView xWindow="-22965" yWindow="1500" windowWidth="22260" windowHeight="12330" tabRatio="796" firstSheet="5" activeTab="9" xr2:uid="{00000000-000D-0000-FFFF-FFFF00000000}"/>
  </bookViews>
  <sheets>
    <sheet name="Instructions" sheetId="6" r:id="rId1"/>
    <sheet name="Project Information" sheetId="4" r:id="rId2"/>
    <sheet name="Development Team" sheetId="3" r:id="rId3"/>
    <sheet name="LIFT HO Sources &amp; Uses" sheetId="1" r:id="rId4"/>
    <sheet name="Financial Assumptions" sheetId="15" r:id="rId5"/>
    <sheet name="MWESB Engagement Strategy" sheetId="11" r:id="rId6"/>
    <sheet name="Competitive Scoring" sheetId="8" r:id="rId7"/>
    <sheet name="NOFA Narrative Questions" sheetId="7" r:id="rId8"/>
    <sheet name="Urban Narrative Questions" sheetId="13" r:id="rId9"/>
    <sheet name="Rural Narrative Questions" sheetId="14" r:id="rId10"/>
    <sheet name="Prolink" sheetId="2" state="hidden" r:id="rId11"/>
    <sheet name="RSMeans_Data" sheetId="10" state="hidden" r:id="rId12"/>
    <sheet name="SD_Dropdowns" sheetId="9" state="veryHidden" r:id="rId13"/>
  </sheets>
  <externalReferences>
    <externalReference r:id="rId14"/>
    <externalReference r:id="rId15"/>
  </externalReferences>
  <definedNames>
    <definedName name="_Toc386460350" localSheetId="0">Instructions!$B$18</definedName>
    <definedName name="Address">[1]Prolink!$E$4</definedName>
    <definedName name="Ag_Workers">'[1]Project Details'!$C$101</definedName>
    <definedName name="Ag_Workers_No_Of_Units">'[1]Project Details'!$D$101</definedName>
    <definedName name="Agreement_Date">'[1]Applicant Agreement'!$F$37</definedName>
    <definedName name="APPRAI">Prolink!$D$14</definedName>
    <definedName name="Architect_Address">'[1]Development Team'!$D$220</definedName>
    <definedName name="Architect_City">'[1]Development Team'!$D$221</definedName>
    <definedName name="Architect_Email">'[1]Development Team'!$G$225</definedName>
    <definedName name="Architect_Name">'[1]Development Team'!$D$219</definedName>
    <definedName name="Architect_Phone">'[1]Development Team'!$G$223</definedName>
    <definedName name="Architect_State">'[1]Development Team'!$D$222</definedName>
    <definedName name="Architect_TaxID">'[1]Development Team'!$D$225</definedName>
    <definedName name="Architect_Zip">'[1]Development Team'!$D$223</definedName>
    <definedName name="BBOND">Prolink!$B$6</definedName>
    <definedName name="Building_Style_Types" localSheetId="4">BuildingTypes_TBL[#Headers]</definedName>
    <definedName name="Building_Style_Types" localSheetId="9">BuildingTypes_TBL[#Headers]</definedName>
    <definedName name="Building_Style_Types" localSheetId="8">BuildingTypes_TBL[#Headers]</definedName>
    <definedName name="Building_Style_Types">BuildingTypes_TBL[#Headers]</definedName>
    <definedName name="BUIPER">Prolink!$D$4</definedName>
    <definedName name="CATTAX">Prolink!$B$19</definedName>
    <definedName name="City">[1]Prolink!$E$5</definedName>
    <definedName name="CoDeveloper_Address">'[1]Development Team'!$J$8</definedName>
    <definedName name="CoDeveloper_City">'[1]Development Team'!$J$9</definedName>
    <definedName name="CoDeveloper_County">'[1]Development Team'!$J$10</definedName>
    <definedName name="CoDeveloper_Email">'[1]Development Team'!$M$15</definedName>
    <definedName name="CoDeveloper_Name">'[1]Development Team'!$J$7</definedName>
    <definedName name="CoDeveloper_Phone">'[1]Development Team'!$M$13</definedName>
    <definedName name="CoDeveloper_State">'[1]Development Team'!$J$11</definedName>
    <definedName name="CoDeveloper_TaxID">'[1]Development Team'!$J$13</definedName>
    <definedName name="CoDeveloper_Zip">'[1]Development Team'!$J$12</definedName>
    <definedName name="Completed_Absorption">'[1]Project Details'!$E$356</definedName>
    <definedName name="Completed_BuildingPermitFees">'[1]Project Details'!$E$337</definedName>
    <definedName name="Completed_CertificateOfOccupancy">'[1]Project Details'!$E$352</definedName>
    <definedName name="Completed_ClosingFundingofLoan">'[1]Project Details'!$E$343</definedName>
    <definedName name="Completed_ConstructionBegins">'[1]Project Details'!$E$350</definedName>
    <definedName name="Completed_ConstructionCompleted">'[1]Project Details'!$E$351</definedName>
    <definedName name="Completed_FirmCommitment">'[1]Project Details'!$E$342</definedName>
    <definedName name="Completed_LeaseUpBegins">'[1]Project Details'!$E$354</definedName>
    <definedName name="Completed_LeaseUpCompleted">'[1]Project Details'!$E$355</definedName>
    <definedName name="Completed_OffsiteImprovements">'[1]Project Details'!$E$338</definedName>
    <definedName name="Completed_OptionContactExecuted">'[1]Project Details'!$E$334</definedName>
    <definedName name="Completed_PermLoan_FirmCommitment">'[1]Project Details'!$E$346</definedName>
    <definedName name="Completed_PermLoan_Proposal">'[1]Project Details'!$E$345</definedName>
    <definedName name="Completed_PlansCompleted">'[1]Project Details'!$E$339</definedName>
    <definedName name="Completed_Proposal">'[1]Project Details'!$E$341</definedName>
    <definedName name="Completed_SiteAcquisition">'[1]Project Details'!$E$335</definedName>
    <definedName name="Completed_SyndicationPartnershipAgreement">'[1]Project Details'!$E$349</definedName>
    <definedName name="Completed_ZoningApproval">'[1]Project Details'!$E$336</definedName>
    <definedName name="Condo_Style_Types" localSheetId="4">BuildingTypes_TBL[One to Three Story Apartment]</definedName>
    <definedName name="Condo_Style_Types" localSheetId="9">BuildingTypes_TBL[One to Three Story Apartment]</definedName>
    <definedName name="Condo_Style_Types" localSheetId="8">BuildingTypes_TBL[One to Three Story Apartment]</definedName>
    <definedName name="Condo_Style_Types">BuildingTypes_TBL[One to Three Story Apartment]</definedName>
    <definedName name="CONDORSM2">'Competitive Scoring'!$AE$27</definedName>
    <definedName name="CONDORSMEAN">'Competitive Scoring'!$AE$25</definedName>
    <definedName name="CONSINT">Prolink!$D$19</definedName>
    <definedName name="CONSU">Prolink!$D$10</definedName>
    <definedName name="Consultant_Address">'[1]Development Team'!$D$38</definedName>
    <definedName name="Consultant_City">'[1]Development Team'!$D$39</definedName>
    <definedName name="Consultant_County">'[1]Development Team'!$D$40</definedName>
    <definedName name="Consultant_Name">'[1]Development Team'!$D$37</definedName>
    <definedName name="Consultant_Phone">'[1]Development Team'!$D$29</definedName>
    <definedName name="Consultant_State">'[1]Development Team'!$D$41</definedName>
    <definedName name="Consultant_TaxID">'[1]Development Team'!$D$43</definedName>
    <definedName name="Consultant_Zip">'[1]Development Team'!$D$42</definedName>
    <definedName name="Costs___Other1">'[1]Budget Uses'!$F$173</definedName>
    <definedName name="Costs___Other2">'[1]Budget Uses'!$F$174</definedName>
    <definedName name="Costs_AccountingFees">'[1]Budget Uses'!$F$177</definedName>
    <definedName name="Costs_Acquisition_Other1">'[1]Budget Uses'!$F$130</definedName>
    <definedName name="Costs_Acquisition_Other2">'[1]Budget Uses'!$F$131</definedName>
    <definedName name="Costs_AcquisitionTotal">'[1]Budget Uses'!$R$131</definedName>
    <definedName name="Costs_ApplicationDevelopmentConsultantFees">'[1]Budget Uses'!$F$179</definedName>
    <definedName name="Costs_Appraisal">'[1]Budget Uses'!$F$137</definedName>
    <definedName name="Costs_ArchitecturalFees">'[1]Budget Uses'!$F$134</definedName>
    <definedName name="Costs_BridgeLoanFees">'[1]Budget Uses'!$F$167</definedName>
    <definedName name="Costs_CapitalNeedsAssessment">'[1]Budget Uses'!$F$135</definedName>
    <definedName name="Costs_ChargesTotal">'[1]Budget Uses'!$R$194</definedName>
    <definedName name="Costs_Construction_Interest">'[1]Budget Uses'!$F$163</definedName>
    <definedName name="Costs_Construction_Loan_Fees">'[1]Budget Uses'!$F$164</definedName>
    <definedName name="Costs_ConstructionContingency">'[1]Budget Uses'!$F$154</definedName>
    <definedName name="Costs_Contractor_Overhead">'[1]Budget Uses'!$F$156</definedName>
    <definedName name="Costs_Contractor_Performance_Bond">'[1]Budget Uses'!$F$158</definedName>
    <definedName name="Costs_Contractor_Profit">'[1]Budget Uses'!$F$159</definedName>
    <definedName name="Costs_ContractorLiabilityInsurance">'[1]Budget Uses'!$F$157</definedName>
    <definedName name="Costs_CostCertification">'[1]Budget Uses'!$F$172</definedName>
    <definedName name="Costs_CostsOfTEBondInsurance">'[1]Budget Uses'!$F$166</definedName>
    <definedName name="Costs_Demolition">'[1]Budget Uses'!$F$143</definedName>
    <definedName name="Costs_DeveloperFeeDSB">'[1]Budget Uses'!$F$178</definedName>
    <definedName name="Costs_DevelopmentContingency">'[1]Budget Uses'!$F$182</definedName>
    <definedName name="Costs_EngineeringFees">'[1]Budget Uses'!$F$136</definedName>
    <definedName name="Costs_EnvironmentalReports">'[1]Budget Uses'!$F$139</definedName>
    <definedName name="Costs_FurnitureFixturesEquipment">'[1]Budget Uses'!$F$155</definedName>
    <definedName name="Costs_GeneralRequirements">'[1]Budget Uses'!$F$150</definedName>
    <definedName name="Costs_Hard_Construction_Other1">'[1]Budget Uses'!$F$160</definedName>
    <definedName name="Costs_Hard_Construction_Other2">'[1]Budget Uses'!$F$161</definedName>
    <definedName name="Costs_Hard_Construction_ResidentialNewConst">'[1]Budget Uses'!$F$153</definedName>
    <definedName name="Costs_Hard_Construction_Total_Other">'[1]Budget Uses'!$R$160</definedName>
    <definedName name="Costs_ImpactFeesTapFeesTaxesSDC">'[1]Budget Uses'!$F$170</definedName>
    <definedName name="Costs_Improvements">'[1]Budget Uses'!$F$127</definedName>
    <definedName name="Costs_Insurance">'[1]Budget Uses'!$F$168</definedName>
    <definedName name="Costs_InsuranceBondTotal">'[1]Budget Uses'!$R$161</definedName>
    <definedName name="Costs_Land">'[1]Budget Uses'!$F$126</definedName>
    <definedName name="Costs_Land_Use_Approvals">'[1]Budget Uses'!$F$151</definedName>
    <definedName name="Costs_LandBrokerFees">'[1]Budget Uses'!$F$128</definedName>
    <definedName name="Costs_LeaseUpCosts">'[1]Budget Uses'!$F$171</definedName>
    <definedName name="Costs_LegalFees">'[1]Budget Uses'!$F$176</definedName>
    <definedName name="Costs_Marketing_Advertising">'[1]Budget Uses'!$F$169</definedName>
    <definedName name="Costs_MarketStudy">'[1]Budget Uses'!$F$138</definedName>
    <definedName name="Costs_OffSiteImprovements">'[1]Budget Uses'!$F$144</definedName>
    <definedName name="Costs_OHCSApplicationCharges">'[1]Budget Uses'!$F$186</definedName>
    <definedName name="Costs_OHCSBondIssuanceCharge">'[1]Budget Uses'!$F$193</definedName>
    <definedName name="Costs_OHCSConstrucdtionInspection">'[1]Budget Uses'!$F$192</definedName>
    <definedName name="Costs_OHCSConstructionAnalyst">'[1]Budget Uses'!$F$191</definedName>
    <definedName name="Costs_OHCSDocPrepCharge">'[1]Budget Uses'!$F$189</definedName>
    <definedName name="Costs_OHCSFinancialAdvisor">'[1]Budget Uses'!$F$194</definedName>
    <definedName name="Costs_OHCSRecipentCharge">'[1]Budget Uses'!$F$188</definedName>
    <definedName name="Costs_OHCSReconveyanceCharge">'[1]Budget Uses'!$F$190</definedName>
    <definedName name="Costs_OHCSTaxCreditReservationCharge">'[1]Budget Uses'!$F$187</definedName>
    <definedName name="Costs_OnSiteImprovements">'[1]Budget Uses'!$F$145</definedName>
    <definedName name="Costs_OrganizationFees">'[1]Budget Uses'!$F$180</definedName>
    <definedName name="Costs_OtherReportsTotal">'[1]Budget Uses'!$R$141</definedName>
    <definedName name="Costs_PermanentLoanFees">'[1]Budget Uses'!$F$165</definedName>
    <definedName name="Costs_PreDevelopment_Other1">'[1]Budget Uses'!$F$140</definedName>
    <definedName name="Costs_PreDevelopment_Other2">'[1]Budget Uses'!$F$141</definedName>
    <definedName name="Costs_ProfessionalFees_Other1">'[1]Budget Uses'!$F$183</definedName>
    <definedName name="Costs_ProfessionalFees_Other2">'[1]Budget Uses'!$F$184</definedName>
    <definedName name="Costs_RelocationCosts">'[1]Budget Uses'!$F$146</definedName>
    <definedName name="Costs_ReservesTotal">'[1]Budget Uses'!$R$199</definedName>
    <definedName name="Costs_Site_Other1">'[1]Budget Uses'!$F$147</definedName>
    <definedName name="Costs_Site_Other2">'[1]Budget Uses'!$F$148</definedName>
    <definedName name="Costs_Site_Security">'[1]Budget Uses'!$F$152</definedName>
    <definedName name="Costs_Soft_Costs_Total_Other">'[1]Budget Uses'!$R$184</definedName>
    <definedName name="Costs_SurveyCosts">'[1]Budget Uses'!$F$133</definedName>
    <definedName name="Costs_SyndicationExpenses">'[1]Budget Uses'!$F$181</definedName>
    <definedName name="Deal_Name" localSheetId="11">[1]Prolink!$E$2</definedName>
    <definedName name="Deal_Name">[2]Prolink!$E$2</definedName>
    <definedName name="Deal_Number">[1]Prolink!$E$3</definedName>
    <definedName name="DEMOLITION">Prolink!$B$4</definedName>
    <definedName name="DENG">Prolink!$D$8</definedName>
    <definedName name="DevDisabilityNoOfUnits">'[1]Project Details'!$D$98</definedName>
    <definedName name="Developer_Address">'[1]Development Team'!$D$8</definedName>
    <definedName name="Developer_City">'[1]Development Team'!$D$9</definedName>
    <definedName name="Developer_County">'[1]Development Team'!$D$10</definedName>
    <definedName name="Developer_Email">'[1]Development Team'!$G$15</definedName>
    <definedName name="Developer_Name">'[1]Development Team'!$D$7</definedName>
    <definedName name="Developer_Phone">'[1]Development Team'!$G$13</definedName>
    <definedName name="Developer_State">'[1]Development Team'!$D$11</definedName>
    <definedName name="Developer_TaxID">'[1]Development Team'!$D$13</definedName>
    <definedName name="Developer_Zip">'[1]Development Team'!$D$12</definedName>
    <definedName name="DevelopmentalDisability">'[1]Project Details'!$C$98</definedName>
    <definedName name="DEVFEE">Prolink!$D$16</definedName>
    <definedName name="DEVID">Prolink!$G$3</definedName>
    <definedName name="DomViolenceNoOfUnits">'[1]Project Details'!$D$105</definedName>
    <definedName name="Dropdown3" localSheetId="2">'Development Team'!$C$61</definedName>
    <definedName name="DRYUTIL">Prolink!$B$11</definedName>
    <definedName name="EARTH">Prolink!$B$7</definedName>
    <definedName name="ENGINEERING">Prolink!$B$12</definedName>
    <definedName name="ENVIRO">Prolink!$D$13</definedName>
    <definedName name="Estimated_PIS_FirstBuilding">'[1]Project Details'!$C$359</definedName>
    <definedName name="Estimated_PIS_LastBuilding">'[1]Project Details'!$D$359</definedName>
    <definedName name="Family___Workforce">'[1]Project Details'!$C$95</definedName>
    <definedName name="FamilyOfUnitsSetAside">'[1]Project Details'!$D$95</definedName>
    <definedName name="FormerlyOrCurrentlyHomeless">'[1]Project Details'!$C$106</definedName>
    <definedName name="FosterYouth">'[1]Project Details'!$C$102</definedName>
    <definedName name="FosterYouthNoOfUnits">'[1]Project Details'!$D$102</definedName>
    <definedName name="g" localSheetId="4">IF('Financial Assumptions'!Values_Entered,Header_Row+'Financial Assumptions'!Number_of_Payments,Header_Row)</definedName>
    <definedName name="g" localSheetId="11">IF(RSMeans_Data!Values_Entered,Header_Row+RSMeans_Data!Number_of_Payments,Header_Row)</definedName>
    <definedName name="g" localSheetId="9">IF('Rural Narrative Questions'!Values_Entered,Header_Row+'Rural Narrative Questions'!Number_of_Payments,Header_Row)</definedName>
    <definedName name="g" localSheetId="8">IF('Urban Narrative Questions'!Values_Entered,Header_Row+'Urban Narrative Questions'!Number_of_Payments,Header_Row)</definedName>
    <definedName name="g">IF(Values_Entered,Header_Row+Number_of_Payments,Header_Row)</definedName>
    <definedName name="GeneralContractor_Address">'[1]Development Team'!$D$54</definedName>
    <definedName name="GeneralContractor_City">'[1]Development Team'!$D$55</definedName>
    <definedName name="GeneralContractor_County">'[1]Development Team'!$D$56</definedName>
    <definedName name="GeneralContractor_Email">'[1]Development Team'!$G$59</definedName>
    <definedName name="GeneralContractor_Name">'[1]Development Team'!$D$53</definedName>
    <definedName name="GeneralContractor_Phone">'[1]Development Team'!$G$57</definedName>
    <definedName name="GeneralContractor_State">'[1]Development Team'!$D$57</definedName>
    <definedName name="GeneralContractor_TaxID">'[1]Development Team'!$D$60</definedName>
    <definedName name="GeneralContractor_Zip">'[1]Development Team'!$D$58</definedName>
    <definedName name="GENREQ">Prolink!$B$18</definedName>
    <definedName name="HCCONT">Prolink!$B$17</definedName>
    <definedName name="HIVNoOfUnits">'[1]Project Details'!$D$105</definedName>
    <definedName name="HomelessChildren">'[1]Project Details'!$D$107</definedName>
    <definedName name="HomelessNoOfUnits">'[1]Project Details'!$D$106</definedName>
    <definedName name="HomelessVeterans">'[1]Project Details'!$D$109</definedName>
    <definedName name="HomeNew_DevTeamCapacity_PointsClaimed">'[1]Scoring_HOME NewConst&amp;AcqRehab'!$F$132</definedName>
    <definedName name="HomeNew_FedPreference_PointsClaimed">'[1]Scoring_HOME NewConst&amp;AcqRehab'!$F$84</definedName>
    <definedName name="HomeNew_FundingEfficiency_PointsClaimed">'[1]Scoring_HOME NewConst&amp;AcqRehab'!$F$145</definedName>
    <definedName name="HomeNew_NeedAndOpportunity_PointsClaimed">'[1]Scoring_HOME NewConst&amp;AcqRehab'!$F$40</definedName>
    <definedName name="HomeNew_Partnerships_PointsClaimed">'[1]Scoring_HOME NewConst&amp;AcqRehab'!$F$14</definedName>
    <definedName name="HomeNew_ReadinessToProceed_PointsClaimed">'[1]Scoring_HOME NewConst&amp;AcqRehab'!$F$157</definedName>
    <definedName name="HomePres_DevTeamCapacity_PointsClaimed">'[1]Scoring_HOME Preservation'!$F$53</definedName>
    <definedName name="HomePres_FedPreferences_PointsClaimed">'[1]Scoring_HOME Preservation'!$F$23</definedName>
    <definedName name="HomePres_FundingEfficiency_PointsClaimed">'[1]Scoring_HOME Preservation'!$F$14</definedName>
    <definedName name="HomePres_NeedAndOpportunity_PointsClaimed">'[1]Scoring_HOME Preservation'!$F$75</definedName>
    <definedName name="HomePres_Partnerships_PointsClaimed">'[1]Scoring_HOME Preservation'!$F$101</definedName>
    <definedName name="HomePres_ReadinessToProceed_PointsClaimed">'[1]Scoring_HOME Preservation'!$F$35</definedName>
    <definedName name="HUD_202">'[1]Project Details'!$C$66</definedName>
    <definedName name="HUD_236">'[1]Project Details'!$C$68</definedName>
    <definedName name="HUD_811">'[1]Project Details'!$C$64</definedName>
    <definedName name="HUD_RAD">'[1]Project Details'!$C$67</definedName>
    <definedName name="HUD202NoOfUnits">'[1]Project Details'!$D$66</definedName>
    <definedName name="HUD236NoOfUnits">'[1]Project Details'!$D$68</definedName>
    <definedName name="HUD811NoOfUnits">'[1]Project Details'!$D$64</definedName>
    <definedName name="HUDRADNoOfUnits">'[1]Project Details'!$D$67</definedName>
    <definedName name="HUDSection8">'[1]Project Details'!$C$65</definedName>
    <definedName name="HUDSection8NoOfUnits">'[1]Project Details'!$D$65</definedName>
    <definedName name="hyuytvyvy" localSheetId="4">DATE(YEAR(Loan_Start),MONTH(Loan_Start)+Payment_Number,DAY(Loan_Start))</definedName>
    <definedName name="hyuytvyvy" localSheetId="11">DATE(YEAR(Loan_Start),MONTH(Loan_Start)+Payment_Number,DAY(Loan_Start))</definedName>
    <definedName name="hyuytvyvy" localSheetId="9">DATE(YEAR(Loan_Start),MONTH(Loan_Start)+Payment_Number,DAY(Loan_Start))</definedName>
    <definedName name="hyuytvyvy" localSheetId="8">DATE(YEAR(Loan_Start),MONTH(Loan_Start)+Payment_Number,DAY(Loan_Start))</definedName>
    <definedName name="hyuytvyvy">DATE(YEAR(Loan_Start),MONTH(Loan_Start)+Payment_Number,DAY(Loan_Start))</definedName>
    <definedName name="If_yes__how_many?">'[1]Project Details'!$F$18</definedName>
    <definedName name="INSPROP">Prolink!$D$20</definedName>
    <definedName name="jojoishkjngfsfd" localSheetId="4">IF(Loan_Amount*Interest_Rate*Loan_Years*Loan_Start&gt;0,1,0)</definedName>
    <definedName name="jojoishkjngfsfd" localSheetId="11">IF(Loan_Amount*Interest_Rate*Loan_Years*Loan_Start&gt;0,1,0)</definedName>
    <definedName name="jojoishkjngfsfd" localSheetId="9">IF(Loan_Amount*Interest_Rate*Loan_Years*Loan_Start&gt;0,1,0)</definedName>
    <definedName name="jojoishkjngfsfd" localSheetId="8">IF(Loan_Amount*Interest_Rate*Loan_Years*Loan_Start&gt;0,1,0)</definedName>
    <definedName name="jojoishkjngfsfd">IF(Loan_Amount*Interest_Rate*Loan_Years*Loan_Start&gt;0,1,0)</definedName>
    <definedName name="JurisdictionName">[1]Prolink!$E$7</definedName>
    <definedName name="LANDACQ">Prolink!$D$2</definedName>
    <definedName name="Last_Row" localSheetId="4">IF('Financial Assumptions'!Values_Entered,Header_Row+'Financial Assumptions'!Number_of_Payments,Header_Row)</definedName>
    <definedName name="Last_Row" localSheetId="11">IF(RSMeans_Data!Values_Entered,Header_Row+RSMeans_Data!Number_of_Payments,Header_Row)</definedName>
    <definedName name="Last_Row" localSheetId="9">IF('Rural Narrative Questions'!Values_Entered,Header_Row+'Rural Narrative Questions'!Number_of_Payments,Header_Row)</definedName>
    <definedName name="Last_Row" localSheetId="8">IF('Urban Narrative Questions'!Values_Entered,Header_Row+'Urban Narrative Questions'!Number_of_Payments,Header_Row)</definedName>
    <definedName name="Last_Row">IF(Values_Entered,Header_Row+Number_of_Payments,Header_Row)</definedName>
    <definedName name="LAWNS">Prolink!$B$5</definedName>
    <definedName name="LEGAL">Prolink!$D$9</definedName>
    <definedName name="LIFTQuan_Affordability_PointsClaimed">'[1]Scoring_LIFT Quantitative'!$F$53</definedName>
    <definedName name="LIFTQuan_CostContainment_PointsClaimed">'[1]Scoring_LIFT Quantitative'!$F$69</definedName>
    <definedName name="LIFTQuan_FamilySizedUnits_PointsClaimed">'[1]Scoring_LIFT Quantitative'!$F$26</definedName>
    <definedName name="LIFTQuan_ReadinessToProceed_PointsClaimed">'[1]Scoring_LIFT Quantitative'!$F$43</definedName>
    <definedName name="LIFTQuan_SusidyLeveraging_PointsClaimed">'[1]Scoring_LIFT Quantitative'!$F$14</definedName>
    <definedName name="LOANFEE">Prolink!$D$18</definedName>
    <definedName name="LocalHousingAuthority">'[1]Project Details'!$C$62</definedName>
    <definedName name="LocalHousingAuthorityRuralNoOfUnits">'[1]Project Details'!$D$62</definedName>
    <definedName name="ManagementCompany_Address">'[1]Development Team'!$D$192</definedName>
    <definedName name="ManagementCompany_City">'[1]Development Team'!$D$193</definedName>
    <definedName name="ManagementCompany_County">'[1]Development Team'!$D$194</definedName>
    <definedName name="ManagementCompany_Email">'[1]Development Team'!$G$196</definedName>
    <definedName name="ManagementCompany_Name">'[1]Development Team'!$D$191</definedName>
    <definedName name="ManagementCompany_Phone">'[1]Development Team'!$G$195</definedName>
    <definedName name="ManagementCompany_State">'[1]Development Team'!$D$195</definedName>
    <definedName name="ManagementCompany_TaxID">'[1]Development Team'!$D$191+'[1]Development Team'!$D$198</definedName>
    <definedName name="ManagementCompany_Zip">'[1]Development Team'!$D$196</definedName>
    <definedName name="ManagingPartner_Address">'[1]Development Team'!$D$92</definedName>
    <definedName name="ManagingPartner_City">'[1]Development Team'!$D$93</definedName>
    <definedName name="ManagingPartner_County">'[1]Development Team'!$D$94</definedName>
    <definedName name="ManagingPartner_Email">'[1]Development Team'!$G$98</definedName>
    <definedName name="ManagingPartner_Name">'[1]Development Team'!$D$91</definedName>
    <definedName name="ManagingPartner_Phone">'[1]Development Team'!$G$97</definedName>
    <definedName name="ManagingPartner_State">'[1]Development Team'!$D$95</definedName>
    <definedName name="ManagingPartner_TaxID">'[1]Development Team'!$D$100</definedName>
    <definedName name="ManagingPartner_Zip">'[1]Development Team'!$D$96</definedName>
    <definedName name="MISC">Prolink!$D$12</definedName>
    <definedName name="MISCCC">Prolink!$D$23</definedName>
    <definedName name="MISCHC">Prolink!$B$20</definedName>
    <definedName name="MISCPRO">Prolink!$D$24</definedName>
    <definedName name="New_DevTeamCapacity_PointsClaimed">'[1]Scoring_9% NewConst&amp;AcqRehab'!$F$158</definedName>
    <definedName name="New_FedPreferences_PointsClaimed">'[1]Scoring_9% NewConst&amp;AcqRehab'!$F$15</definedName>
    <definedName name="New_FundingEfficiency_PointsClaimed">'[1]Scoring_9% NewConst&amp;AcqRehab'!$F$134</definedName>
    <definedName name="New_NeedAndOpportunity_PointsClaimed">'[1]Scoring_9% NewConst&amp;AcqRehab'!$F$36</definedName>
    <definedName name="New_Partnerships_PointsClaimed">'[1]Scoring_9% NewConst&amp;AcqRehab'!$F$83</definedName>
    <definedName name="New_ReadinesstoProceed_PointsClaimed">'[1]Scoring_9% NewConst&amp;AcqRehab'!$F$146</definedName>
    <definedName name="Number_of_Payments" localSheetId="4">MATCH(0.01,End_Bal,-1)+1</definedName>
    <definedName name="Number_of_Payments" localSheetId="11">MATCH(0.01,End_Bal,-1)+1</definedName>
    <definedName name="Number_of_Payments" localSheetId="9">MATCH(0.01,End_Bal,-1)+1</definedName>
    <definedName name="Number_of_Payments" localSheetId="8">MATCH(0.01,End_Bal,-1)+1</definedName>
    <definedName name="Number_of_Payments">MATCH(0.01,End_Bal,-1)+1</definedName>
    <definedName name="OFFIMP">Prolink!$B$2</definedName>
    <definedName name="OHCSAPP">Prolink!$D$17</definedName>
    <definedName name="OHEAD">Prolink!$B$16</definedName>
    <definedName name="OperatingSubsideNoOfUnits">'[1]Project Details'!$D$69</definedName>
    <definedName name="OperatingSubsidy">'[1]Project Details'!$C$69</definedName>
    <definedName name="ORGCOST">Prolink!$D$6</definedName>
    <definedName name="Other">'[1]Project Details'!$C$111</definedName>
    <definedName name="Other_PBA__Describe">'[1]Project Details'!$C$71</definedName>
    <definedName name="Other_PBANoOfUnits">'[1]Project Details'!$D$71</definedName>
    <definedName name="OwnershipEntity_Address">'[1]Development Team'!$D$68</definedName>
    <definedName name="OwnershipEntity_City">'[1]Development Team'!$D$69</definedName>
    <definedName name="OwnershipEntity_County">'[1]Development Team'!$D$70</definedName>
    <definedName name="OwnershipEntity_Email">'[1]Development Team'!$G$74</definedName>
    <definedName name="OwnershipEntity_Name">'[1]Development Team'!$D$67</definedName>
    <definedName name="OwnershipEntity_Phone">'[1]Development Team'!$G$73</definedName>
    <definedName name="OwnershipEntity_State">'[1]Development Team'!$D$71</definedName>
    <definedName name="OwnershipEntity_TaxID">'[1]Development Team'!$D$73</definedName>
    <definedName name="OwnershipEntity_Zip">'[1]Development Team'!$D$72</definedName>
    <definedName name="OWORK">Prolink!$B$15</definedName>
    <definedName name="Payment_Date" localSheetId="4">DATE(YEAR(Loan_Start),MONTH(Loan_Start)+Payment_Number,DAY(Loan_Start))</definedName>
    <definedName name="Payment_Date" localSheetId="11">DATE(YEAR(Loan_Start),MONTH(Loan_Start)+Payment_Number,DAY(Loan_Start))</definedName>
    <definedName name="Payment_Date" localSheetId="9">DATE(YEAR(Loan_Start),MONTH(Loan_Start)+Payment_Number,DAY(Loan_Start))</definedName>
    <definedName name="Payment_Date" localSheetId="8">DATE(YEAR(Loan_Start),MONTH(Loan_Start)+Payment_Number,DAY(Loan_Start))</definedName>
    <definedName name="Payment_Date">DATE(YEAR(Loan_Start),MONTH(Loan_Start)+Payment_Number,DAY(Loan_Start))</definedName>
    <definedName name="PersonsWithHIV">'[1]Project Details'!$C$105</definedName>
    <definedName name="PhyDisabilityNoOfUnits">'[1]Project Details'!$D$97</definedName>
    <definedName name="PhysicalDisability">'[1]Project Details'!$C$97</definedName>
    <definedName name="PLUMB">Prolink!$B$11</definedName>
    <definedName name="Pres_DevTeamCapacity_PointsClaimed">'[1]Scoring_9% Preservation'!$F$108</definedName>
    <definedName name="Pres_FedPreference_PointsClaimed">'[1]Scoring_9% Preservation'!$F$60</definedName>
    <definedName name="Pres_FundingEfficiency_PointsClaimed">'[1]Scoring_9% Preservation'!$F$82</definedName>
    <definedName name="Pres_NeedAndOpportunity_PointsClaimed">'[1]Scoring_9% Preservation'!$F$15</definedName>
    <definedName name="Pres_Partnerships_PointsClaimed">'[1]Scoring_9% Preservation'!$F$48</definedName>
    <definedName name="Pres_ReadinessToProceed_PointsClaimed">'[1]Scoring_9% Preservation'!$F$95</definedName>
    <definedName name="PresFed_BudgetCostAllocation_PointsClaimed">'[1]Scoring_Preservation FedRAH'!$F$37</definedName>
    <definedName name="PresFed_RiskofExpiration_PointsClaimed">'[1]Scoring_Preservation FedRAH'!$F$14</definedName>
    <definedName name="PresFed_TenantVulnerability_PointsClaimed">'[1]Scoring_Preservation FedRAH'!$F$23</definedName>
    <definedName name="PresPUSH_BudgetCostAllocation_PointsClaimed">'[1]Scoring_Preservation PuSH'!$F$49</definedName>
    <definedName name="PresPUSH_RiskofLoss_PointsClaimed">'[1]Scoring_Preservation PuSH'!$F$14</definedName>
    <definedName name="PresPUSH_TenantVulnerability_PointsClaimed">'[1]Scoring_Preservation PuSH'!$F$35</definedName>
    <definedName name="PrevIncarceratedNoOfUnits">'[1]Project Details'!$D$104</definedName>
    <definedName name="PreviouslyIncarcerated">'[1]Project Details'!$C$104</definedName>
    <definedName name="_xlnm.Print_Area" localSheetId="3">'LIFT HO Sources &amp; Uses'!$A$9:$D$177</definedName>
    <definedName name="_xlnm.Print_Titles" localSheetId="3">'LIFT HO Sources &amp; Uses'!$9:$15</definedName>
    <definedName name="PROFIT">Prolink!$B$14</definedName>
    <definedName name="Project_based___VASH">'[1]Project Details'!$C$63</definedName>
    <definedName name="Project_Name">'[1]Project Details'!$C$11</definedName>
    <definedName name="ProjectBasedVASHRuralNoOfUnits">'[1]Project Details'!$D$63</definedName>
    <definedName name="ProjectManager_Email">'[1]Development Team'!$D$86</definedName>
    <definedName name="ProjectManager_First_Name">'[1]Development Team'!$D$81</definedName>
    <definedName name="ProjectManager_Last_Name">'[1]Development Team'!$D$82</definedName>
    <definedName name="ProjectManager_Telephone">'[1]Development Team'!$D$85</definedName>
    <definedName name="PROJNAME">Prolink!$G$2</definedName>
    <definedName name="Proposed_Absorption__units_per_month">'[1]Project Details'!$C$356</definedName>
    <definedName name="Proposed_Building_Permit___Fees">'[1]Project Details'!$C$337</definedName>
    <definedName name="Proposed_Certificate_of_Occupancy">'[1]Project Details'!$C$352</definedName>
    <definedName name="Proposed_Closing_Funding_of_Loan">'[1]Project Details'!$C$343</definedName>
    <definedName name="Proposed_Construction_Begins">'[1]Project Details'!$C$350</definedName>
    <definedName name="Proposed_Construction_Completed">'[1]Project Details'!$C$351</definedName>
    <definedName name="Proposed_Firm_Commitment">'[1]Project Details'!$C$342</definedName>
    <definedName name="Proposed_Lease_Up_Begins">'[1]Project Details'!$C$354</definedName>
    <definedName name="Proposed_Lease_Up_Completed">'[1]Project Details'!$C$355</definedName>
    <definedName name="Proposed_Offsite_Improvements">'[1]Project Details'!$C$338</definedName>
    <definedName name="Proposed_Option_Contract_executed">'[1]Project Details'!$C$334</definedName>
    <definedName name="Proposed_PermLoan_Closing_Funding_of_Loan">'[1]Project Details'!$C$347</definedName>
    <definedName name="Proposed_PermLoan_Firm_Commitment">'[1]Project Details'!$C$346</definedName>
    <definedName name="Proposed_PermLoan_Proposal">'[1]Project Details'!$C$345</definedName>
    <definedName name="Proposed_Plans_Completed">'[1]Project Details'!$C$339</definedName>
    <definedName name="Proposed_Proposal">'[1]Project Details'!$C$341</definedName>
    <definedName name="Proposed_Site_Acquisition">'[1]Project Details'!$C$335</definedName>
    <definedName name="Proposed_Syndication_Partnership_Agreement">'[1]Project Details'!$C$349</definedName>
    <definedName name="Proposed_Zoning_Approval">'[1]Project Details'!$C$336</definedName>
    <definedName name="RandI_TotalUnits">'[1]Rents and Incomes'!$C$73</definedName>
    <definedName name="RETAX">Prolink!$D$21</definedName>
    <definedName name="Revised_Absorption">'[1]Project Details'!$D$356</definedName>
    <definedName name="Revised_BuildingPermitFees">'[1]Project Details'!$D$337</definedName>
    <definedName name="Revised_CertificateofOccupancy">'[1]Project Details'!$D$352</definedName>
    <definedName name="Revised_ClosingFundingLoan">'[1]Project Details'!$D$343</definedName>
    <definedName name="Revised_ConstructionBegins">'[1]Project Details'!$D$350</definedName>
    <definedName name="Revised_ConstructionCompleted">'[1]Project Details'!$D$351</definedName>
    <definedName name="Revised_FirmCommitment">'[1]Project Details'!$D$342</definedName>
    <definedName name="Revised_LeaseUpBegins">'[1]Project Details'!$D$354</definedName>
    <definedName name="Revised_LeaseUpCompleted">'[1]Project Details'!$D$355</definedName>
    <definedName name="Revised_OffsiteImprovements">'[1]Project Details'!$D$338</definedName>
    <definedName name="Revised_OptionContractExecuted">'[1]Project Details'!$D$334</definedName>
    <definedName name="Revised_PermLoan_ClosingFundingofLoan">'[1]Project Details'!$D$347</definedName>
    <definedName name="Revised_PermLoan_FirmCommitment">'[1]Project Details'!$D$346</definedName>
    <definedName name="Revised_PermLoan_Proposal">'[1]Project Details'!$D$345</definedName>
    <definedName name="Revised_PlansCompleted">'[1]Project Details'!$D$339</definedName>
    <definedName name="Revised_Proposal">'[1]Project Details'!$D$341</definedName>
    <definedName name="Revised_SiteAcquisition">'[1]Project Details'!$D$335</definedName>
    <definedName name="Revised_SyndicationPartnershipAgreement">'[1]Project Details'!$D$349</definedName>
    <definedName name="Revised_ZoningApproval">'[1]Project Details'!$D$336</definedName>
    <definedName name="ROADWALK">Prolink!$B$3</definedName>
    <definedName name="Rural_Development">'[1]Project Details'!$C$61</definedName>
    <definedName name="RuralDevNoOfUnits">'[1]Project Details'!$D$61</definedName>
    <definedName name="Scattered_Site">'[1]Project Details'!$F$17</definedName>
    <definedName name="SCCONT">Prolink!$D$15</definedName>
    <definedName name="SD_133_S_1" localSheetId="10" hidden="1">Prolink!$J$8</definedName>
    <definedName name="SD_161x1_120_S_1" localSheetId="1" hidden="1">'Project Information'!$I$119</definedName>
    <definedName name="SD_161x1_121_S_1" localSheetId="1" hidden="1">'Project Information'!$I$122</definedName>
    <definedName name="SD_161x1_122_S_1" localSheetId="1" hidden="1">'Project Information'!$I$121</definedName>
    <definedName name="SD_161x1_123_S_1" localSheetId="1" hidden="1">'Project Information'!$I$120</definedName>
    <definedName name="SD_161x1_133_S_0" localSheetId="10" hidden="1">Prolink!$G$9</definedName>
    <definedName name="SD_161x1_136_S_0" localSheetId="1" hidden="1">'Project Information'!$G$135</definedName>
    <definedName name="SD_161x1_138_S_0" localSheetId="1" hidden="1">'Project Information'!$G$139</definedName>
    <definedName name="SD_161x1_140_S_0" localSheetId="1" hidden="1">'Project Information'!$G$138</definedName>
    <definedName name="SD_161x1_141_S_0" localSheetId="1" hidden="1">'Project Information'!$G$130</definedName>
    <definedName name="SD_161x1_144_S_0" localSheetId="1" hidden="1">'Project Information'!$G$141</definedName>
    <definedName name="SD_161x1_153_S_0" localSheetId="1" hidden="1">'Project Information'!$G$131</definedName>
    <definedName name="SD_161x1_154_S_0" localSheetId="1" hidden="1">'Project Information'!$G$136</definedName>
    <definedName name="SD_161x1_155_S_0" localSheetId="10" hidden="1">Prolink!$G$10</definedName>
    <definedName name="SD_161x1_156_S_0" localSheetId="1" hidden="1">'Project Information'!$G$137</definedName>
    <definedName name="SD_161x1_157_S_0" localSheetId="10" hidden="1">Prolink!$G$11</definedName>
    <definedName name="SD_161x1_158_S_0" localSheetId="1" hidden="1">'Project Information'!$G$140</definedName>
    <definedName name="SD_161x1_159_S_0" localSheetId="10" hidden="1">Prolink!$G$12</definedName>
    <definedName name="SD_161x1_164_S_1" localSheetId="1" hidden="1">'Project Information'!$E$123</definedName>
    <definedName name="SD_161x1_17_S_0" localSheetId="10" hidden="1">Prolink!$G$14</definedName>
    <definedName name="SD_161x1_19_S_0" localSheetId="1" hidden="1">'Project Information'!$K$7</definedName>
    <definedName name="SD_161x1_21_S_0" localSheetId="1" hidden="1">'Project Information'!$M$7</definedName>
    <definedName name="SD_161x1_26_S_0" localSheetId="1" hidden="1">'Project Information'!$G$57</definedName>
    <definedName name="SD_161x1_2935x1_2951x1_101_S_1" localSheetId="10" hidden="1">Prolink!$J$4</definedName>
    <definedName name="SD_161x1_2935x1_2951x1_109_S_1" localSheetId="10" hidden="1">Prolink!$J$5</definedName>
    <definedName name="SD_161x1_2935x1_2951x1_52_S_0" localSheetId="1" hidden="1">'Project Information'!$G$45</definedName>
    <definedName name="SD_161x1_2935x1_2951x1_53_S_0" localSheetId="1" hidden="1">'Project Information'!$J$45</definedName>
    <definedName name="SD_161x1_2935x1_2951x1_61_S_0" localSheetId="1" hidden="1">'Project Information'!$K$133</definedName>
    <definedName name="SD_161x1_2935x1_2951x1_64_S_0" localSheetId="1" hidden="1">'Project Information'!$K$131</definedName>
    <definedName name="SD_161x1_2935x1_2951x1_65_S_0" localSheetId="1" hidden="1">'Project Information'!$K$132</definedName>
    <definedName name="SD_161x1_2935x1_2951x1_66_S_0" localSheetId="1" hidden="1">'Project Information'!$K$135</definedName>
    <definedName name="SD_161x1_2935x1_2951x1_67_S_0" localSheetId="1" hidden="1">'Project Information'!$K$136</definedName>
    <definedName name="SD_161x1_2935x1_2951x1_68_S_0" localSheetId="1" hidden="1">'Project Information'!$K$134</definedName>
    <definedName name="SD_161x1_2935x1_2951x1_75_S_0" localSheetId="1" hidden="1">'Project Information'!$K$130</definedName>
    <definedName name="SD_161x1_2935x1_2951x1_76_S_0" localSheetId="10" hidden="1">Prolink!$G$16</definedName>
    <definedName name="SD_161x1_2935x1_2951x1_77_S_0" localSheetId="1" hidden="1">'Project Information'!$K$137</definedName>
    <definedName name="SD_161x1_2935x1_2951x1_78_S_0" localSheetId="10" hidden="1">Prolink!$G$17</definedName>
    <definedName name="SD_161x1_2935x1_2951x1_79_S_0" localSheetId="1" hidden="1">'Project Information'!$K$138</definedName>
    <definedName name="SD_161x1_2935x1_2951x1_80_S_0" localSheetId="10" hidden="1">Prolink!$G$18</definedName>
    <definedName name="SD_161x1_2935x1_2951x1_81_S_0" localSheetId="1" hidden="1">'Project Information'!$K$139</definedName>
    <definedName name="SD_161x1_2935x1_2951x1_82_S_0" localSheetId="10" hidden="1">Prolink!$G$19</definedName>
    <definedName name="SD_161x1_2935x1_2951x1_83_S_0" localSheetId="1" hidden="1">'Project Information'!$K$140</definedName>
    <definedName name="SD_161x1_2935x1_2951x1_84_S_0" localSheetId="10" hidden="1">Prolink!$G$20</definedName>
    <definedName name="SD_161x1_2935x1_2951x1_91_S_1" localSheetId="10" hidden="1">Prolink!$J$3</definedName>
    <definedName name="SD_161x1_2935x1_2951x1_93_S_1" localSheetId="1" hidden="1">'Project Information'!$I$123</definedName>
    <definedName name="SD_161x1_2935x1_88_S_1" localSheetId="10" hidden="1">Prolink!$J$2</definedName>
    <definedName name="SD_161x1_37_S_0" localSheetId="10" hidden="1">Prolink!$G$22</definedName>
    <definedName name="SD_161x1_41_S_0" localSheetId="1" hidden="1">'Project Information'!$K$62</definedName>
    <definedName name="SD_161x1_54_S_0" localSheetId="1" hidden="1">'Project Information'!$P$10</definedName>
    <definedName name="SD_161x1_55_S_0" localSheetId="1" hidden="1">'Project Information'!$P$11</definedName>
    <definedName name="SD_161x1_56_S_0" localSheetId="10" hidden="1">Prolink!$B$77</definedName>
    <definedName name="SD_161x1_57_S_0" localSheetId="10" hidden="1">Prolink!$B$101</definedName>
    <definedName name="SD_161x1_58_S_0" localSheetId="1" hidden="1">'Project Information'!$F$45</definedName>
    <definedName name="SD_161x1_78_S_1" localSheetId="1" hidden="1">'Project Information'!$E$119</definedName>
    <definedName name="SD_161x1_80_S_1" localSheetId="1" hidden="1">'Project Information'!$E$122</definedName>
    <definedName name="SD_161x1_81_S_1" localSheetId="1" hidden="1">'Project Information'!$O$7</definedName>
    <definedName name="SD_161x1_83_S_1" localSheetId="1" hidden="1">'Project Information'!$E$120</definedName>
    <definedName name="SD_161x1_85_S_1" localSheetId="1" hidden="1">'Project Information'!$E$121</definedName>
    <definedName name="SD_161x1_96_S_0" localSheetId="10" hidden="1">Prolink!$B$53</definedName>
    <definedName name="SD_165_S_1" localSheetId="10" hidden="1">Prolink!$J$7</definedName>
    <definedName name="SD_181_S_1" localSheetId="1" hidden="1">'Project Information'!$D$29</definedName>
    <definedName name="SD_184_S_1" localSheetId="10" hidden="1">Prolink!$J$9</definedName>
    <definedName name="SD_20_G_0" localSheetId="10" hidden="1">Prolink!$G$3</definedName>
    <definedName name="SD_21_G_0" localSheetId="10" hidden="1">Prolink!$G$2</definedName>
    <definedName name="SD_2357x1_38_S_1" localSheetId="3" hidden="1">'LIFT HO Sources &amp; Uses'!$E$150</definedName>
    <definedName name="SD_2357x1_6_S_0" localSheetId="1" hidden="1">'Project Information'!$E$36</definedName>
    <definedName name="SD_2357x10_38_S_1" localSheetId="3" hidden="1">'LIFT HO Sources &amp; Uses'!$E$160</definedName>
    <definedName name="SD_2357x10_6_S_0" localSheetId="3" hidden="1">'LIFT HO Sources &amp; Uses'!$D$160</definedName>
    <definedName name="SD_2357x11_38_S_1" localSheetId="3" hidden="1">'LIFT HO Sources &amp; Uses'!$E$161</definedName>
    <definedName name="SD_2357x11_6_S_0" localSheetId="3" hidden="1">'LIFT HO Sources &amp; Uses'!$D$161</definedName>
    <definedName name="SD_2357x12_38_S_1" localSheetId="3" hidden="1">'LIFT HO Sources &amp; Uses'!$E$162</definedName>
    <definedName name="SD_2357x12_6_S_0" localSheetId="3" hidden="1">'LIFT HO Sources &amp; Uses'!$D$162</definedName>
    <definedName name="SD_2357x2_38_S_1" localSheetId="3" hidden="1">'LIFT HO Sources &amp; Uses'!$E$151</definedName>
    <definedName name="SD_2357x2_6_S_0" localSheetId="3" hidden="1">'LIFT HO Sources &amp; Uses'!$D$151</definedName>
    <definedName name="SD_2357x3_38_S_1" localSheetId="3" hidden="1">'LIFT HO Sources &amp; Uses'!$E$152</definedName>
    <definedName name="SD_2357x3_6_S_0" localSheetId="3" hidden="1">'LIFT HO Sources &amp; Uses'!$D$152</definedName>
    <definedName name="SD_2357x4_38_S_1" localSheetId="3" hidden="1">'LIFT HO Sources &amp; Uses'!$E$154</definedName>
    <definedName name="SD_2357x4_6_S_0" localSheetId="3" hidden="1">'LIFT HO Sources &amp; Uses'!$D$154</definedName>
    <definedName name="SD_2357x5_38_S_1" localSheetId="3" hidden="1">'LIFT HO Sources &amp; Uses'!$E$155</definedName>
    <definedName name="SD_2357x5_6_S_0" localSheetId="3" hidden="1">'LIFT HO Sources &amp; Uses'!$D$155</definedName>
    <definedName name="SD_2357x6_38_S_1" localSheetId="3" hidden="1">'LIFT HO Sources &amp; Uses'!$E$156</definedName>
    <definedName name="SD_2357x6_6_S_0" localSheetId="3" hidden="1">'LIFT HO Sources &amp; Uses'!$D$156</definedName>
    <definedName name="SD_2357x7_38_S_1" localSheetId="3" hidden="1">'LIFT HO Sources &amp; Uses'!$E$157</definedName>
    <definedName name="SD_2357x7_6_S_0" localSheetId="3" hidden="1">'LIFT HO Sources &amp; Uses'!$D$157</definedName>
    <definedName name="SD_2357x8_38_S_1" localSheetId="3" hidden="1">'LIFT HO Sources &amp; Uses'!$E$158</definedName>
    <definedName name="SD_2357x8_6_S_0" localSheetId="3" hidden="1">'LIFT HO Sources &amp; Uses'!$D$158</definedName>
    <definedName name="SD_2357x9_38_S_1" localSheetId="3" hidden="1">'LIFT HO Sources &amp; Uses'!$E$159</definedName>
    <definedName name="SD_2357x9_6_S_0" localSheetId="3" hidden="1">'LIFT HO Sources &amp; Uses'!$D$159</definedName>
    <definedName name="SD_24_S_0" localSheetId="10" hidden="1">Prolink!$B$29</definedName>
    <definedName name="SD_25_S_0" localSheetId="3" hidden="1">'LIFT HO Sources &amp; Uses'!$D$146</definedName>
    <definedName name="SD_3946x1_258_S_1" localSheetId="1" hidden="1">'Project Information'!$H$10</definedName>
    <definedName name="SD_3946x1_259_S_1" localSheetId="1" hidden="1">'Project Information'!$J$10</definedName>
    <definedName name="SD_3946x1_324_S_0" localSheetId="2" hidden="1">'Development Team'!$E$57</definedName>
    <definedName name="SD_3946x1_327_S_0" localSheetId="2" hidden="1">'Development Team'!$C$57</definedName>
    <definedName name="SD_3946x1_328_S_0" localSheetId="2" hidden="1">'Development Team'!$C$58</definedName>
    <definedName name="SD_3946x1_329_S_0" localSheetId="2" hidden="1">'Development Team'!$E$58</definedName>
    <definedName name="SD_3946x1_330_S_0" localSheetId="2" hidden="1">'Development Team'!$E$61</definedName>
    <definedName name="SD_3946x1_331_S_0" localSheetId="2" hidden="1">'Development Team'!$E$62</definedName>
    <definedName name="SD_3946x1_332_S_0" localSheetId="2" hidden="1">'Development Team'!$E$63</definedName>
    <definedName name="SD_3946x1_373_S_0" localSheetId="1" hidden="1">'Project Information'!$L$68</definedName>
    <definedName name="SD_3946x1_374_S_0" localSheetId="1" hidden="1">'Project Information'!$L$67</definedName>
    <definedName name="SD_3946x1_387_S_0" localSheetId="1" hidden="1">'Project Information'!$I$57</definedName>
    <definedName name="SD_3946x1_410_S_0" localSheetId="1" hidden="1">'Project Information'!$L$69</definedName>
    <definedName name="SD_3946x1_417_S_0" localSheetId="1" hidden="1">'Project Information'!$F$68</definedName>
    <definedName name="SD_3946x1_418_S_0" localSheetId="1" hidden="1">'Project Information'!$F$69</definedName>
    <definedName name="SD_3946x1_419_S_0" localSheetId="1" hidden="1">'Project Information'!$F$70</definedName>
    <definedName name="SD_3946x1_420_S_0" localSheetId="1" hidden="1">'Project Information'!$F$71</definedName>
    <definedName name="SD_3946x1_421_S_0" localSheetId="1" hidden="1">'Project Information'!$F$72</definedName>
    <definedName name="SD_3946x1_422_S_0" localSheetId="1" hidden="1">'Project Information'!$F$73</definedName>
    <definedName name="SD_3946x1_423_S_0" localSheetId="1" hidden="1">'Project Information'!$F$74</definedName>
    <definedName name="SD_3946x1_424_S_0" localSheetId="1" hidden="1">'Project Information'!$F$75</definedName>
    <definedName name="SD_3946x1_425_S_0" localSheetId="1" hidden="1">'Project Information'!$F$76</definedName>
    <definedName name="SD_3946x1_426_S_0" localSheetId="1" hidden="1">'Project Information'!$F$77</definedName>
    <definedName name="SD_3946x1_427_S_0" localSheetId="1" hidden="1">'Project Information'!$F$78</definedName>
    <definedName name="SD_3946x1_429_S_0" localSheetId="1" hidden="1">'Project Information'!$F$79</definedName>
    <definedName name="SD_3946x1_455_S_0" localSheetId="1" hidden="1">'Project Information'!$F$67</definedName>
    <definedName name="SD_3946x1_456_S_0" localSheetId="10" hidden="1">Prolink!$G$7</definedName>
    <definedName name="SD_3946x1_457_S_0" localSheetId="1" hidden="1">'Project Information'!$F$80</definedName>
    <definedName name="SD_3946x1_460_S_1" localSheetId="1" hidden="1">'Project Information'!$F$10</definedName>
    <definedName name="SD_3946x1_461_S_0" localSheetId="1" hidden="1">'Project Information'!$M$10</definedName>
    <definedName name="SD_8055x1_11_S_0" localSheetId="2" hidden="1">'Development Team'!$C$15</definedName>
    <definedName name="SD_8055x1_13_S_1" localSheetId="10" hidden="1">Prolink!$P$4</definedName>
    <definedName name="SD_8055x1_14_S_0" localSheetId="2" hidden="1">'Development Team'!$C$12</definedName>
    <definedName name="SD_8055x1_15_S_0" localSheetId="10" hidden="1">Prolink!$J$11</definedName>
    <definedName name="SD_8055x1_16_S_0" localSheetId="2" hidden="1">'Development Team'!$D$8</definedName>
    <definedName name="SD_8055x1_18_S_0" localSheetId="2" hidden="1">'Development Team'!$C$8</definedName>
    <definedName name="SD_8055x1_19_S_0" localSheetId="2" hidden="1">'Development Team'!$C$14</definedName>
    <definedName name="SD_8055x1_23_S_0" localSheetId="10" hidden="1">Prolink!$J$12</definedName>
    <definedName name="SD_8055x1_24_S_1" localSheetId="10" hidden="1">Prolink!$J$13</definedName>
    <definedName name="SD_8055x2_13_S_1" localSheetId="10" hidden="1">Prolink!$P$5</definedName>
    <definedName name="SD_8055x2_14_S_0" localSheetId="2" hidden="1">'Development Team'!$G$44</definedName>
    <definedName name="SD_8055x2_15_S_0" localSheetId="2" hidden="1">'Development Team'!$C$44</definedName>
    <definedName name="SD_8055x2_16_S_0" localSheetId="2" hidden="1">'Development Team'!$E$44</definedName>
    <definedName name="SD_8055x2_18_S_0" localSheetId="2" hidden="1">'Development Team'!$D$44</definedName>
    <definedName name="SD_8055x2_19_S_0" localSheetId="2" hidden="1">'Development Team'!$F$44</definedName>
    <definedName name="SD_8055x2_24_S_1" localSheetId="10" hidden="1">Prolink!$M$2</definedName>
    <definedName name="SD_8055x3_13_S_1" localSheetId="10" hidden="1">Prolink!$P$6</definedName>
    <definedName name="SD_8055x3_14_S_0" localSheetId="2" hidden="1">'Development Team'!$G$45</definedName>
    <definedName name="SD_8055x3_15_S_0" localSheetId="2" hidden="1">'Development Team'!$C$45</definedName>
    <definedName name="SD_8055x3_16_S_0" localSheetId="2" hidden="1">'Development Team'!$E$45</definedName>
    <definedName name="SD_8055x3_18_S_0" localSheetId="2" hidden="1">'Development Team'!$D$45</definedName>
    <definedName name="SD_8055x3_19_S_0" localSheetId="2" hidden="1">'Development Team'!$F$45</definedName>
    <definedName name="SD_8055x3_24_S_1" localSheetId="10" hidden="1">Prolink!$M$3</definedName>
    <definedName name="SD_8055x4_13_S_1" localSheetId="10" hidden="1">Prolink!$P$7</definedName>
    <definedName name="SD_8055x4_14_S_0" localSheetId="2" hidden="1">'Development Team'!$G$46</definedName>
    <definedName name="SD_8055x4_15_S_0" localSheetId="2" hidden="1">'Development Team'!$C$46</definedName>
    <definedName name="SD_8055x4_16_S_0" localSheetId="2" hidden="1">'Development Team'!$E$46</definedName>
    <definedName name="SD_8055x4_18_S_0" localSheetId="2" hidden="1">'Development Team'!$D$46</definedName>
    <definedName name="SD_8055x4_19_S_0" localSheetId="2" hidden="1">'Development Team'!$F$46</definedName>
    <definedName name="SD_8055x4_24_S_1" localSheetId="10" hidden="1">Prolink!$M$4</definedName>
    <definedName name="SD_8055x5_13_S_1" localSheetId="10" hidden="1">Prolink!$P$8</definedName>
    <definedName name="SD_8055x5_14_S_0" localSheetId="2" hidden="1">'Development Team'!$G$47</definedName>
    <definedName name="SD_8055x5_15_S_0" localSheetId="2" hidden="1">'Development Team'!$C$47</definedName>
    <definedName name="SD_8055x5_16_S_0" localSheetId="2" hidden="1">'Development Team'!$E$47</definedName>
    <definedName name="SD_8055x5_18_S_0" localSheetId="2" hidden="1">'Development Team'!$D$47</definedName>
    <definedName name="SD_8055x5_19_S_0" localSheetId="2" hidden="1">'Development Team'!$F$47</definedName>
    <definedName name="SD_8055x5_24_S_1" localSheetId="10" hidden="1">Prolink!$M$5</definedName>
    <definedName name="SD_8055x6_13_S_1" localSheetId="10" hidden="1">Prolink!$P$9</definedName>
    <definedName name="SD_8055x6_14_S_0" localSheetId="2" hidden="1">'Development Team'!$G$51</definedName>
    <definedName name="SD_8055x6_15_S_0" localSheetId="10" hidden="1">Prolink!$M$7</definedName>
    <definedName name="SD_8055x6_16_S_0" localSheetId="2" hidden="1">'Development Team'!$D$51</definedName>
    <definedName name="SD_8055x6_18_S_0" localSheetId="2" hidden="1">'Development Team'!$C$51</definedName>
    <definedName name="SD_8055x6_19_S_0" localSheetId="2" hidden="1">'Development Team'!$C$52</definedName>
    <definedName name="SD_8055x6_23_S_0" localSheetId="2" hidden="1">'Development Team'!$F$50</definedName>
    <definedName name="SD_8055x6_24_S_1" localSheetId="10" hidden="1">Prolink!$M$6</definedName>
    <definedName name="SD_81x1_100_S_0" localSheetId="10" hidden="1">Prolink!$D$16</definedName>
    <definedName name="SD_81x1_101_S_0" localSheetId="10" hidden="1">Prolink!$E$16</definedName>
    <definedName name="SD_81x1_102_S_0" localSheetId="10" hidden="1">Prolink!$D$23</definedName>
    <definedName name="SD_81x1_103_S_0" localSheetId="10" hidden="1">Prolink!$E$23</definedName>
    <definedName name="SD_81x1_104_S_0" localSheetId="10" hidden="1">Prolink!$D$24</definedName>
    <definedName name="SD_81x1_105_S_0" localSheetId="10" hidden="1">Prolink!$E$24</definedName>
    <definedName name="SD_81x1_12_S_0" localSheetId="10" hidden="1">Prolink!$B$6</definedName>
    <definedName name="SD_81x1_126_S_0" localSheetId="10" hidden="1">Prolink!$D$11</definedName>
    <definedName name="SD_81x1_128_S_0" localSheetId="10" hidden="1">Prolink!$D$5</definedName>
    <definedName name="SD_81x1_129_S_0" localSheetId="10" hidden="1">Prolink!$D$3</definedName>
    <definedName name="SD_81x1_132_S_0" localSheetId="10" hidden="1">Prolink!$D$21</definedName>
    <definedName name="SD_81x1_134_S_0" localSheetId="10" hidden="1">Prolink!$D$22</definedName>
    <definedName name="SD_81x1_136_S_0" localSheetId="10" hidden="1">Prolink!$D$17</definedName>
    <definedName name="SD_81x1_17_S_0" localSheetId="10" hidden="1">Prolink!$B$4</definedName>
    <definedName name="SD_81x1_170_S_0" localSheetId="10" hidden="1">Prolink!$D$7</definedName>
    <definedName name="SD_81x1_20_S_0" localSheetId="10" hidden="1">Prolink!$B$7</definedName>
    <definedName name="SD_81x1_208_S_0" localSheetId="10" hidden="1">Prolink!$B$17</definedName>
    <definedName name="SD_81x1_23_S_0" localSheetId="10" hidden="1">Prolink!$B$12</definedName>
    <definedName name="SD_81x1_26_S_0" localSheetId="10" hidden="1">Prolink!$B$18</definedName>
    <definedName name="SD_81x1_29_S_0" localSheetId="10" hidden="1">Prolink!$B$5</definedName>
    <definedName name="SD_81x1_31_S_0" localSheetId="10" hidden="1">Prolink!$B$2</definedName>
    <definedName name="SD_81x1_32_S_0" localSheetId="10" hidden="1">Prolink!$B$15</definedName>
    <definedName name="SD_81x1_33_S_0" localSheetId="10" hidden="1">Prolink!$B$11</definedName>
    <definedName name="SD_81x1_34_S_0" localSheetId="10" hidden="1">Prolink!$C$11</definedName>
    <definedName name="SD_81x1_35_S_0" localSheetId="10" hidden="1">Prolink!$B$19</definedName>
    <definedName name="SD_81x1_36_S_0" localSheetId="10" hidden="1">Prolink!$C$19</definedName>
    <definedName name="SD_81x1_37_S_0" localSheetId="10" hidden="1">Prolink!$B$20</definedName>
    <definedName name="SD_81x1_38_S_0" localSheetId="10" hidden="1">Prolink!$C$20</definedName>
    <definedName name="SD_81x1_39_S_0" localSheetId="10" hidden="1">Prolink!$B$21</definedName>
    <definedName name="SD_81x1_40_S_0" localSheetId="10" hidden="1">Prolink!$C$21</definedName>
    <definedName name="SD_81x1_43_S_0" localSheetId="10" hidden="1">Prolink!$B$16</definedName>
    <definedName name="SD_81x1_47_S_0" localSheetId="10" hidden="1">Prolink!$B$14</definedName>
    <definedName name="SD_81x1_49_S_0" localSheetId="10" hidden="1">Prolink!$B$3</definedName>
    <definedName name="SD_81x1_54_S_0" localSheetId="10" hidden="1">Prolink!$B$8</definedName>
    <definedName name="SD_81x1_55_S_0" localSheetId="10" hidden="1">Prolink!$B$22</definedName>
    <definedName name="SD_81x1_56_S_0" localSheetId="10" hidden="1">Prolink!$B$10</definedName>
    <definedName name="SD_81x1_58_S_0" localSheetId="10" hidden="1">Prolink!$B$9</definedName>
    <definedName name="SD_81x1_60_S_0" localSheetId="10" hidden="1">Prolink!$B$13</definedName>
    <definedName name="SD_81x1_66_S_0" localSheetId="10" hidden="1">Prolink!$D$14</definedName>
    <definedName name="SD_81x1_70_S_0" localSheetId="10" hidden="1">Prolink!$D$4</definedName>
    <definedName name="SD_81x1_72_S_0" localSheetId="10" hidden="1">Prolink!$D$19</definedName>
    <definedName name="SD_81x1_74_S_0" localSheetId="10" hidden="1">Prolink!$D$10</definedName>
    <definedName name="SD_81x1_75_S_0" localSheetId="10" hidden="1">Prolink!$D$15</definedName>
    <definedName name="SD_81x1_77_S_0" localSheetId="10" hidden="1">Prolink!$D$8</definedName>
    <definedName name="SD_81x1_80_S_0" localSheetId="10" hidden="1">Prolink!$D$13</definedName>
    <definedName name="SD_81x1_86_S_0" localSheetId="10" hidden="1">Prolink!$D$20</definedName>
    <definedName name="SD_81x1_89_S_0" localSheetId="10" hidden="1">Prolink!$D$2</definedName>
    <definedName name="SD_81x1_90_S_0" localSheetId="10" hidden="1">Prolink!$D$9</definedName>
    <definedName name="SD_81x1_95_S_0" localSheetId="10" hidden="1">Prolink!$D$12</definedName>
    <definedName name="SD_81x1_97_S_0" localSheetId="10" hidden="1">Prolink!$D$18</definedName>
    <definedName name="SD_81x1_99_S_0" localSheetId="10" hidden="1">Prolink!$D$6</definedName>
    <definedName name="SD_D_Blank" localSheetId="11" hidden="1">[1]SD_Dropdowns!$A$1</definedName>
    <definedName name="SD_D_Blank" hidden="1">SD_Dropdowns!$A$1</definedName>
    <definedName name="SD_D_PL_AirConditioningType" hidden="1">SD_Dropdowns!$CU$2:$CV$6</definedName>
    <definedName name="SD_D_PL_AirConditioningType_Name" hidden="1">SD_Dropdowns!$CU$2:$CU$6</definedName>
    <definedName name="SD_D_PL_AirConditioningType_Value" hidden="1">SD_Dropdowns!$CV$2:$CV$6</definedName>
    <definedName name="SD_D_PL_BuildingType" hidden="1">SD_Dropdowns!$DK$2:$DL$11</definedName>
    <definedName name="SD_D_PL_BuildingType_Name" hidden="1">SD_Dropdowns!$DK$2:$DK$11</definedName>
    <definedName name="SD_D_PL_BuildingType_Value" hidden="1">SD_Dropdowns!$DL$2:$DL$11</definedName>
    <definedName name="SD_D_PL_ConstructionBuildingType" hidden="1">SD_Dropdowns!$DU$2:$DV$7</definedName>
    <definedName name="SD_D_PL_ConstructionBuildingType_Name" hidden="1">SD_Dropdowns!$DU$2:$DU$7</definedName>
    <definedName name="SD_D_PL_ConstructionBuildingType_Value" hidden="1">SD_Dropdowns!$DV$2:$DV$7</definedName>
    <definedName name="SD_D_PL_ConstructionControlType" hidden="1">SD_Dropdowns!$DS$2:$DT$3</definedName>
    <definedName name="SD_D_PL_ConstructionControlType_Name" hidden="1">SD_Dropdowns!$DS$2:$DS$3</definedName>
    <definedName name="SD_D_PL_ConstructionControlType_Value" hidden="1">SD_Dropdowns!$DT$2:$DT$3</definedName>
    <definedName name="SD_D_PL_ConstructionType" hidden="1">SD_Dropdowns!$DO$2:$DP$7</definedName>
    <definedName name="SD_D_PL_ConstructionType_Name" hidden="1">SD_Dropdowns!$DO$2:$DO$7</definedName>
    <definedName name="SD_D_PL_ConstructionType_Value" hidden="1">SD_Dropdowns!$DP$2:$DP$7</definedName>
    <definedName name="SD_D_PL_CookingType" hidden="1">SD_Dropdowns!$CW$2:$CX$5</definedName>
    <definedName name="SD_D_PL_CookingType_Name" hidden="1">SD_Dropdowns!$CW$2:$CW$5</definedName>
    <definedName name="SD_D_PL_CookingType_Value" hidden="1">SD_Dropdowns!$CX$2:$CX$5</definedName>
    <definedName name="SD_D_PL_DealEntityRole" hidden="1">SD_Dropdowns!$EG$2:$EH$46</definedName>
    <definedName name="SD_D_PL_DealEntityRole_Name" localSheetId="11" hidden="1">[1]SD_Dropdowns!$BK$2:$BK$46</definedName>
    <definedName name="SD_D_PL_DealEntityRole_Name" hidden="1">SD_Dropdowns!$EG$2:$EG$46</definedName>
    <definedName name="SD_D_PL_DealEntityRole_Value" hidden="1">SD_Dropdowns!$EH$2:$EH$46</definedName>
    <definedName name="SD_D_PL_EntityCompanyOrIndividual" hidden="1">SD_Dropdowns!$EE$2:$EF$4</definedName>
    <definedName name="SD_D_PL_EntityCompanyOrIndividual_Name" localSheetId="11" hidden="1">[1]SD_Dropdowns!$BI$2:$BI$4</definedName>
    <definedName name="SD_D_PL_EntityCompanyOrIndividual_Name" hidden="1">SD_Dropdowns!$EE$2:$EE$4</definedName>
    <definedName name="SD_D_PL_EntityCompanyOrIndividual_Value" hidden="1">SD_Dropdowns!$EF$2:$EF$4</definedName>
    <definedName name="SD_D_PL_ExteriorFacadeType" hidden="1">SD_Dropdowns!$DA$2:$DB$12</definedName>
    <definedName name="SD_D_PL_ExteriorFacadeType_Name" hidden="1">SD_Dropdowns!$DA$2:$DA$12</definedName>
    <definedName name="SD_D_PL_ExteriorFacadeType_Value" hidden="1">SD_Dropdowns!$DB$2:$DB$12</definedName>
    <definedName name="SD_D_PL_FundingOpportunity" hidden="1">SD_Dropdowns!$DW$2:$DX$40</definedName>
    <definedName name="SD_D_PL_FundingOpportunity_Name" hidden="1">SD_Dropdowns!$DW$2:$DW$40</definedName>
    <definedName name="SD_D_PL_FundingOpportunity_Value" hidden="1">SD_Dropdowns!$DX$2:$DX$40</definedName>
    <definedName name="SD_D_PL_GeneralFloorMaterial" hidden="1">SD_Dropdowns!$DI$2:$DJ$11</definedName>
    <definedName name="SD_D_PL_GeneralFloorMaterial_Name" hidden="1">SD_Dropdowns!$DI$2:$DI$11</definedName>
    <definedName name="SD_D_PL_GeneralFloorMaterial_Value" hidden="1">SD_Dropdowns!$DJ$2:$DJ$11</definedName>
    <definedName name="SD_D_PL_HeatingType" hidden="1">SD_Dropdowns!$CS$2:$CT$9</definedName>
    <definedName name="SD_D_PL_HeatingType_Name" hidden="1">SD_Dropdowns!$CS$2:$CS$9</definedName>
    <definedName name="SD_D_PL_HeatingType_Value" hidden="1">SD_Dropdowns!$CT$2:$CT$9</definedName>
    <definedName name="SD_D_PL_HotWaterType" hidden="1">SD_Dropdowns!$CY$2:$CZ$5</definedName>
    <definedName name="SD_D_PL_HotWaterType_Name" hidden="1">SD_Dropdowns!$CY$2:$CY$5</definedName>
    <definedName name="SD_D_PL_HotWaterType_Value" hidden="1">SD_Dropdowns!$CZ$2:$CZ$5</definedName>
    <definedName name="SD_D_PL_IncomeTarget_Name" hidden="1">[1]SD_Dropdowns!$BE$2:$BE$10</definedName>
    <definedName name="SD_D_PL_Jurisdiction" hidden="1">SD_Dropdowns!$DM$2:$DN$38</definedName>
    <definedName name="SD_D_PL_Jurisdiction_Name" localSheetId="11" hidden="1">[1]SD_Dropdowns!$AU$2:$AU$38</definedName>
    <definedName name="SD_D_PL_Jurisdiction_Name" hidden="1">SD_Dropdowns!$DM$2:$DM$38</definedName>
    <definedName name="SD_D_PL_Jurisdiction_Value" hidden="1">SD_Dropdowns!$DN$2:$DN$38</definedName>
    <definedName name="SD_D_PL_ResidentialApartmentType" hidden="1">SD_Dropdowns!$DC$2:$DD$8</definedName>
    <definedName name="SD_D_PL_ResidentialApartmentType_Name" hidden="1">SD_Dropdowns!$DC$2:$DC$8</definedName>
    <definedName name="SD_D_PL_ResidentialApartmentType_Value" hidden="1">SD_Dropdowns!$DD$2:$DD$8</definedName>
    <definedName name="SD_D_PL_RoofType" hidden="1">SD_Dropdowns!$DQ$2:$DR$8</definedName>
    <definedName name="SD_D_PL_RoofType_Name" hidden="1">SD_Dropdowns!$DQ$2:$DQ$8</definedName>
    <definedName name="SD_D_PL_RoofType_Value" hidden="1">SD_Dropdowns!$DR$2:$DR$8</definedName>
    <definedName name="SD_D_PL_SourceType" hidden="1">SD_Dropdowns!$AU$2:$AV$5</definedName>
    <definedName name="SD_D_PL_SourceType_Name" hidden="1">SD_Dropdowns!$AU$2:$AU$5</definedName>
    <definedName name="SD_D_PL_SourceType_Value" hidden="1">SD_Dropdowns!$AV$2:$AV$5</definedName>
    <definedName name="SD_D_PL_State_Name" hidden="1">[1]SD_Dropdowns!$BG$2:$BG$53</definedName>
    <definedName name="SD_D_PL_TaxCreditPercentType" hidden="1">SD_Dropdowns!$CQ$2:$CR$14</definedName>
    <definedName name="SD_D_PL_TaxCreditPercentType_Name" hidden="1">SD_Dropdowns!$CQ$2:$CQ$14</definedName>
    <definedName name="SD_D_PL_TaxCreditPercentType_Value" hidden="1">SD_Dropdowns!$CR$2:$CR$14</definedName>
    <definedName name="SD_D_PL_TCUnitMixType_Name" hidden="1">[1]SD_Dropdowns!$BC$2:$BC$10</definedName>
    <definedName name="SD_D_PL_UDF_257" hidden="1">SD_Dropdowns!$U$2:$V$14</definedName>
    <definedName name="SD_D_PL_UDF_257_Name" hidden="1">SD_Dropdowns!$U$2:$U$14</definedName>
    <definedName name="SD_D_PL_UDF_257_Value" hidden="1">SD_Dropdowns!$V$2:$V$14</definedName>
    <definedName name="SD_D_PL_UDF_258" hidden="1">SD_Dropdowns!$DY$2:$DZ$32</definedName>
    <definedName name="SD_D_PL_UDF_258_Name" localSheetId="11" hidden="1">[1]SD_Dropdowns!$AW$2:$AW$32</definedName>
    <definedName name="SD_D_PL_UDF_258_Name" hidden="1">SD_Dropdowns!$DY$2:$DY$32</definedName>
    <definedName name="SD_D_PL_UDF_258_Value" hidden="1">SD_Dropdowns!$DZ$2:$DZ$32</definedName>
    <definedName name="SD_D_PL_UDF_259" hidden="1">SD_Dropdowns!$EA$2:$EB$63</definedName>
    <definedName name="SD_D_PL_UDF_259_Name" localSheetId="11" hidden="1">[1]SD_Dropdowns!$AY$2:$AY$63</definedName>
    <definedName name="SD_D_PL_UDF_259_Name" hidden="1">SD_Dropdowns!$EA$2:$EA$63</definedName>
    <definedName name="SD_D_PL_UDF_259_Value" hidden="1">SD_Dropdowns!$EB$2:$EB$63</definedName>
    <definedName name="SD_D_PL_UDF_460" hidden="1">SD_Dropdowns!$EC$2:$ED$7</definedName>
    <definedName name="SD_D_PL_UDF_460_Name" localSheetId="11" hidden="1">[1]SD_Dropdowns!$BA$2:$BA$7</definedName>
    <definedName name="SD_D_PL_UDF_460_Name" hidden="1">SD_Dropdowns!$EC$2:$EC$7</definedName>
    <definedName name="SD_D_PL_UDF_460_Value" hidden="1">SD_Dropdowns!$ED$2:$ED$7</definedName>
    <definedName name="SD_D_PL_UnitMixAmiPercent" hidden="1">SD_Dropdowns!$DE$2:$DF$13</definedName>
    <definedName name="SD_D_PL_UnitMixAmiPercent_Name" hidden="1">SD_Dropdowns!$DE$2:$DE$13</definedName>
    <definedName name="SD_D_PL_UnitMixAmiPercent_Value" hidden="1">SD_Dropdowns!$DF$2:$DF$13</definedName>
    <definedName name="SD_D_PL_UnitType" hidden="1">SD_Dropdowns!$DG$2:$DH$41</definedName>
    <definedName name="SD_D_PL_UnitType_Name" localSheetId="11" hidden="1">[1]SD_Dropdowns!$AS$2:$AS$41</definedName>
    <definedName name="SD_D_PL_UnitType_Name" hidden="1">SD_Dropdowns!$DG$2:$DG$41</definedName>
    <definedName name="SD_D_PL_UnitType_Value" hidden="1">SD_Dropdowns!$DH$2:$DH$41</definedName>
    <definedName name="SDC">Prolink!$D$3</definedName>
    <definedName name="Seniors">'[1]Project Details'!$C$96</definedName>
    <definedName name="SeniorsNoOfUnits">'[1]Project Details'!$D$96</definedName>
    <definedName name="Series1_Address_1">[1]Prolink!$E$241</definedName>
    <definedName name="Series1_City">[1]Prolink!$E$242</definedName>
    <definedName name="Series1_County">[1]Prolink!$E$243</definedName>
    <definedName name="Series1_Deal_Entity_Role">[1]Prolink!$E$239</definedName>
    <definedName name="Series1_Direct_Phone">[1]Prolink!$E$247</definedName>
    <definedName name="Series1_Email_Address_1">[1]Prolink!$E$248</definedName>
    <definedName name="Series1_Name__Doing_Business_As">[1]Prolink!$E$240</definedName>
    <definedName name="Series1_State">[1]Prolink!$E$244</definedName>
    <definedName name="Series1_Tax_ID_Number">[1]Prolink!$E$246</definedName>
    <definedName name="Series1_Zip_Code">[1]Prolink!$E$245</definedName>
    <definedName name="Series2_Address_1">[1]Prolink!$E$252</definedName>
    <definedName name="Series2_City">[1]Prolink!$E$253</definedName>
    <definedName name="Series2_County">[1]Prolink!$E$254</definedName>
    <definedName name="Series2_Deal_Entity_Role">[1]Prolink!$E$250</definedName>
    <definedName name="Series2_Direct_Phone">[1]Prolink!$E$258</definedName>
    <definedName name="Series2_Email_Address_1">[1]Prolink!$E$259</definedName>
    <definedName name="Series2_Name__Doing_Business_As">[1]Prolink!$E$251</definedName>
    <definedName name="Series2_State">[1]Prolink!$E$255</definedName>
    <definedName name="Series2_Tax_ID_Number">[1]Prolink!$E$257</definedName>
    <definedName name="Series2_Zip_Code">[1]Prolink!$E$256</definedName>
    <definedName name="Series3_Address_1">[1]Prolink!$E$263</definedName>
    <definedName name="Series3_City">[1]Prolink!$E$264</definedName>
    <definedName name="Series3_County">[1]Prolink!$E$265</definedName>
    <definedName name="Series3_Deal_Entity_Role">[1]Prolink!$E$261</definedName>
    <definedName name="Series3_Direct_Phone">[1]Prolink!$E$269</definedName>
    <definedName name="Series3_Email_Address_1">[1]Prolink!$E$270</definedName>
    <definedName name="Series3_Name__Doing_Business_As">[1]Prolink!$E$262</definedName>
    <definedName name="Series3_State">[1]Prolink!$E$266</definedName>
    <definedName name="Series3_Tax_ID_Number">[1]Prolink!$E$268</definedName>
    <definedName name="Series3_Zip_Code">[1]Prolink!$E$267</definedName>
    <definedName name="Series4_Address_1">[1]Prolink!$E$274</definedName>
    <definedName name="Series4_City">[1]Prolink!$E$275</definedName>
    <definedName name="Series4_County">[1]Prolink!$E$276</definedName>
    <definedName name="Series4_Deal_Entity_Role">[1]Prolink!$E$272</definedName>
    <definedName name="Series4_Direct_Phone">[1]Prolink!$E$280</definedName>
    <definedName name="Series4_Email_Address_1">[1]Prolink!$E$281</definedName>
    <definedName name="Series4_Name__Doing_Business_As">[1]Prolink!$E$273</definedName>
    <definedName name="Series4_State">[1]Prolink!$E$277</definedName>
    <definedName name="Series4_Tax_ID_Number">[1]Prolink!$E$279</definedName>
    <definedName name="Series4_Zip_Code">[1]Prolink!$E$278</definedName>
    <definedName name="Series5_Address_1">[1]Prolink!$E$285</definedName>
    <definedName name="Series5_City">[1]Prolink!$E$286</definedName>
    <definedName name="Series5_County">[1]Prolink!$E$287</definedName>
    <definedName name="Series5_Deal_Entity_Role">[1]Prolink!$E$283</definedName>
    <definedName name="Series5_Direct_Phone">[1]Prolink!$E$291</definedName>
    <definedName name="Series5_Email_Address_1">[1]Prolink!$E$292</definedName>
    <definedName name="Series5_Name__Doing_Business_As">[1]Prolink!$E$284</definedName>
    <definedName name="Series5_State">[1]Prolink!$E$288</definedName>
    <definedName name="Series5_Tax_ID_Number">[1]Prolink!$E$290</definedName>
    <definedName name="Series5_Zip_Code">[1]Prolink!$E$289</definedName>
    <definedName name="Series6_Address_1">[1]Prolink!$E$296</definedName>
    <definedName name="Series6_City">[1]Prolink!$E$297</definedName>
    <definedName name="Series6_County">[1]Prolink!$E$298</definedName>
    <definedName name="Series6_Deal_Entity_Role">[1]Prolink!$E$294</definedName>
    <definedName name="Series6_Direct_Phone">[1]Prolink!$E$302</definedName>
    <definedName name="Series6_Email_Address_1">[1]Prolink!$E$303</definedName>
    <definedName name="Series6_Name__Doing_Business_As">[1]Prolink!$E$295</definedName>
    <definedName name="Series6_State">[1]Prolink!$E$299</definedName>
    <definedName name="Series6_Tax_ID_Number">[1]Prolink!$E$301</definedName>
    <definedName name="Series6_Zip_Code">[1]Prolink!$E$300</definedName>
    <definedName name="SFR_Style_Choices">'Competitive Scoring'!$AD$16:$AD$19</definedName>
    <definedName name="SFRSMEANS">'Competitive Scoring'!$AE$24</definedName>
    <definedName name="SiteA_Address">'[1]Project Details'!$C$12</definedName>
    <definedName name="SiteA_City">'[1]Project Details'!$C$13</definedName>
    <definedName name="SiteA_County">'[1]Project Details'!$C$17</definedName>
    <definedName name="SiteA_Zip">'[1]Project Details'!$C$15</definedName>
    <definedName name="SiteB_Address">'[1]Project Details'!$I$12</definedName>
    <definedName name="SiteB_City">'[1]Project Details'!$I$13</definedName>
    <definedName name="SiteB_County">'[1]Project Details'!$I$16</definedName>
    <definedName name="SiteB_Zip">'[1]Project Details'!$I$14</definedName>
    <definedName name="SiteC_Address">'[1]Project Details'!$L$12</definedName>
    <definedName name="SiteC_City">'[1]Project Details'!$L$13</definedName>
    <definedName name="SiteC_County">'[1]Project Details'!$L$16</definedName>
    <definedName name="SiteC_Zip">'[1]Project Details'!$L$14</definedName>
    <definedName name="SiteD_Address">'[1]Project Details'!$O$12</definedName>
    <definedName name="SiteD_City">'[1]Project Details'!$O$13</definedName>
    <definedName name="SiteD_County">'[1]Project Details'!$O$16</definedName>
    <definedName name="SiteD_Zip">'[1]Project Details'!$O$14</definedName>
    <definedName name="SiteE_Address">'[1]Project Details'!$R$12</definedName>
    <definedName name="SiteE_City">'[1]Project Details'!$R$13</definedName>
    <definedName name="SiteE_County">'[1]Project Details'!$R$16</definedName>
    <definedName name="SiteE_Zip">'[1]Project Details'!$R$14</definedName>
    <definedName name="SiteF_Address">'[1]Project Details'!$U$12</definedName>
    <definedName name="SiteF_City">'[1]Project Details'!$U$13</definedName>
    <definedName name="SiteF_County">'[1]Project Details'!$U$16</definedName>
    <definedName name="SiteF_Zip">'[1]Project Details'!$U$14</definedName>
    <definedName name="SITEIMP">Prolink!$B$22</definedName>
    <definedName name="SITEMIT">Prolink!$B$8</definedName>
    <definedName name="SITENG">Prolink!$D$11</definedName>
    <definedName name="SITEUTILITY">Prolink!$B$10</definedName>
    <definedName name="SPEQUIP">Prolink!$B$9</definedName>
    <definedName name="SPMI">'[1]Project Details'!$C$99</definedName>
    <definedName name="SPMINoOfUnits">'[1]Project Details'!$D$99</definedName>
    <definedName name="SRSMEANS2">'Competitive Scoring'!$AE$26</definedName>
    <definedName name="STRUCTURE">Prolink!$B$13</definedName>
    <definedName name="SUBMISSIONDATE">'[1]Project Details'!$C$5</definedName>
    <definedName name="Substance_Use_Disorder">'[1]Project Details'!$C$100</definedName>
    <definedName name="SubstanceNoOfUnits">'[1]Project Details'!$D$100</definedName>
    <definedName name="SURVEY">Prolink!$D$5</definedName>
    <definedName name="SurvivorsOfDomesticViolence">'[1]Project Details'!$C$103</definedName>
    <definedName name="Syndicator_Email">'[1]Development Team'!$G$236</definedName>
    <definedName name="Syndicator_Investor_Name">'[1]Development Team'!$D$231</definedName>
    <definedName name="Syndicator_Telephone">'[1]Development Team'!$G$235</definedName>
    <definedName name="tetertertert" localSheetId="4">MATCH(0.01,End_Bal,-1)+1</definedName>
    <definedName name="tetertertert" localSheetId="11">MATCH(0.01,End_Bal,-1)+1</definedName>
    <definedName name="tetertertert" localSheetId="9">MATCH(0.01,End_Bal,-1)+1</definedName>
    <definedName name="tetertertert" localSheetId="8">MATCH(0.01,End_Bal,-1)+1</definedName>
    <definedName name="tetertertert">MATCH(0.01,End_Bal,-1)+1</definedName>
    <definedName name="Text6" localSheetId="2">'Development Team'!$C$7</definedName>
    <definedName name="Text7" localSheetId="2">'Project Information'!$E$10</definedName>
    <definedName name="Text8" localSheetId="2">'Development Team'!$F$44</definedName>
    <definedName name="Text9" localSheetId="2">'Development Team'!$I$44</definedName>
    <definedName name="TITLEREC">Prolink!$D$22</definedName>
    <definedName name="udrextdshnftjmfr6" localSheetId="4">MATCH(0.01,End_Bal,-1)+1</definedName>
    <definedName name="udrextdshnftjmfr6" localSheetId="11">MATCH(0.01,End_Bal,-1)+1</definedName>
    <definedName name="udrextdshnftjmfr6" localSheetId="9">MATCH(0.01,End_Bal,-1)+1</definedName>
    <definedName name="udrextdshnftjmfr6" localSheetId="8">MATCH(0.01,End_Bal,-1)+1</definedName>
    <definedName name="udrextdshnftjmfr6">MATCH(0.01,End_Bal,-1)+1</definedName>
    <definedName name="UTILTOOC">Prolink!$D$7</definedName>
    <definedName name="Values_Entered" localSheetId="4">IF(Loan_Amount*Interest_Rate*Loan_Years*Loan_Start&gt;0,1,0)</definedName>
    <definedName name="Values_Entered" localSheetId="11">IF(Loan_Amount*Interest_Rate*Loan_Years*Loan_Start&gt;0,1,0)</definedName>
    <definedName name="Values_Entered" localSheetId="9">IF(Loan_Amount*Interest_Rate*Loan_Years*Loan_Start&gt;0,1,0)</definedName>
    <definedName name="Values_Entered" localSheetId="8">IF(Loan_Amount*Interest_Rate*Loan_Years*Loan_Start&gt;0,1,0)</definedName>
    <definedName name="Values_Entered">IF(Loan_Amount*Interest_Rate*Loan_Years*Loan_Start&gt;0,1,0)</definedName>
    <definedName name="Veterans?">'[1]Project Details'!$C$108</definedName>
    <definedName name="VeteransNoOfUnits">'[1]Project Details'!$D$108</definedName>
    <definedName name="wrwerwerewrwer" localSheetId="4">IF('Financial Assumptions'!jojoishkjngfsfd,Header_Row+'Financial Assumptions'!tetertertert,Header_Row)</definedName>
    <definedName name="wrwerwerewrwer" localSheetId="11">IF(RSMeans_Data!jojoishkjngfsfd,Header_Row+RSMeans_Data!tetertertert,Header_Row)</definedName>
    <definedName name="wrwerwerewrwer" localSheetId="9">IF('Rural Narrative Questions'!jojoishkjngfsfd,Header_Row+'Rural Narrative Questions'!tetertertert,Header_Row)</definedName>
    <definedName name="wrwerwerewrwer" localSheetId="8">IF('Urban Narrative Questions'!jojoishkjngfsfd,Header_Row+'Urban Narrative Questions'!tetertertert,Header_Row)</definedName>
    <definedName name="wrwerwerewrwer">IF(jojoishkjngfsfd,Header_Row+tetertertert,Header_Row)</definedName>
    <definedName name="Years_remaining_on_existing_rental_subsidy_contract">'[1]Project Details'!$C$72</definedName>
    <definedName name="ymymymymyu" localSheetId="4">DATE(YEAR(Loan_Start),MONTH(Loan_Start)+Payment_Number,DAY(Loan_Start))</definedName>
    <definedName name="ymymymymyu" localSheetId="11">DATE(YEAR(Loan_Start),MONTH(Loan_Start)+Payment_Number,DAY(Loan_Start))</definedName>
    <definedName name="ymymymymyu" localSheetId="9">DATE(YEAR(Loan_Start),MONTH(Loan_Start)+Payment_Number,DAY(Loan_Start))</definedName>
    <definedName name="ymymymymyu" localSheetId="8">DATE(YEAR(Loan_Start),MONTH(Loan_Start)+Payment_Number,DAY(Loan_Start))</definedName>
    <definedName name="ymymymymyu">DATE(YEAR(Loan_Start),MONTH(Loan_Start)+Payment_Number,DAY(Loan_Start))</definedName>
    <definedName name="yui7yuasewrsarf" localSheetId="4">IF(Loan_Amount*Interest_Rate*Loan_Years*Loan_Start&gt;0,1,0)</definedName>
    <definedName name="yui7yuasewrsarf" localSheetId="11">IF(Loan_Amount*Interest_Rate*Loan_Years*Loan_Start&gt;0,1,0)</definedName>
    <definedName name="yui7yuasewrsarf" localSheetId="9">IF(Loan_Amount*Interest_Rate*Loan_Years*Loan_Start&gt;0,1,0)</definedName>
    <definedName name="yui7yuasewrsarf" localSheetId="8">IF(Loan_Amount*Interest_Rate*Loan_Years*Loan_Start&gt;0,1,0)</definedName>
    <definedName name="yui7yuasewrsarf">IF(Loan_Amount*Interest_Rate*Loan_Years*Loan_Start&gt;0,1,0)</definedName>
    <definedName name="yyuyugyuygugyygu" localSheetId="4">IF('Financial Assumptions'!yui7yuasewrsarf,Header_Row+'Financial Assumptions'!udrextdshnftjmfr6,Header_Row)</definedName>
    <definedName name="yyuyugyuygugyygu" localSheetId="11">IF(RSMeans_Data!yui7yuasewrsarf,Header_Row+RSMeans_Data!udrextdshnftjmfr6,Header_Row)</definedName>
    <definedName name="yyuyugyuygugyygu" localSheetId="9">IF('Rural Narrative Questions'!yui7yuasewrsarf,Header_Row+'Rural Narrative Questions'!udrextdshnftjmfr6,Header_Row)</definedName>
    <definedName name="yyuyugyuygugyygu" localSheetId="8">IF('Urban Narrative Questions'!yui7yuasewrsarf,Header_Row+'Urban Narrative Questions'!udrextdshnftjmfr6,Header_Row)</definedName>
    <definedName name="yyuyugyuygugyygu">IF(yui7yuasewrsarf,Header_Row+udrextdshnftjmfr6,Header_Row)</definedName>
    <definedName name="ZipCode">[1]Prolink!$E$6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8" i="15" l="1"/>
  <c r="G37" i="15"/>
  <c r="G36" i="15"/>
  <c r="G22" i="15"/>
  <c r="G23" i="15"/>
  <c r="G24" i="15"/>
  <c r="G25" i="15"/>
  <c r="G26" i="15"/>
  <c r="G27" i="15"/>
  <c r="G28" i="15"/>
  <c r="G21" i="15"/>
  <c r="G20" i="15"/>
  <c r="G19" i="15"/>
  <c r="G18" i="15"/>
  <c r="B28" i="15"/>
  <c r="B27" i="15"/>
  <c r="B26" i="15"/>
  <c r="B25" i="15"/>
  <c r="B24" i="15"/>
  <c r="B23" i="15"/>
  <c r="B22" i="15"/>
  <c r="B21" i="15"/>
  <c r="B20" i="15"/>
  <c r="B19" i="15"/>
  <c r="B18" i="15"/>
  <c r="A3" i="15"/>
  <c r="A3" i="14"/>
  <c r="A3" i="13"/>
  <c r="A3" i="11"/>
  <c r="G39" i="15" l="1"/>
  <c r="A3" i="1" l="1"/>
  <c r="G35" i="8" l="1"/>
  <c r="D2" i="10"/>
  <c r="D3" i="10"/>
  <c r="D4" i="10"/>
  <c r="D5" i="10"/>
  <c r="D6" i="10"/>
  <c r="D7" i="10"/>
  <c r="D8" i="10"/>
  <c r="D9" i="10"/>
  <c r="D10" i="10"/>
  <c r="D11" i="10"/>
  <c r="D12" i="10"/>
  <c r="D13" i="10"/>
  <c r="D14" i="10"/>
  <c r="D15" i="10"/>
  <c r="D16" i="10"/>
  <c r="D17" i="10"/>
  <c r="D18" i="10"/>
  <c r="D19" i="10"/>
  <c r="D20" i="10"/>
  <c r="D21" i="10"/>
  <c r="D22" i="10"/>
  <c r="D23" i="10"/>
  <c r="D24" i="10"/>
  <c r="D25" i="10"/>
  <c r="D26" i="10"/>
  <c r="D27" i="10"/>
  <c r="D28" i="10"/>
  <c r="D29" i="10"/>
  <c r="AD25" i="8"/>
  <c r="A3" i="4"/>
  <c r="A3" i="8"/>
  <c r="A3" i="7"/>
  <c r="A3" i="3"/>
  <c r="A3" i="6"/>
  <c r="D11" i="2" l="1"/>
  <c r="D16" i="2"/>
  <c r="M7" i="2" a="1"/>
  <c r="M7" i="2" s="1"/>
  <c r="J12" i="2" a="1"/>
  <c r="J12" i="2" s="1"/>
  <c r="J11" i="2" a="1"/>
  <c r="J11" i="2" s="1"/>
  <c r="B101" i="2" l="1" a="1"/>
  <c r="B101" i="2" s="1"/>
  <c r="B77" i="2" a="1"/>
  <c r="B77" i="2" s="1"/>
  <c r="B53" i="2" a="1"/>
  <c r="B53" i="2" s="1"/>
  <c r="B29" i="2" a="1"/>
  <c r="B29" i="2" s="1"/>
  <c r="G82" i="4"/>
  <c r="G14" i="2" a="1"/>
  <c r="G14" i="2" s="1"/>
  <c r="G9" i="2"/>
  <c r="G7" i="2" a="1"/>
  <c r="G7" i="2" s="1"/>
  <c r="M5" i="4"/>
  <c r="D22" i="2"/>
  <c r="D23" i="2"/>
  <c r="D21" i="2"/>
  <c r="D20" i="2"/>
  <c r="D19" i="2"/>
  <c r="D18" i="2"/>
  <c r="D17" i="2"/>
  <c r="D15" i="2"/>
  <c r="D14" i="2"/>
  <c r="D12" i="2"/>
  <c r="D10" i="2"/>
  <c r="D9" i="2"/>
  <c r="D8" i="2"/>
  <c r="D7" i="2"/>
  <c r="D6" i="2"/>
  <c r="D5" i="2"/>
  <c r="D4" i="2"/>
  <c r="D3" i="2"/>
  <c r="D2" i="2"/>
  <c r="AD24" i="8"/>
  <c r="AE27" i="8"/>
  <c r="AE26" i="8"/>
  <c r="AE25" i="8"/>
  <c r="AE24" i="8"/>
  <c r="H164" i="1" l="1"/>
  <c r="I164" i="1"/>
  <c r="J164" i="1"/>
  <c r="K164" i="1"/>
  <c r="L164" i="1"/>
  <c r="M164" i="1"/>
  <c r="N164" i="1"/>
  <c r="G164" i="1"/>
  <c r="I57" i="4"/>
  <c r="G57" i="4"/>
  <c r="K13" i="1" s="1"/>
  <c r="C103" i="1" l="1"/>
  <c r="C157" i="1"/>
  <c r="C158" i="1"/>
  <c r="C159" i="1"/>
  <c r="C160" i="1"/>
  <c r="C161" i="1"/>
  <c r="C162" i="1"/>
  <c r="E14" i="8"/>
  <c r="G22" i="2"/>
  <c r="C175" i="1"/>
  <c r="C156" i="1"/>
  <c r="C151" i="1"/>
  <c r="C152" i="1"/>
  <c r="C176" i="1"/>
  <c r="C174" i="1"/>
  <c r="C155" i="1"/>
  <c r="C154" i="1"/>
  <c r="E16" i="8"/>
  <c r="D6" i="8"/>
  <c r="AJ82" i="4"/>
  <c r="W82" i="4"/>
  <c r="AK85" i="4"/>
  <c r="X85" i="4"/>
  <c r="K51" i="4"/>
  <c r="K52" i="4"/>
  <c r="K50" i="4"/>
  <c r="K49" i="4"/>
  <c r="K48" i="4"/>
  <c r="K54" i="4"/>
  <c r="H85" i="4"/>
  <c r="K44" i="4"/>
  <c r="K45" i="4"/>
  <c r="K46" i="4"/>
  <c r="K47" i="4"/>
  <c r="K53" i="4"/>
  <c r="K55" i="4"/>
  <c r="K56" i="4"/>
  <c r="K43" i="4"/>
  <c r="D150" i="1"/>
  <c r="C150" i="1" s="1"/>
  <c r="D5" i="4"/>
  <c r="J57" i="4" l="1"/>
  <c r="K62" i="4" s="1"/>
  <c r="E18" i="8"/>
  <c r="I18" i="8" s="1" a="1"/>
  <c r="I18" i="8" s="1"/>
  <c r="H168" i="1"/>
  <c r="G171" i="1"/>
  <c r="G170" i="1"/>
  <c r="G169" i="1"/>
  <c r="G168" i="1"/>
  <c r="G29" i="8" l="1"/>
  <c r="G24" i="8" s="1"/>
  <c r="K14" i="1"/>
  <c r="G172" i="1"/>
  <c r="H170" i="1" s="1"/>
  <c r="C15" i="1" s="1"/>
  <c r="H144" i="1"/>
  <c r="I144" i="1"/>
  <c r="J144" i="1"/>
  <c r="K144" i="1"/>
  <c r="L144" i="1"/>
  <c r="M144" i="1"/>
  <c r="N144" i="1"/>
  <c r="G144" i="1"/>
  <c r="C127" i="1"/>
  <c r="C128" i="1"/>
  <c r="C129" i="1"/>
  <c r="C130" i="1"/>
  <c r="C131" i="1"/>
  <c r="C132" i="1"/>
  <c r="C133" i="1"/>
  <c r="C134" i="1"/>
  <c r="C135" i="1"/>
  <c r="C136" i="1"/>
  <c r="C137" i="1"/>
  <c r="C138" i="1"/>
  <c r="C139" i="1"/>
  <c r="C140" i="1"/>
  <c r="C141" i="1"/>
  <c r="C142" i="1"/>
  <c r="C126" i="1"/>
  <c r="C120" i="1"/>
  <c r="C121" i="1"/>
  <c r="C122" i="1"/>
  <c r="C123" i="1"/>
  <c r="C124" i="1"/>
  <c r="C119" i="1"/>
  <c r="D24" i="2"/>
  <c r="D13" i="2"/>
  <c r="B22" i="2"/>
  <c r="B19" i="2"/>
  <c r="B9" i="2"/>
  <c r="B7" i="2"/>
  <c r="C26" i="1"/>
  <c r="B18" i="2"/>
  <c r="B17" i="2"/>
  <c r="B16" i="2"/>
  <c r="B15" i="2"/>
  <c r="B14" i="2"/>
  <c r="B13" i="2"/>
  <c r="B12" i="2"/>
  <c r="B11" i="2"/>
  <c r="B10" i="2"/>
  <c r="B8" i="2"/>
  <c r="B6" i="2"/>
  <c r="B5" i="2"/>
  <c r="C36" i="1"/>
  <c r="H116" i="1"/>
  <c r="I116" i="1"/>
  <c r="J116" i="1"/>
  <c r="K116" i="1"/>
  <c r="L116" i="1"/>
  <c r="M116" i="1"/>
  <c r="N116" i="1"/>
  <c r="G116" i="1"/>
  <c r="D116" i="1"/>
  <c r="C98" i="1"/>
  <c r="C99" i="1"/>
  <c r="H58" i="1"/>
  <c r="I58" i="1"/>
  <c r="J58" i="1"/>
  <c r="K58" i="1"/>
  <c r="L58" i="1"/>
  <c r="M58" i="1"/>
  <c r="N58" i="1"/>
  <c r="G58" i="1"/>
  <c r="H90" i="1"/>
  <c r="I90" i="1"/>
  <c r="J90" i="1"/>
  <c r="K90" i="1"/>
  <c r="L90" i="1"/>
  <c r="M90" i="1"/>
  <c r="N90" i="1"/>
  <c r="G90" i="1"/>
  <c r="C107" i="1"/>
  <c r="C108" i="1"/>
  <c r="C109" i="1"/>
  <c r="C110" i="1"/>
  <c r="C111" i="1"/>
  <c r="C112" i="1"/>
  <c r="C113" i="1"/>
  <c r="C114" i="1"/>
  <c r="C106" i="1"/>
  <c r="C94" i="1"/>
  <c r="C95" i="1"/>
  <c r="C96" i="1"/>
  <c r="C97" i="1"/>
  <c r="C100" i="1"/>
  <c r="C101" i="1"/>
  <c r="C102" i="1"/>
  <c r="C104" i="1"/>
  <c r="C93" i="1"/>
  <c r="B21" i="2"/>
  <c r="C70" i="1"/>
  <c r="C71" i="1"/>
  <c r="C72" i="1"/>
  <c r="C73" i="1"/>
  <c r="C74" i="1"/>
  <c r="C75" i="1"/>
  <c r="C76" i="1"/>
  <c r="C77" i="1"/>
  <c r="C78" i="1"/>
  <c r="C79" i="1"/>
  <c r="C80" i="1"/>
  <c r="C81" i="1"/>
  <c r="C82" i="1"/>
  <c r="C83" i="1"/>
  <c r="C84" i="1"/>
  <c r="C85" i="1"/>
  <c r="C86" i="1"/>
  <c r="C87" i="1"/>
  <c r="C88" i="1"/>
  <c r="C69" i="1"/>
  <c r="C62" i="1"/>
  <c r="C63" i="1"/>
  <c r="C64" i="1"/>
  <c r="C65" i="1"/>
  <c r="C66" i="1"/>
  <c r="C67" i="1"/>
  <c r="C61" i="1"/>
  <c r="M146" i="1" l="1"/>
  <c r="K146" i="1"/>
  <c r="J146" i="1"/>
  <c r="I146" i="1"/>
  <c r="H146" i="1"/>
  <c r="G146" i="1"/>
  <c r="L146" i="1"/>
  <c r="N146" i="1"/>
  <c r="B20" i="2"/>
  <c r="B4" i="2"/>
  <c r="B3" i="2"/>
  <c r="B2" i="2"/>
  <c r="C34" i="1"/>
  <c r="C35" i="1"/>
  <c r="C37" i="1"/>
  <c r="C39" i="1"/>
  <c r="C40" i="1"/>
  <c r="C41" i="1"/>
  <c r="C42" i="1"/>
  <c r="C43" i="1"/>
  <c r="C44" i="1"/>
  <c r="C45" i="1"/>
  <c r="C46" i="1"/>
  <c r="C47" i="1"/>
  <c r="C48" i="1"/>
  <c r="C49" i="1"/>
  <c r="C50" i="1"/>
  <c r="C51" i="1"/>
  <c r="C52" i="1"/>
  <c r="C53" i="1"/>
  <c r="C54" i="1"/>
  <c r="C55" i="1"/>
  <c r="C56" i="1"/>
  <c r="C33" i="1"/>
  <c r="C22" i="1"/>
  <c r="C23" i="1"/>
  <c r="C24" i="1"/>
  <c r="C25" i="1"/>
  <c r="C27" i="1"/>
  <c r="C28" i="1"/>
  <c r="C29" i="1"/>
  <c r="C30" i="1"/>
  <c r="C31" i="1"/>
  <c r="C32" i="1"/>
  <c r="C21" i="1"/>
  <c r="K15" i="1" l="1"/>
  <c r="D144" i="1" l="1"/>
  <c r="C144" i="1" s="1"/>
  <c r="D164" i="1" l="1"/>
  <c r="C164" i="1" s="1"/>
  <c r="D58" i="1"/>
  <c r="C58" i="1" s="1"/>
  <c r="D90" i="1" l="1"/>
  <c r="C116" i="1"/>
  <c r="G26" i="8" l="1"/>
  <c r="J37" i="15"/>
  <c r="I35" i="8"/>
  <c r="G31" i="8"/>
  <c r="C90" i="1"/>
  <c r="D146" i="1"/>
  <c r="C146" i="1" s="1"/>
  <c r="D173" i="1" l="1"/>
  <c r="D177" i="1" s="1"/>
  <c r="G177" i="1" s="1"/>
  <c r="C17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Isom</author>
  </authors>
  <commentList>
    <comment ref="K7" authorId="0" shapeId="0" xr:uid="{FD550347-C3B1-47CA-9021-5ABA9D560C8E}">
      <text>
        <r>
          <rPr>
            <b/>
            <sz val="9"/>
            <color indexed="81"/>
            <rFont val="Tahoma"/>
            <family val="2"/>
          </rPr>
          <t>&lt;[[DEVDeals] - [Property (Seq: 1)] City - Send]&gt;</t>
        </r>
      </text>
    </comment>
    <comment ref="M7" authorId="0" shapeId="0" xr:uid="{DAF7E0B4-3E80-46FC-8D84-12066A23BA15}">
      <text>
        <r>
          <rPr>
            <b/>
            <sz val="9"/>
            <color indexed="81"/>
            <rFont val="Tahoma"/>
            <family val="2"/>
          </rPr>
          <t>&lt;[[DEVDeals] - [Property (Seq: 1)] Zip Code - Send]&gt;</t>
        </r>
      </text>
    </comment>
    <comment ref="O7" authorId="0" shapeId="0" xr:uid="{17797628-E63E-4D71-99B3-6C7D140E7B52}">
      <text>
        <r>
          <rPr>
            <b/>
            <sz val="9"/>
            <color indexed="81"/>
            <rFont val="Tahoma"/>
            <family val="2"/>
          </rPr>
          <t>&lt;[[DEVDeals] - [Property (Seq: 1)] Jurisdiction - Send]&gt;</t>
        </r>
      </text>
    </comment>
    <comment ref="F10" authorId="0" shapeId="0" xr:uid="{8C1C8B73-FA3E-4CD1-996A-86C9E9FF24C5}">
      <text>
        <r>
          <rPr>
            <b/>
            <sz val="9"/>
            <color indexed="81"/>
            <rFont val="Tahoma"/>
            <family val="2"/>
          </rPr>
          <t>&lt;[[DEVDeals] - [DEV User Defined Fields (Seq: 1)] US Congressional District - Send]&gt;</t>
        </r>
      </text>
    </comment>
    <comment ref="H10" authorId="0" shapeId="0" xr:uid="{C13D9F8D-FE7F-41E2-ABED-3AFD15513002}">
      <text>
        <r>
          <rPr>
            <b/>
            <sz val="9"/>
            <color indexed="81"/>
            <rFont val="Tahoma"/>
            <family val="2"/>
          </rPr>
          <t>&lt;[[DEVDeals] - [DEV User Defined Fields (Seq: 1)] State Senate District - Send]&gt;</t>
        </r>
      </text>
    </comment>
    <comment ref="J10" authorId="0" shapeId="0" xr:uid="{0952659D-574B-4286-BAFA-5DA14BBC7A16}">
      <text>
        <r>
          <rPr>
            <b/>
            <sz val="9"/>
            <color indexed="81"/>
            <rFont val="Tahoma"/>
            <family val="2"/>
          </rPr>
          <t>&lt;[[DEVDeals] - [DEV User Defined Fields (Seq: 1)] State House District - Send]&gt;</t>
        </r>
      </text>
    </comment>
    <comment ref="M10" authorId="0" shapeId="0" xr:uid="{168768CD-EE3C-4B97-8ED1-2D73E003B72F}">
      <text>
        <r>
          <rPr>
            <b/>
            <sz val="9"/>
            <color indexed="81"/>
            <rFont val="Tahoma"/>
            <family val="2"/>
          </rPr>
          <t>&lt;[[DEVDeals] - [DEV User Defined Fields (Seq: 1)] 11 Digit Census Tract No. - Send]&gt;</t>
        </r>
      </text>
    </comment>
    <comment ref="P10" authorId="0" shapeId="0" xr:uid="{02C13867-3121-4E59-A2D5-DCBFCB1C4B52}">
      <text>
        <r>
          <rPr>
            <b/>
            <sz val="9"/>
            <color indexed="81"/>
            <rFont val="Tahoma"/>
            <family val="2"/>
          </rPr>
          <t>&lt;[[DEVDeals] - [Property (Seq: 1)] Latitude - Send]&gt;</t>
        </r>
      </text>
    </comment>
    <comment ref="P11" authorId="0" shapeId="0" xr:uid="{DF3E58BF-25C3-4E78-8BE0-0D04DA4932D7}">
      <text>
        <r>
          <rPr>
            <b/>
            <sz val="9"/>
            <color indexed="81"/>
            <rFont val="Tahoma"/>
            <family val="2"/>
          </rPr>
          <t>&lt;[[DEVDeals] - [Property (Seq: 1)] Longitude - Send]&gt;</t>
        </r>
      </text>
    </comment>
    <comment ref="D29" authorId="0" shapeId="0" xr:uid="{99EE740F-E1BF-4375-8A76-117A2C968E8F}">
      <text>
        <r>
          <rPr>
            <b/>
            <sz val="9"/>
            <color indexed="81"/>
            <rFont val="Tahoma"/>
            <family val="2"/>
          </rPr>
          <t>&lt;[[DEVDeals] Construction Building Type - Send]&gt;</t>
        </r>
      </text>
    </comment>
    <comment ref="E36" authorId="0" shapeId="0" xr:uid="{B72BF607-254D-43B6-AE78-184A58E3E34C}">
      <text>
        <r>
          <rPr>
            <b/>
            <sz val="9"/>
            <color indexed="81"/>
            <rFont val="Tahoma"/>
            <family val="2"/>
          </rPr>
          <t>&lt;[[DEVDeals] - [Funding (Seq: 1)] Amount - Send]&gt;</t>
        </r>
      </text>
    </comment>
    <comment ref="F45" authorId="0" shapeId="0" xr:uid="{282E029F-2FC4-4E4C-9645-167DD2AF161C}">
      <text>
        <r>
          <rPr>
            <b/>
            <sz val="9"/>
            <color indexed="81"/>
            <rFont val="Tahoma"/>
            <family val="2"/>
          </rPr>
          <t>&lt;[[DEVDeals] - [Property (Seq: 1)] Num Stories - Send]&gt;</t>
        </r>
      </text>
    </comment>
    <comment ref="G45" authorId="0" shapeId="0" xr:uid="{2EF8E17F-1DFA-4141-8C21-D4CA081A58CC}">
      <text>
        <r>
          <rPr>
            <b/>
            <sz val="9"/>
            <color indexed="81"/>
            <rFont val="Tahoma"/>
            <family val="2"/>
          </rPr>
          <t>&lt;[[DEVDeals] - [Property (Seq: 1)] - [Locations (Seq: 1)] - [Unit Mix (Seq: 1)] Num Units - Send]&gt;</t>
        </r>
      </text>
    </comment>
    <comment ref="J45" authorId="0" shapeId="0" xr:uid="{17F249F6-C9C8-4F02-ADEC-03BD24F748AE}">
      <text>
        <r>
          <rPr>
            <b/>
            <sz val="9"/>
            <color indexed="81"/>
            <rFont val="Tahoma"/>
            <family val="2"/>
          </rPr>
          <t>&lt;[[DEVDeals] - [Property (Seq: 1)] - [Locations (Seq: 1)] - [Unit Mix (Seq: 1)] Square Footage - Send]&gt;</t>
        </r>
      </text>
    </comment>
    <comment ref="G57" authorId="0" shapeId="0" xr:uid="{AB385339-6EA9-4505-A293-26F66F844023}">
      <text>
        <r>
          <rPr>
            <b/>
            <sz val="9"/>
            <color indexed="81"/>
            <rFont val="Tahoma"/>
            <family val="2"/>
          </rPr>
          <t>&lt;[[DEVDeals] - [Property (Seq: 1)] Total Units - Send]&gt;</t>
        </r>
      </text>
    </comment>
    <comment ref="I57" authorId="0" shapeId="0" xr:uid="{722C9416-B27B-4141-8BB7-CD92F42E697C}">
      <text>
        <r>
          <rPr>
            <b/>
            <sz val="9"/>
            <color indexed="81"/>
            <rFont val="Tahoma"/>
            <family val="2"/>
          </rPr>
          <t>&lt;[[DEVDeals] - [DEV User Defined Fields (Seq: 1)] 80% - Send]&gt;</t>
        </r>
      </text>
    </comment>
    <comment ref="K62" authorId="0" shapeId="0" xr:uid="{3D37663B-7BED-4B47-A384-1E771BF5D69F}">
      <text>
        <r>
          <rPr>
            <b/>
            <sz val="9"/>
            <color indexed="81"/>
            <rFont val="Tahoma"/>
            <family val="2"/>
          </rPr>
          <t>&lt;[[DEVDeals] - [Property (Seq: 1)] Total Square Footage - Send]&gt;</t>
        </r>
      </text>
    </comment>
    <comment ref="F67" authorId="0" shapeId="0" xr:uid="{9DDBFF2B-BD9C-47B9-B451-B1831D91BD8B}">
      <text>
        <r>
          <rPr>
            <b/>
            <sz val="9"/>
            <color indexed="81"/>
            <rFont val="Tahoma"/>
            <family val="2"/>
          </rPr>
          <t>&lt;[[DEVDeals] - [DEV User Defined Fields (Seq: 1)] No. Family / Workforce Units - Send]&gt;</t>
        </r>
      </text>
    </comment>
    <comment ref="L67" authorId="0" shapeId="0" xr:uid="{B8002C6B-B86F-49BF-B428-6183613C0AA7}">
      <text>
        <r>
          <rPr>
            <b/>
            <sz val="9"/>
            <color indexed="81"/>
            <rFont val="Tahoma"/>
            <family val="2"/>
          </rPr>
          <t>&lt;[[DEVDeals] - [DEV User Defined Fields (Seq: 1)] Visitability - Send]&gt;</t>
        </r>
      </text>
    </comment>
    <comment ref="F68" authorId="0" shapeId="0" xr:uid="{ADB4D35D-F3B9-41D7-A399-103A650A5A90}">
      <text>
        <r>
          <rPr>
            <b/>
            <sz val="9"/>
            <color indexed="81"/>
            <rFont val="Tahoma"/>
            <family val="2"/>
          </rPr>
          <t>&lt;[[DEVDeals] - [DEV User Defined Fields (Seq: 1)] No. Foster Youth Units - Send]&gt;</t>
        </r>
      </text>
    </comment>
    <comment ref="L68" authorId="0" shapeId="0" xr:uid="{E3CE01E9-4757-496A-B92E-A2BEEE3DAC50}">
      <text>
        <r>
          <rPr>
            <b/>
            <sz val="9"/>
            <color indexed="81"/>
            <rFont val="Tahoma"/>
            <family val="2"/>
          </rPr>
          <t>&lt;[[DEVDeals] - [DEV User Defined Fields (Seq: 1)] Accessible - Send]&gt;</t>
        </r>
      </text>
    </comment>
    <comment ref="F69" authorId="0" shapeId="0" xr:uid="{EBB7D6F8-5DDF-4CA1-86AA-713D2C30C89B}">
      <text>
        <r>
          <rPr>
            <b/>
            <sz val="9"/>
            <color indexed="81"/>
            <rFont val="Tahoma"/>
            <family val="2"/>
          </rPr>
          <t>&lt;[[DEVDeals] - [DEV User Defined Fields (Seq: 1)] No. Seniors Units - Send]&gt;</t>
        </r>
      </text>
    </comment>
    <comment ref="L69" authorId="0" shapeId="0" xr:uid="{88DAC61D-AF82-49B3-88DD-716D0390A1EC}">
      <text>
        <r>
          <rPr>
            <b/>
            <sz val="9"/>
            <color indexed="81"/>
            <rFont val="Tahoma"/>
            <family val="2"/>
          </rPr>
          <t>&lt;[[DEVDeals] - [DEV User Defined Fields (Seq: 1)] Adaptable - Send]&gt;</t>
        </r>
      </text>
    </comment>
    <comment ref="F70" authorId="0" shapeId="0" xr:uid="{A80DB783-3481-41D5-ADB6-75238176C116}">
      <text>
        <r>
          <rPr>
            <b/>
            <sz val="9"/>
            <color indexed="81"/>
            <rFont val="Tahoma"/>
            <family val="2"/>
          </rPr>
          <t>&lt;[[DEVDeals] - [DEV User Defined Fields (Seq: 1)] No. Agricultural Workers Units - Send]&gt;</t>
        </r>
      </text>
    </comment>
    <comment ref="F71" authorId="0" shapeId="0" xr:uid="{8DB279F3-0DEF-4231-B2C7-B2C0E832AF41}">
      <text>
        <r>
          <rPr>
            <b/>
            <sz val="9"/>
            <color indexed="81"/>
            <rFont val="Tahoma"/>
            <family val="2"/>
          </rPr>
          <t>&lt;[[DEVDeals] - [DEV User Defined Fields (Seq: 1)] No. SPMI Units - Send]&gt;</t>
        </r>
      </text>
    </comment>
    <comment ref="F72" authorId="0" shapeId="0" xr:uid="{53F0B28B-3B37-467B-8335-D383019F05FB}">
      <text>
        <r>
          <rPr>
            <b/>
            <sz val="9"/>
            <color indexed="81"/>
            <rFont val="Tahoma"/>
            <family val="2"/>
          </rPr>
          <t>&lt;[[DEVDeals] - [DEV User Defined Fields (Seq: 1)] No. Survivors of Domestic Violence Units - Send]&gt;</t>
        </r>
      </text>
    </comment>
    <comment ref="F73" authorId="0" shapeId="0" xr:uid="{2B81A767-B69E-48D4-926E-A022AFA50A66}">
      <text>
        <r>
          <rPr>
            <b/>
            <sz val="9"/>
            <color indexed="81"/>
            <rFont val="Tahoma"/>
            <family val="2"/>
          </rPr>
          <t>&lt;[[DEVDeals] - [DEV User Defined Fields (Seq: 1)] No. Persons with HIV/AIDS Units - Send]&gt;</t>
        </r>
      </text>
    </comment>
    <comment ref="F74" authorId="0" shapeId="0" xr:uid="{E8318687-1C88-4061-BC24-10F6A0B92828}">
      <text>
        <r>
          <rPr>
            <b/>
            <sz val="9"/>
            <color indexed="81"/>
            <rFont val="Tahoma"/>
            <family val="2"/>
          </rPr>
          <t>&lt;[[DEVDeals] - [DEV User Defined Fields (Seq: 1)] No. Physical Disability Units - Send]&gt;</t>
        </r>
      </text>
    </comment>
    <comment ref="F75" authorId="0" shapeId="0" xr:uid="{A26140C1-9314-4ECE-8CE8-6B94F7223B54}">
      <text>
        <r>
          <rPr>
            <b/>
            <sz val="9"/>
            <color indexed="81"/>
            <rFont val="Tahoma"/>
            <family val="2"/>
          </rPr>
          <t>&lt;[[DEVDeals] - [DEV User Defined Fields (Seq: 1)] No. Developmental Disability Units - Send]&gt;</t>
        </r>
      </text>
    </comment>
    <comment ref="F76" authorId="0" shapeId="0" xr:uid="{D14167A3-2BC8-4501-9F98-41D0BD4FD065}">
      <text>
        <r>
          <rPr>
            <b/>
            <sz val="9"/>
            <color indexed="81"/>
            <rFont val="Tahoma"/>
            <family val="2"/>
          </rPr>
          <t>&lt;[[DEVDeals] - [DEV User Defined Fields (Seq: 1)] No. Substance Use Disorder Units - Send]&gt;</t>
        </r>
      </text>
    </comment>
    <comment ref="F77" authorId="0" shapeId="0" xr:uid="{407A7882-3344-46C7-B436-1B9B0DD39921}">
      <text>
        <r>
          <rPr>
            <b/>
            <sz val="9"/>
            <color indexed="81"/>
            <rFont val="Tahoma"/>
            <family val="2"/>
          </rPr>
          <t>&lt;[[DEVDeals] - [DEV User Defined Fields (Seq: 1)] No. Previously Incarcerated Units - Send]&gt;</t>
        </r>
      </text>
    </comment>
    <comment ref="F78" authorId="0" shapeId="0" xr:uid="{2E9106EE-4371-4872-BCB3-B3AF193FDB0F}">
      <text>
        <r>
          <rPr>
            <b/>
            <sz val="9"/>
            <color indexed="81"/>
            <rFont val="Tahoma"/>
            <family val="2"/>
          </rPr>
          <t>&lt;[[DEVDeals] - [DEV User Defined Fields (Seq: 1)] No. Formerly or Currently Homeless Units - Send]&gt;</t>
        </r>
      </text>
    </comment>
    <comment ref="F79" authorId="0" shapeId="0" xr:uid="{B54B5CBB-611E-4111-8877-6DC464A88E8B}">
      <text>
        <r>
          <rPr>
            <b/>
            <sz val="9"/>
            <color indexed="81"/>
            <rFont val="Tahoma"/>
            <family val="2"/>
          </rPr>
          <t>&lt;[[DEVDeals] - [DEV User Defined Fields (Seq: 1)] No. Veterans Units - Send]&gt;</t>
        </r>
      </text>
    </comment>
    <comment ref="F80" authorId="0" shapeId="0" xr:uid="{B15D50FF-3C6C-44A2-8FEE-8467F54E6EE0}">
      <text>
        <r>
          <rPr>
            <b/>
            <sz val="9"/>
            <color indexed="81"/>
            <rFont val="Tahoma"/>
            <family val="2"/>
          </rPr>
          <t>&lt;[[DEVDeals] - [DEV User Defined Fields (Seq: 1)] No. Other Target Population Units - Send]&gt;</t>
        </r>
      </text>
    </comment>
    <comment ref="E119" authorId="0" shapeId="0" xr:uid="{C9707F9B-77CF-4A3F-B519-6B60CFE10FFC}">
      <text>
        <r>
          <rPr>
            <b/>
            <sz val="9"/>
            <color indexed="81"/>
            <rFont val="Tahoma"/>
            <family val="2"/>
          </rPr>
          <t>&lt;[[DEVDeals] - [Property (Seq: 1)] Building Type - Send]&gt;</t>
        </r>
      </text>
    </comment>
    <comment ref="I119" authorId="0" shapeId="0" xr:uid="{186E85DF-A83F-461A-9AB6-DAC655BBD0D8}">
      <text>
        <r>
          <rPr>
            <b/>
            <sz val="9"/>
            <color indexed="81"/>
            <rFont val="Tahoma"/>
            <family val="2"/>
          </rPr>
          <t>&lt;[[DEVDeals] - [Property (Seq: 1)] Heating Type - Send]&gt;</t>
        </r>
      </text>
    </comment>
    <comment ref="U119" authorId="0" shapeId="0" xr:uid="{6D495C9F-A22D-492F-ABFF-EFD748EF52C3}">
      <text>
        <r>
          <rPr>
            <b/>
            <sz val="9"/>
            <color indexed="81"/>
            <rFont val="Tahoma"/>
            <family val="2"/>
          </rPr>
          <t>&lt;[[DEVDeals] - [Property (Seq: 1)] Building Type - Send]&gt;</t>
        </r>
      </text>
    </comment>
    <comment ref="Y119" authorId="0" shapeId="0" xr:uid="{F11CBFDB-5BF7-4E9B-B814-3D61E686B77B}">
      <text>
        <r>
          <rPr>
            <b/>
            <sz val="9"/>
            <color indexed="81"/>
            <rFont val="Tahoma"/>
            <family val="2"/>
          </rPr>
          <t>&lt;[[DEVDeals] - [Property (Seq: 1)] Heating Type - Send]&gt;</t>
        </r>
      </text>
    </comment>
    <comment ref="AH119" authorId="0" shapeId="0" xr:uid="{6B25B8D1-9777-4E1C-985A-07636970DB72}">
      <text>
        <r>
          <rPr>
            <b/>
            <sz val="9"/>
            <color indexed="81"/>
            <rFont val="Tahoma"/>
            <family val="2"/>
          </rPr>
          <t>&lt;[[DEVDeals] - [Property (Seq: 1)] Building Type - Send]&gt;</t>
        </r>
      </text>
    </comment>
    <comment ref="AL119" authorId="0" shapeId="0" xr:uid="{55DB4456-B561-4E95-93F2-27127DD10503}">
      <text>
        <r>
          <rPr>
            <b/>
            <sz val="9"/>
            <color indexed="81"/>
            <rFont val="Tahoma"/>
            <family val="2"/>
          </rPr>
          <t>&lt;[[DEVDeals] - [Property (Seq: 1)] Heating Type - Send]&gt;</t>
        </r>
      </text>
    </comment>
    <comment ref="E120" authorId="0" shapeId="0" xr:uid="{16435D18-A8CD-4423-A9EE-E51B41778BB4}">
      <text>
        <r>
          <rPr>
            <b/>
            <sz val="9"/>
            <color indexed="81"/>
            <rFont val="Tahoma"/>
            <family val="2"/>
          </rPr>
          <t>&lt;[[DEVDeals] - [Property (Seq: 1)] Construction Type - Send]&gt;</t>
        </r>
      </text>
    </comment>
    <comment ref="I120" authorId="0" shapeId="0" xr:uid="{065EE15B-BB87-431C-8C68-0BF66ADA0964}">
      <text>
        <r>
          <rPr>
            <b/>
            <sz val="9"/>
            <color indexed="81"/>
            <rFont val="Tahoma"/>
            <family val="2"/>
          </rPr>
          <t>&lt;[[DEVDeals] - [Property (Seq: 1)] Hot Water Type - Send]&gt;</t>
        </r>
      </text>
    </comment>
    <comment ref="U120" authorId="0" shapeId="0" xr:uid="{A7DE0970-A267-45CF-BBE7-B9352B8A8A96}">
      <text>
        <r>
          <rPr>
            <b/>
            <sz val="9"/>
            <color indexed="81"/>
            <rFont val="Tahoma"/>
            <family val="2"/>
          </rPr>
          <t>&lt;[[DEVDeals] - [Property (Seq: 1)] Construction Type - Send]&gt;</t>
        </r>
      </text>
    </comment>
    <comment ref="Y120" authorId="0" shapeId="0" xr:uid="{91ED5A9C-00F4-4DED-8EC5-3808583BF4EB}">
      <text>
        <r>
          <rPr>
            <b/>
            <sz val="9"/>
            <color indexed="81"/>
            <rFont val="Tahoma"/>
            <family val="2"/>
          </rPr>
          <t>&lt;[[DEVDeals] - [Property (Seq: 1)] Hot Water Type - Send]&gt;</t>
        </r>
      </text>
    </comment>
    <comment ref="AH120" authorId="0" shapeId="0" xr:uid="{DA20D3ED-3AC7-4A89-AE45-CF158CE231D5}">
      <text>
        <r>
          <rPr>
            <b/>
            <sz val="9"/>
            <color indexed="81"/>
            <rFont val="Tahoma"/>
            <family val="2"/>
          </rPr>
          <t>&lt;[[DEVDeals] - [Property (Seq: 1)] Construction Type - Send]&gt;</t>
        </r>
      </text>
    </comment>
    <comment ref="AL120" authorId="0" shapeId="0" xr:uid="{D72B2B4A-E5F1-4AEE-A5C3-E6F21E6A527B}">
      <text>
        <r>
          <rPr>
            <b/>
            <sz val="9"/>
            <color indexed="81"/>
            <rFont val="Tahoma"/>
            <family val="2"/>
          </rPr>
          <t>&lt;[[DEVDeals] - [Property (Seq: 1)] Hot Water Type - Send]&gt;</t>
        </r>
      </text>
    </comment>
    <comment ref="E121" authorId="0" shapeId="0" xr:uid="{BA5488CB-6AFB-480D-946F-13C6728FE67E}">
      <text>
        <r>
          <rPr>
            <b/>
            <sz val="9"/>
            <color indexed="81"/>
            <rFont val="Tahoma"/>
            <family val="2"/>
          </rPr>
          <t>&lt;[[DEVDeals] - [Property (Seq: 1)] Roof Type - Send]&gt;</t>
        </r>
      </text>
    </comment>
    <comment ref="I121" authorId="0" shapeId="0" xr:uid="{52C588D5-319A-4BF9-AAD7-A2BDD0B6FC36}">
      <text>
        <r>
          <rPr>
            <b/>
            <sz val="9"/>
            <color indexed="81"/>
            <rFont val="Tahoma"/>
            <family val="2"/>
          </rPr>
          <t>&lt;[[DEVDeals] - [Property (Seq: 1)] Cooking Type - Send]&gt;</t>
        </r>
      </text>
    </comment>
    <comment ref="U121" authorId="0" shapeId="0" xr:uid="{E8E63060-00D0-4C75-9DEC-E2FB8540285A}">
      <text>
        <r>
          <rPr>
            <b/>
            <sz val="9"/>
            <color indexed="81"/>
            <rFont val="Tahoma"/>
            <family val="2"/>
          </rPr>
          <t>&lt;[[DEVDeals] - [Property (Seq: 1)] Roof Type - Send]&gt;</t>
        </r>
      </text>
    </comment>
    <comment ref="Y121" authorId="0" shapeId="0" xr:uid="{105A9729-5308-4290-8E3B-367A3769CAEF}">
      <text>
        <r>
          <rPr>
            <b/>
            <sz val="9"/>
            <color indexed="81"/>
            <rFont val="Tahoma"/>
            <family val="2"/>
          </rPr>
          <t>&lt;[[DEVDeals] - [Property (Seq: 1)] Cooking Type - Send]&gt;</t>
        </r>
      </text>
    </comment>
    <comment ref="AH121" authorId="0" shapeId="0" xr:uid="{2C301664-3643-4B19-AC5A-91A1B2741C2A}">
      <text>
        <r>
          <rPr>
            <b/>
            <sz val="9"/>
            <color indexed="81"/>
            <rFont val="Tahoma"/>
            <family val="2"/>
          </rPr>
          <t>&lt;[[DEVDeals] - [Property (Seq: 1)] Roof Type - Send]&gt;</t>
        </r>
      </text>
    </comment>
    <comment ref="AL121" authorId="0" shapeId="0" xr:uid="{51D81695-D600-4B2C-82DF-5FA50AD0DA0D}">
      <text>
        <r>
          <rPr>
            <b/>
            <sz val="9"/>
            <color indexed="81"/>
            <rFont val="Tahoma"/>
            <family val="2"/>
          </rPr>
          <t>&lt;[[DEVDeals] - [Property (Seq: 1)] Cooking Type - Send]&gt;</t>
        </r>
      </text>
    </comment>
    <comment ref="E122" authorId="0" shapeId="0" xr:uid="{6D2DC8CD-4732-457F-99AF-BA52A3569E8A}">
      <text>
        <r>
          <rPr>
            <b/>
            <sz val="9"/>
            <color indexed="81"/>
            <rFont val="Tahoma"/>
            <family val="2"/>
          </rPr>
          <t>&lt;[[DEVDeals] - [Property (Seq: 1)] Exterior Facade Type - Send]&gt;</t>
        </r>
      </text>
    </comment>
    <comment ref="I122" authorId="0" shapeId="0" xr:uid="{B3E1C7A1-1E2D-4788-B309-D6162EC95E9F}">
      <text>
        <r>
          <rPr>
            <b/>
            <sz val="9"/>
            <color indexed="81"/>
            <rFont val="Tahoma"/>
            <family val="2"/>
          </rPr>
          <t>&lt;[[DEVDeals] - [Property (Seq: 1)] Air Conditioning Type - Send]&gt;</t>
        </r>
      </text>
    </comment>
    <comment ref="U122" authorId="0" shapeId="0" xr:uid="{7B87E7B7-0506-44BD-8754-FFE7DF13E237}">
      <text>
        <r>
          <rPr>
            <b/>
            <sz val="9"/>
            <color indexed="81"/>
            <rFont val="Tahoma"/>
            <family val="2"/>
          </rPr>
          <t>&lt;[[DEVDeals] - [Property (Seq: 1)] Exterior Facade Type - Send]&gt;</t>
        </r>
      </text>
    </comment>
    <comment ref="Y122" authorId="0" shapeId="0" xr:uid="{FEC37E47-3864-4C35-9394-1A91EDB7D3FB}">
      <text>
        <r>
          <rPr>
            <b/>
            <sz val="9"/>
            <color indexed="81"/>
            <rFont val="Tahoma"/>
            <family val="2"/>
          </rPr>
          <t>&lt;[[DEVDeals] - [Property (Seq: 1)] Air Conditioning Type - Send]&gt;</t>
        </r>
      </text>
    </comment>
    <comment ref="AH122" authorId="0" shapeId="0" xr:uid="{58ED4246-B01A-41C6-85AE-D10F2C196E1F}">
      <text>
        <r>
          <rPr>
            <b/>
            <sz val="9"/>
            <color indexed="81"/>
            <rFont val="Tahoma"/>
            <family val="2"/>
          </rPr>
          <t>&lt;[[DEVDeals] - [Property (Seq: 1)] Exterior Facade Type - Send]&gt;</t>
        </r>
      </text>
    </comment>
    <comment ref="AL122" authorId="0" shapeId="0" xr:uid="{322D48E7-F1E6-4FCD-B7C2-035B95463C61}">
      <text>
        <r>
          <rPr>
            <b/>
            <sz val="9"/>
            <color indexed="81"/>
            <rFont val="Tahoma"/>
            <family val="2"/>
          </rPr>
          <t>&lt;[[DEVDeals] - [Property (Seq: 1)] Air Conditioning Type - Send]&gt;</t>
        </r>
      </text>
    </comment>
    <comment ref="E123" authorId="0" shapeId="0" xr:uid="{8035771A-E6B0-452E-8F55-46D922AF6981}">
      <text>
        <r>
          <rPr>
            <b/>
            <sz val="9"/>
            <color indexed="81"/>
            <rFont val="Tahoma"/>
            <family val="2"/>
          </rPr>
          <t>&lt;[[DEVDeals] - [Property (Seq: 1)] Exterior Facade Type Id - Secondary - Send]&gt;</t>
        </r>
      </text>
    </comment>
    <comment ref="I123" authorId="0" shapeId="0" xr:uid="{F5611183-E16A-4FA3-8A08-4EF072F29A37}">
      <text>
        <r>
          <rPr>
            <b/>
            <sz val="9"/>
            <color indexed="81"/>
            <rFont val="Tahoma"/>
            <family val="2"/>
          </rPr>
          <t>&lt;[[DEVDeals] - [Property (Seq: 1)] - [Locations (Seq: 1)] - [Unit Mix (Seq: 1)] General Floor Material - Send]&gt;</t>
        </r>
      </text>
    </comment>
    <comment ref="U123" authorId="0" shapeId="0" xr:uid="{287928BA-96FD-4753-BE32-84D513D5A1F4}">
      <text>
        <r>
          <rPr>
            <b/>
            <sz val="9"/>
            <color indexed="81"/>
            <rFont val="Tahoma"/>
            <family val="2"/>
          </rPr>
          <t>&lt;[[DEVDeals] - [Property (Seq: 1)] Exterior Facade Type Id - Secondary - Send]&gt;</t>
        </r>
      </text>
    </comment>
    <comment ref="Y123" authorId="0" shapeId="0" xr:uid="{3EF821DC-EFC8-4F19-9A55-3D1E3670EAF9}">
      <text>
        <r>
          <rPr>
            <b/>
            <sz val="9"/>
            <color indexed="81"/>
            <rFont val="Tahoma"/>
            <family val="2"/>
          </rPr>
          <t>&lt;[[DEVDeals] - [Property (Seq: 1)] - [Locations (Seq: 1)] - [Unit Mix (Seq: 1)] General Floor Material - Send]&gt;</t>
        </r>
      </text>
    </comment>
    <comment ref="AH123" authorId="0" shapeId="0" xr:uid="{9B4B53F4-9293-4695-86AE-CC1F893B5BFE}">
      <text>
        <r>
          <rPr>
            <b/>
            <sz val="9"/>
            <color indexed="81"/>
            <rFont val="Tahoma"/>
            <family val="2"/>
          </rPr>
          <t>&lt;[[DEVDeals] - [Property (Seq: 1)] Exterior Facade Type Id - Secondary - Send]&gt;</t>
        </r>
      </text>
    </comment>
    <comment ref="AL123" authorId="0" shapeId="0" xr:uid="{1C7C2FE0-EDA3-4CD5-AE13-74F44C7E733C}">
      <text>
        <r>
          <rPr>
            <b/>
            <sz val="9"/>
            <color indexed="81"/>
            <rFont val="Tahoma"/>
            <family val="2"/>
          </rPr>
          <t>&lt;[[DEVDeals] - [Property (Seq: 1)] - [Locations (Seq: 1)] - [Unit Mix (Seq: 1)] General Floor Material - Send]&gt;</t>
        </r>
      </text>
    </comment>
    <comment ref="G130" authorId="0" shapeId="0" xr:uid="{C00ACC35-6FA6-494C-BB87-4F0EE30BB29C}">
      <text>
        <r>
          <rPr>
            <b/>
            <sz val="9"/>
            <color indexed="81"/>
            <rFont val="Tahoma"/>
            <family val="2"/>
          </rPr>
          <t>&lt;[[DEVDeals] - [Property (Seq: 1)] Has Clubhouse - Send]&gt;</t>
        </r>
      </text>
    </comment>
    <comment ref="K130" authorId="0" shapeId="0" xr:uid="{EE587607-4FC6-4E83-B4C1-6177509E1C06}">
      <text>
        <r>
          <rPr>
            <b/>
            <sz val="9"/>
            <color indexed="81"/>
            <rFont val="Tahoma"/>
            <family val="2"/>
          </rPr>
          <t>&lt;[[DEVDeals] - [Property (Seq: 1)] - [Locations (Seq: 1)] - [Unit Mix (Seq: 1)] Has Other1 - Send]&gt;</t>
        </r>
      </text>
    </comment>
    <comment ref="W130" authorId="0" shapeId="0" xr:uid="{6AF3EB39-AA02-47FD-891A-CFEC5E4A8BD2}">
      <text>
        <r>
          <rPr>
            <b/>
            <sz val="9"/>
            <color indexed="81"/>
            <rFont val="Tahoma"/>
            <family val="2"/>
          </rPr>
          <t>&lt;[[DEVDeals] - [Property (Seq: 1)] Has Clubhouse - Send]&gt;</t>
        </r>
      </text>
    </comment>
    <comment ref="AA130" authorId="0" shapeId="0" xr:uid="{E230E27C-51FD-4D47-86FF-F95917E8B8F9}">
      <text>
        <r>
          <rPr>
            <b/>
            <sz val="9"/>
            <color indexed="81"/>
            <rFont val="Tahoma"/>
            <family val="2"/>
          </rPr>
          <t>&lt;[[DEVDeals] - [Property (Seq: 1)] - [Locations (Seq: 1)] - [Unit Mix (Seq: 1)] Has Other1 - Send]&gt;</t>
        </r>
      </text>
    </comment>
    <comment ref="AJ130" authorId="0" shapeId="0" xr:uid="{CFE57ED4-A3B6-4FB6-9F4B-39FE10F26194}">
      <text>
        <r>
          <rPr>
            <b/>
            <sz val="9"/>
            <color indexed="81"/>
            <rFont val="Tahoma"/>
            <family val="2"/>
          </rPr>
          <t>&lt;[[DEVDeals] - [Property (Seq: 1)] Has Clubhouse - Send]&gt;</t>
        </r>
      </text>
    </comment>
    <comment ref="AN130" authorId="0" shapeId="0" xr:uid="{EF350BA4-09AF-477C-ABC0-086C58039E00}">
      <text>
        <r>
          <rPr>
            <b/>
            <sz val="9"/>
            <color indexed="81"/>
            <rFont val="Tahoma"/>
            <family val="2"/>
          </rPr>
          <t>&lt;[[DEVDeals] - [Property (Seq: 1)] - [Locations (Seq: 1)] - [Unit Mix (Seq: 1)] Has Other1 - Send]&gt;</t>
        </r>
      </text>
    </comment>
    <comment ref="G131" authorId="0" shapeId="0" xr:uid="{256AE8BA-B68F-4E9D-9A64-8EA7003E1DCC}">
      <text>
        <r>
          <rPr>
            <b/>
            <sz val="9"/>
            <color indexed="81"/>
            <rFont val="Tahoma"/>
            <family val="2"/>
          </rPr>
          <t>&lt;[[DEVDeals] - [Property (Seq: 1)] Is Internet Access - Send]&gt;</t>
        </r>
      </text>
    </comment>
    <comment ref="K131" authorId="0" shapeId="0" xr:uid="{0084CB9E-539B-4B65-8154-08154E32F951}">
      <text>
        <r>
          <rPr>
            <b/>
            <sz val="9"/>
            <color indexed="81"/>
            <rFont val="Tahoma"/>
            <family val="2"/>
          </rPr>
          <t>&lt;[[DEVDeals] - [Property (Seq: 1)] - [Locations (Seq: 1)] - [Unit Mix (Seq: 1)] Has WD In Unit - Send]&gt;</t>
        </r>
      </text>
    </comment>
    <comment ref="W131" authorId="0" shapeId="0" xr:uid="{99691025-567E-40F2-97C1-7BB6421383D3}">
      <text>
        <r>
          <rPr>
            <b/>
            <sz val="9"/>
            <color indexed="81"/>
            <rFont val="Tahoma"/>
            <family val="2"/>
          </rPr>
          <t>&lt;[[DEVDeals] - [Property (Seq: 1)] Is Internet Access - Send]&gt;</t>
        </r>
      </text>
    </comment>
    <comment ref="AA131" authorId="0" shapeId="0" xr:uid="{B33151B6-7258-4E57-9431-A95569506567}">
      <text>
        <r>
          <rPr>
            <b/>
            <sz val="9"/>
            <color indexed="81"/>
            <rFont val="Tahoma"/>
            <family val="2"/>
          </rPr>
          <t>&lt;[[DEVDeals] - [Property (Seq: 1)] - [Locations (Seq: 1)] - [Unit Mix (Seq: 1)] Has WD In Unit - Send]&gt;</t>
        </r>
      </text>
    </comment>
    <comment ref="AJ131" authorId="0" shapeId="0" xr:uid="{42ACAEBA-D7E7-458A-A667-A169CAE5B713}">
      <text>
        <r>
          <rPr>
            <b/>
            <sz val="9"/>
            <color indexed="81"/>
            <rFont val="Tahoma"/>
            <family val="2"/>
          </rPr>
          <t>&lt;[[DEVDeals] - [Property (Seq: 1)] Is Internet Access - Send]&gt;</t>
        </r>
      </text>
    </comment>
    <comment ref="AN131" authorId="0" shapeId="0" xr:uid="{E06A9033-1A8A-45C2-8B29-C1D198B1AF06}">
      <text>
        <r>
          <rPr>
            <b/>
            <sz val="9"/>
            <color indexed="81"/>
            <rFont val="Tahoma"/>
            <family val="2"/>
          </rPr>
          <t>&lt;[[DEVDeals] - [Property (Seq: 1)] - [Locations (Seq: 1)] - [Unit Mix (Seq: 1)] Has WD In Unit - Send]&gt;</t>
        </r>
      </text>
    </comment>
    <comment ref="K132" authorId="0" shapeId="0" xr:uid="{B3E08BDD-7CBD-4EBA-92B8-5DB611A6F5BF}">
      <text>
        <r>
          <rPr>
            <b/>
            <sz val="9"/>
            <color indexed="81"/>
            <rFont val="Tahoma"/>
            <family val="2"/>
          </rPr>
          <t>&lt;[[DEVDeals] - [Property (Seq: 1)] - [Locations (Seq: 1)] - [Unit Mix (Seq: 1)] Has WD Hookup - Send]&gt;</t>
        </r>
      </text>
    </comment>
    <comment ref="AA132" authorId="0" shapeId="0" xr:uid="{A3CB4BE5-4D9F-4134-A960-7C252943D666}">
      <text>
        <r>
          <rPr>
            <b/>
            <sz val="9"/>
            <color indexed="81"/>
            <rFont val="Tahoma"/>
            <family val="2"/>
          </rPr>
          <t>&lt;[[DEVDeals] - [Property (Seq: 1)] - [Locations (Seq: 1)] - [Unit Mix (Seq: 1)] Has WD Hookup - Send]&gt;</t>
        </r>
      </text>
    </comment>
    <comment ref="AN132" authorId="0" shapeId="0" xr:uid="{C5CD766F-08A4-4379-BC0F-B36889119871}">
      <text>
        <r>
          <rPr>
            <b/>
            <sz val="9"/>
            <color indexed="81"/>
            <rFont val="Tahoma"/>
            <family val="2"/>
          </rPr>
          <t>&lt;[[DEVDeals] - [Property (Seq: 1)] - [Locations (Seq: 1)] - [Unit Mix (Seq: 1)] Has WD Hookup - Send]&gt;</t>
        </r>
      </text>
    </comment>
    <comment ref="K133" authorId="0" shapeId="0" xr:uid="{7360CD9F-05B4-4B2A-9DCE-38C3CEA14532}">
      <text>
        <r>
          <rPr>
            <b/>
            <sz val="9"/>
            <color indexed="81"/>
            <rFont val="Tahoma"/>
            <family val="2"/>
          </rPr>
          <t>&lt;[[DEVDeals] - [Property (Seq: 1)] - [Locations (Seq: 1)] - [Unit Mix (Seq: 1)] Has Patio Balcony - Send]&gt;</t>
        </r>
      </text>
    </comment>
    <comment ref="AA133" authorId="0" shapeId="0" xr:uid="{EF0E30A0-FD35-43E9-8320-D9ADFFECBCDF}">
      <text>
        <r>
          <rPr>
            <b/>
            <sz val="9"/>
            <color indexed="81"/>
            <rFont val="Tahoma"/>
            <family val="2"/>
          </rPr>
          <t>&lt;[[DEVDeals] - [Property (Seq: 1)] - [Locations (Seq: 1)] - [Unit Mix (Seq: 1)] Has Patio Balcony - Send]&gt;</t>
        </r>
      </text>
    </comment>
    <comment ref="AN133" authorId="0" shapeId="0" xr:uid="{B15F3B59-E75D-42AE-B6EC-3B8184B00CD8}">
      <text>
        <r>
          <rPr>
            <b/>
            <sz val="9"/>
            <color indexed="81"/>
            <rFont val="Tahoma"/>
            <family val="2"/>
          </rPr>
          <t>&lt;[[DEVDeals] - [Property (Seq: 1)] - [Locations (Seq: 1)] - [Unit Mix (Seq: 1)] Has Patio Balcony - Send]&gt;</t>
        </r>
      </text>
    </comment>
    <comment ref="K134" authorId="0" shapeId="0" xr:uid="{3A79E252-56FE-4B10-84F5-B979DA8191AF}">
      <text>
        <r>
          <rPr>
            <b/>
            <sz val="9"/>
            <color indexed="81"/>
            <rFont val="Tahoma"/>
            <family val="2"/>
          </rPr>
          <t>&lt;[[DEVDeals] - [Property (Seq: 1)] - [Locations (Seq: 1)] - [Unit Mix (Seq: 1)] Has Microwave - Send]&gt;</t>
        </r>
      </text>
    </comment>
    <comment ref="AA134" authorId="0" shapeId="0" xr:uid="{0194B0C1-CF96-4133-900B-E47434121830}">
      <text>
        <r>
          <rPr>
            <b/>
            <sz val="9"/>
            <color indexed="81"/>
            <rFont val="Tahoma"/>
            <family val="2"/>
          </rPr>
          <t>&lt;[[DEVDeals] - [Property (Seq: 1)] - [Locations (Seq: 1)] - [Unit Mix (Seq: 1)] Has Microwave - Send]&gt;</t>
        </r>
      </text>
    </comment>
    <comment ref="AN134" authorId="0" shapeId="0" xr:uid="{5FC64054-D0B6-4D97-8D2F-DEB6F3AA1260}">
      <text>
        <r>
          <rPr>
            <b/>
            <sz val="9"/>
            <color indexed="81"/>
            <rFont val="Tahoma"/>
            <family val="2"/>
          </rPr>
          <t>&lt;[[DEVDeals] - [Property (Seq: 1)] - [Locations (Seq: 1)] - [Unit Mix (Seq: 1)] Has Microwave - Send]&gt;</t>
        </r>
      </text>
    </comment>
    <comment ref="G135" authorId="0" shapeId="0" xr:uid="{66F96E5B-0D60-43A7-BFF0-B28467A69555}">
      <text>
        <r>
          <rPr>
            <b/>
            <sz val="9"/>
            <color indexed="81"/>
            <rFont val="Tahoma"/>
            <family val="2"/>
          </rPr>
          <t>&lt;[[DEVDeals] - [Property (Seq: 1)] Has Laundry - Send]&gt;</t>
        </r>
      </text>
    </comment>
    <comment ref="K135" authorId="0" shapeId="0" xr:uid="{5D833F44-FEB6-4029-9D62-D1FFF235F38F}">
      <text>
        <r>
          <rPr>
            <b/>
            <sz val="9"/>
            <color indexed="81"/>
            <rFont val="Tahoma"/>
            <family val="2"/>
          </rPr>
          <t>&lt;[[DEVDeals] - [Property (Seq: 1)] - [Locations (Seq: 1)] - [Unit Mix (Seq: 1)] Has Dishwasher - Send]&gt;</t>
        </r>
      </text>
    </comment>
    <comment ref="W135" authorId="0" shapeId="0" xr:uid="{D2BE3D58-6DF0-49EF-BBCF-BA90910714AD}">
      <text>
        <r>
          <rPr>
            <b/>
            <sz val="9"/>
            <color indexed="81"/>
            <rFont val="Tahoma"/>
            <family val="2"/>
          </rPr>
          <t>&lt;[[DEVDeals] - [Property (Seq: 1)] Has Laundry - Send]&gt;</t>
        </r>
      </text>
    </comment>
    <comment ref="AA135" authorId="0" shapeId="0" xr:uid="{38FD2195-F04E-4638-9C77-99AFADB2BC7D}">
      <text>
        <r>
          <rPr>
            <b/>
            <sz val="9"/>
            <color indexed="81"/>
            <rFont val="Tahoma"/>
            <family val="2"/>
          </rPr>
          <t>&lt;[[DEVDeals] - [Property (Seq: 1)] - [Locations (Seq: 1)] - [Unit Mix (Seq: 1)] Has Dishwasher - Send]&gt;</t>
        </r>
      </text>
    </comment>
    <comment ref="AJ135" authorId="0" shapeId="0" xr:uid="{2F3556A1-C2BD-4D4D-9F7E-F70D19D5EC20}">
      <text>
        <r>
          <rPr>
            <b/>
            <sz val="9"/>
            <color indexed="81"/>
            <rFont val="Tahoma"/>
            <family val="2"/>
          </rPr>
          <t>&lt;[[DEVDeals] - [Property (Seq: 1)] Has Laundry - Send]&gt;</t>
        </r>
      </text>
    </comment>
    <comment ref="AN135" authorId="0" shapeId="0" xr:uid="{5C437616-C4E5-40CB-B232-061B7929AA72}">
      <text>
        <r>
          <rPr>
            <b/>
            <sz val="9"/>
            <color indexed="81"/>
            <rFont val="Tahoma"/>
            <family val="2"/>
          </rPr>
          <t>&lt;[[DEVDeals] - [Property (Seq: 1)] - [Locations (Seq: 1)] - [Unit Mix (Seq: 1)] Has Dishwasher - Send]&gt;</t>
        </r>
      </text>
    </comment>
    <comment ref="G136" authorId="0" shapeId="0" xr:uid="{85A7A6CF-C1EB-4FB0-99D5-B6C2A9256A68}">
      <text>
        <r>
          <rPr>
            <b/>
            <sz val="9"/>
            <color indexed="81"/>
            <rFont val="Tahoma"/>
            <family val="2"/>
          </rPr>
          <t>&lt;[[DEVDeals] - [Property (Seq: 1)] Has Other Amenity1 - Send]&gt;</t>
        </r>
      </text>
    </comment>
    <comment ref="K136" authorId="0" shapeId="0" xr:uid="{2BCE0F43-1EBE-45C0-9C9F-C32A10A776D2}">
      <text>
        <r>
          <rPr>
            <b/>
            <sz val="9"/>
            <color indexed="81"/>
            <rFont val="Tahoma"/>
            <family val="2"/>
          </rPr>
          <t>&lt;[[DEVDeals] - [Property (Seq: 1)] - [Locations (Seq: 1)] - [Unit Mix (Seq: 1)] Has Disposal - Send]&gt;</t>
        </r>
      </text>
    </comment>
    <comment ref="W136" authorId="0" shapeId="0" xr:uid="{16C59D60-A935-4B91-917F-4D4D33921BA6}">
      <text>
        <r>
          <rPr>
            <b/>
            <sz val="9"/>
            <color indexed="81"/>
            <rFont val="Tahoma"/>
            <family val="2"/>
          </rPr>
          <t>&lt;[[DEVDeals] - [Property (Seq: 1)] Has Other Amenity1 - Send]&gt;</t>
        </r>
      </text>
    </comment>
    <comment ref="AA136" authorId="0" shapeId="0" xr:uid="{882ECA68-1132-4E2F-AAFB-F6A30F41AE9E}">
      <text>
        <r>
          <rPr>
            <b/>
            <sz val="9"/>
            <color indexed="81"/>
            <rFont val="Tahoma"/>
            <family val="2"/>
          </rPr>
          <t>&lt;[[DEVDeals] - [Property (Seq: 1)] - [Locations (Seq: 1)] - [Unit Mix (Seq: 1)] Has Disposal - Send]&gt;</t>
        </r>
      </text>
    </comment>
    <comment ref="AJ136" authorId="0" shapeId="0" xr:uid="{344198B3-0B1B-4F1C-B356-DAE986A33862}">
      <text>
        <r>
          <rPr>
            <b/>
            <sz val="9"/>
            <color indexed="81"/>
            <rFont val="Tahoma"/>
            <family val="2"/>
          </rPr>
          <t>&lt;[[DEVDeals] - [Property (Seq: 1)] Has Other Amenity1 - Send]&gt;</t>
        </r>
      </text>
    </comment>
    <comment ref="AN136" authorId="0" shapeId="0" xr:uid="{FB5DA9C2-3BDF-42D9-8E30-88773BDA8570}">
      <text>
        <r>
          <rPr>
            <b/>
            <sz val="9"/>
            <color indexed="81"/>
            <rFont val="Tahoma"/>
            <family val="2"/>
          </rPr>
          <t>&lt;[[DEVDeals] - [Property (Seq: 1)] - [Locations (Seq: 1)] - [Unit Mix (Seq: 1)] Has Disposal - Send]&gt;</t>
        </r>
      </text>
    </comment>
    <comment ref="G137" authorId="0" shapeId="0" xr:uid="{2A571AC4-62F0-405C-9FA3-63CBB21C3B03}">
      <text>
        <r>
          <rPr>
            <b/>
            <sz val="9"/>
            <color indexed="81"/>
            <rFont val="Tahoma"/>
            <family val="2"/>
          </rPr>
          <t>&lt;[[DEVDeals] - [Property (Seq: 1)] Has Other Amenity2 - Send]&gt;</t>
        </r>
      </text>
    </comment>
    <comment ref="K137" authorId="0" shapeId="0" xr:uid="{9EE3DC3A-3AF1-453C-A823-65805A19A92D}">
      <text>
        <r>
          <rPr>
            <b/>
            <sz val="9"/>
            <color indexed="81"/>
            <rFont val="Tahoma"/>
            <family val="2"/>
          </rPr>
          <t>&lt;[[DEVDeals] - [Property (Seq: 1)] - [Locations (Seq: 1)] - [Unit Mix (Seq: 1)] Has Other2 - Send]&gt;</t>
        </r>
      </text>
    </comment>
    <comment ref="W137" authorId="0" shapeId="0" xr:uid="{0EB93528-9489-4DC1-8BAA-CEA6E9F03DBE}">
      <text>
        <r>
          <rPr>
            <b/>
            <sz val="9"/>
            <color indexed="81"/>
            <rFont val="Tahoma"/>
            <family val="2"/>
          </rPr>
          <t>&lt;[[DEVDeals] - [Property (Seq: 1)] Has Other Amenity2 - Send]&gt;</t>
        </r>
      </text>
    </comment>
    <comment ref="AA137" authorId="0" shapeId="0" xr:uid="{61E46582-5C31-4A00-B81F-C9F4F8CC8AE2}">
      <text>
        <r>
          <rPr>
            <b/>
            <sz val="9"/>
            <color indexed="81"/>
            <rFont val="Tahoma"/>
            <family val="2"/>
          </rPr>
          <t>&lt;[[DEVDeals] - [Property (Seq: 1)] - [Locations (Seq: 1)] - [Unit Mix (Seq: 1)] Has Other2 - Send]&gt;</t>
        </r>
      </text>
    </comment>
    <comment ref="AJ137" authorId="0" shapeId="0" xr:uid="{F676CB4C-61E5-4939-8CF2-9A75DFF66C32}">
      <text>
        <r>
          <rPr>
            <b/>
            <sz val="9"/>
            <color indexed="81"/>
            <rFont val="Tahoma"/>
            <family val="2"/>
          </rPr>
          <t>&lt;[[DEVDeals] - [Property (Seq: 1)] Has Other Amenity2 - Send]&gt;</t>
        </r>
      </text>
    </comment>
    <comment ref="AN137" authorId="0" shapeId="0" xr:uid="{CE07BAC6-0B6B-40EF-82F7-482639DB25CB}">
      <text>
        <r>
          <rPr>
            <b/>
            <sz val="9"/>
            <color indexed="81"/>
            <rFont val="Tahoma"/>
            <family val="2"/>
          </rPr>
          <t>&lt;[[DEVDeals] - [Property (Seq: 1)] - [Locations (Seq: 1)] - [Unit Mix (Seq: 1)] Has Other2 - Send]&gt;</t>
        </r>
      </text>
    </comment>
    <comment ref="G138" authorId="0" shapeId="0" xr:uid="{3CB43FF4-5E75-4CC6-AE33-09C2E0D29F1F}">
      <text>
        <r>
          <rPr>
            <b/>
            <sz val="9"/>
            <color indexed="81"/>
            <rFont val="Tahoma"/>
            <family val="2"/>
          </rPr>
          <t>&lt;[[DEVDeals] - [Property (Seq: 1)] Has Playground - Send]&gt;</t>
        </r>
      </text>
    </comment>
    <comment ref="K138" authorId="0" shapeId="0" xr:uid="{1A615EAA-CBD8-41E5-ADAE-371FD74E9137}">
      <text>
        <r>
          <rPr>
            <b/>
            <sz val="9"/>
            <color indexed="81"/>
            <rFont val="Tahoma"/>
            <family val="2"/>
          </rPr>
          <t>&lt;[[DEVDeals] - [Property (Seq: 1)] - [Locations (Seq: 1)] - [Unit Mix (Seq: 1)] Has Other3 - Send]&gt;</t>
        </r>
      </text>
    </comment>
    <comment ref="W138" authorId="0" shapeId="0" xr:uid="{651E551C-2D89-4264-A58E-B890E3C2DF83}">
      <text>
        <r>
          <rPr>
            <b/>
            <sz val="9"/>
            <color indexed="81"/>
            <rFont val="Tahoma"/>
            <family val="2"/>
          </rPr>
          <t>&lt;[[DEVDeals] - [Property (Seq: 1)] Has Playground - Send]&gt;</t>
        </r>
      </text>
    </comment>
    <comment ref="AA138" authorId="0" shapeId="0" xr:uid="{B91AC401-9902-4F47-B0EE-45B3588357BC}">
      <text>
        <r>
          <rPr>
            <b/>
            <sz val="9"/>
            <color indexed="81"/>
            <rFont val="Tahoma"/>
            <family val="2"/>
          </rPr>
          <t>&lt;[[DEVDeals] - [Property (Seq: 1)] - [Locations (Seq: 1)] - [Unit Mix (Seq: 1)] Has Other3 - Send]&gt;</t>
        </r>
      </text>
    </comment>
    <comment ref="AJ138" authorId="0" shapeId="0" xr:uid="{A28DFBFE-9CC0-42EA-A651-EBC2E2814D24}">
      <text>
        <r>
          <rPr>
            <b/>
            <sz val="9"/>
            <color indexed="81"/>
            <rFont val="Tahoma"/>
            <family val="2"/>
          </rPr>
          <t>&lt;[[DEVDeals] - [Property (Seq: 1)] Has Playground - Send]&gt;</t>
        </r>
      </text>
    </comment>
    <comment ref="AN138" authorId="0" shapeId="0" xr:uid="{47ABF2EC-4458-420C-86CD-8176D6FA2694}">
      <text>
        <r>
          <rPr>
            <b/>
            <sz val="9"/>
            <color indexed="81"/>
            <rFont val="Tahoma"/>
            <family val="2"/>
          </rPr>
          <t>&lt;[[DEVDeals] - [Property (Seq: 1)] - [Locations (Seq: 1)] - [Unit Mix (Seq: 1)] Has Other3 - Send]&gt;</t>
        </r>
      </text>
    </comment>
    <comment ref="G139" authorId="0" shapeId="0" xr:uid="{5890D19C-6D64-48EF-BD4B-7309DD01C2E5}">
      <text>
        <r>
          <rPr>
            <b/>
            <sz val="9"/>
            <color indexed="81"/>
            <rFont val="Tahoma"/>
            <family val="2"/>
          </rPr>
          <t>&lt;[[DEVDeals] - [Property (Seq: 1)] Has Limited Access - Send]&gt;</t>
        </r>
      </text>
    </comment>
    <comment ref="K139" authorId="0" shapeId="0" xr:uid="{27883745-45A8-42C0-9605-F9892E434548}">
      <text>
        <r>
          <rPr>
            <b/>
            <sz val="9"/>
            <color indexed="81"/>
            <rFont val="Tahoma"/>
            <family val="2"/>
          </rPr>
          <t>&lt;[[DEVDeals] - [Property (Seq: 1)] - [Locations (Seq: 1)] - [Unit Mix (Seq: 1)] Has Other4 - Send]&gt;</t>
        </r>
      </text>
    </comment>
    <comment ref="W139" authorId="0" shapeId="0" xr:uid="{64D95640-BC2D-4563-B5CB-BDA3665DFFBD}">
      <text>
        <r>
          <rPr>
            <b/>
            <sz val="9"/>
            <color indexed="81"/>
            <rFont val="Tahoma"/>
            <family val="2"/>
          </rPr>
          <t>&lt;[[DEVDeals] - [Property (Seq: 1)] Has Limited Access - Send]&gt;</t>
        </r>
      </text>
    </comment>
    <comment ref="AA139" authorId="0" shapeId="0" xr:uid="{CA7598A1-9A33-43AA-ACF6-1CE9C6AB0035}">
      <text>
        <r>
          <rPr>
            <b/>
            <sz val="9"/>
            <color indexed="81"/>
            <rFont val="Tahoma"/>
            <family val="2"/>
          </rPr>
          <t>&lt;[[DEVDeals] - [Property (Seq: 1)] - [Locations (Seq: 1)] - [Unit Mix (Seq: 1)] Has Other4 - Send]&gt;</t>
        </r>
      </text>
    </comment>
    <comment ref="AJ139" authorId="0" shapeId="0" xr:uid="{640C6C84-D85A-4A06-8AB4-F65CC9851565}">
      <text>
        <r>
          <rPr>
            <b/>
            <sz val="9"/>
            <color indexed="81"/>
            <rFont val="Tahoma"/>
            <family val="2"/>
          </rPr>
          <t>&lt;[[DEVDeals] - [Property (Seq: 1)] Has Limited Access - Send]&gt;</t>
        </r>
      </text>
    </comment>
    <comment ref="AN139" authorId="0" shapeId="0" xr:uid="{A382E729-7408-4C78-9B31-3638F16D78B8}">
      <text>
        <r>
          <rPr>
            <b/>
            <sz val="9"/>
            <color indexed="81"/>
            <rFont val="Tahoma"/>
            <family val="2"/>
          </rPr>
          <t>&lt;[[DEVDeals] - [Property (Seq: 1)] - [Locations (Seq: 1)] - [Unit Mix (Seq: 1)] Has Other4 - Send]&gt;</t>
        </r>
      </text>
    </comment>
    <comment ref="G140" authorId="0" shapeId="0" xr:uid="{AC556E51-C5D9-4EE6-9589-CDC2EA4B2D60}">
      <text>
        <r>
          <rPr>
            <b/>
            <sz val="9"/>
            <color indexed="81"/>
            <rFont val="Tahoma"/>
            <family val="2"/>
          </rPr>
          <t>&lt;[[DEVDeals] - [Property (Seq: 1)] Has Other Amenity3 - Send]&gt;</t>
        </r>
      </text>
    </comment>
    <comment ref="K140" authorId="0" shapeId="0" xr:uid="{27D4389C-1E4F-47FA-8F35-2AB5FCCEDF4C}">
      <text>
        <r>
          <rPr>
            <b/>
            <sz val="9"/>
            <color indexed="81"/>
            <rFont val="Tahoma"/>
            <family val="2"/>
          </rPr>
          <t>&lt;[[DEVDeals] - [Property (Seq: 1)] - [Locations (Seq: 1)] - [Unit Mix (Seq: 1)] Has Other5 - Send]&gt;</t>
        </r>
      </text>
    </comment>
    <comment ref="W140" authorId="0" shapeId="0" xr:uid="{5719C553-5CD2-4676-8984-207BC592A6F4}">
      <text>
        <r>
          <rPr>
            <b/>
            <sz val="9"/>
            <color indexed="81"/>
            <rFont val="Tahoma"/>
            <family val="2"/>
          </rPr>
          <t>&lt;[[DEVDeals] - [Property (Seq: 1)] Has Other Amenity3 - Send]&gt;</t>
        </r>
      </text>
    </comment>
    <comment ref="AA140" authorId="0" shapeId="0" xr:uid="{B4D5C892-D273-421A-9990-97F434D9D059}">
      <text>
        <r>
          <rPr>
            <b/>
            <sz val="9"/>
            <color indexed="81"/>
            <rFont val="Tahoma"/>
            <family val="2"/>
          </rPr>
          <t>&lt;[[DEVDeals] - [Property (Seq: 1)] - [Locations (Seq: 1)] - [Unit Mix (Seq: 1)] Has Other5 - Send]&gt;</t>
        </r>
      </text>
    </comment>
    <comment ref="AJ140" authorId="0" shapeId="0" xr:uid="{33C94174-FDF0-49E3-9BC9-3CEC4890E9E7}">
      <text>
        <r>
          <rPr>
            <b/>
            <sz val="9"/>
            <color indexed="81"/>
            <rFont val="Tahoma"/>
            <family val="2"/>
          </rPr>
          <t>&lt;[[DEVDeals] - [Property (Seq: 1)] Has Other Amenity3 - Send]&gt;</t>
        </r>
      </text>
    </comment>
    <comment ref="AN140" authorId="0" shapeId="0" xr:uid="{DCD88964-9363-48AD-B3F5-7196EA56BA20}">
      <text>
        <r>
          <rPr>
            <b/>
            <sz val="9"/>
            <color indexed="81"/>
            <rFont val="Tahoma"/>
            <family val="2"/>
          </rPr>
          <t>&lt;[[DEVDeals] - [Property (Seq: 1)] - [Locations (Seq: 1)] - [Unit Mix (Seq: 1)] Has Other5 - Send]&gt;</t>
        </r>
      </text>
    </comment>
    <comment ref="G141" authorId="0" shapeId="0" xr:uid="{2EB4FD95-C6EA-4EC8-87E7-1C1B8DC4D17B}">
      <text>
        <r>
          <rPr>
            <b/>
            <sz val="9"/>
            <color indexed="81"/>
            <rFont val="Tahoma"/>
            <family val="2"/>
          </rPr>
          <t>&lt;[[DEVDeals] - [Property (Seq: 1)] Has Rental Office - Send]&gt;</t>
        </r>
      </text>
    </comment>
    <comment ref="W141" authorId="0" shapeId="0" xr:uid="{AE0ADC54-4335-426F-BF07-367683CCEF5F}">
      <text>
        <r>
          <rPr>
            <b/>
            <sz val="9"/>
            <color indexed="81"/>
            <rFont val="Tahoma"/>
            <family val="2"/>
          </rPr>
          <t>&lt;[[DEVDeals] - [Property (Seq: 1)] Has Rental Office - Send]&gt;</t>
        </r>
      </text>
    </comment>
    <comment ref="AJ141" authorId="0" shapeId="0" xr:uid="{40B686AA-38D8-4951-ADAD-E03FE15E08E9}">
      <text>
        <r>
          <rPr>
            <b/>
            <sz val="9"/>
            <color indexed="81"/>
            <rFont val="Tahoma"/>
            <family val="2"/>
          </rPr>
          <t>&lt;[[DEVDeals] - [Property (Seq: 1)] Has Rental Office - Send]&gt;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Isom</author>
  </authors>
  <commentList>
    <comment ref="C8" authorId="0" shapeId="0" xr:uid="{E4DA7229-3947-4116-9C00-BB6C534930FF}">
      <text>
        <r>
          <rPr>
            <b/>
            <sz val="9"/>
            <color indexed="81"/>
            <rFont val="Tahoma"/>
            <family val="2"/>
          </rPr>
          <t>&lt;[[DEVDeals] - [Proxy Entities (Seq: 1)] First Name - Send]&gt;</t>
        </r>
      </text>
    </comment>
    <comment ref="D8" authorId="0" shapeId="0" xr:uid="{CD89B402-3EEE-4BA1-9ADC-EEC6DC4CE9CF}">
      <text>
        <r>
          <rPr>
            <b/>
            <sz val="9"/>
            <color indexed="81"/>
            <rFont val="Tahoma"/>
            <family val="2"/>
          </rPr>
          <t>&lt;[[DEVDeals] - [Proxy Entities (Seq: 1)] Last Name - Send]&gt;</t>
        </r>
      </text>
    </comment>
    <comment ref="C12" authorId="0" shapeId="0" xr:uid="{1E51BA41-A884-4C36-9E91-104CFB56B4A3}">
      <text>
        <r>
          <rPr>
            <b/>
            <sz val="9"/>
            <color indexed="81"/>
            <rFont val="Tahoma"/>
            <family val="2"/>
          </rPr>
          <t>&lt;[[DEVDeals] - [Proxy Entities (Seq: 1)] Direct Phone - Send]&gt;</t>
        </r>
      </text>
    </comment>
    <comment ref="C14" authorId="0" shapeId="0" xr:uid="{2B436561-D76E-466E-A9EE-B6A600E9186B}">
      <text>
        <r>
          <rPr>
            <b/>
            <sz val="9"/>
            <color indexed="81"/>
            <rFont val="Tahoma"/>
            <family val="2"/>
          </rPr>
          <t>&lt;[[DEVDeals] - [Proxy Entities (Seq: 1)] Email Address 1 - Send]&gt;</t>
        </r>
      </text>
    </comment>
    <comment ref="C15" authorId="0" shapeId="0" xr:uid="{64FE7FF4-96C3-492E-BC48-8EE5F542EA11}">
      <text>
        <r>
          <rPr>
            <b/>
            <sz val="9"/>
            <color indexed="81"/>
            <rFont val="Tahoma"/>
            <family val="2"/>
          </rPr>
          <t>&lt;[[DEVDeals] - [Proxy Entities (Seq: 1)] Tax ID Number - Send]&gt;</t>
        </r>
      </text>
    </comment>
    <comment ref="C44" authorId="0" shapeId="0" xr:uid="{E2404214-66E6-48D6-9EB2-61562B9885D6}">
      <text>
        <r>
          <rPr>
            <b/>
            <sz val="9"/>
            <color indexed="81"/>
            <rFont val="Tahoma"/>
            <family val="2"/>
          </rPr>
          <t>&lt;[[DEVDeals] - [Proxy Entities (Seq: 2)] Name (Doing Business As) - Send]&gt;</t>
        </r>
      </text>
    </comment>
    <comment ref="D44" authorId="0" shapeId="0" xr:uid="{86970001-EF26-4C25-B01E-FC0A9EB966EF}">
      <text>
        <r>
          <rPr>
            <b/>
            <sz val="9"/>
            <color indexed="81"/>
            <rFont val="Tahoma"/>
            <family val="2"/>
          </rPr>
          <t>&lt;[[DEVDeals] - [Proxy Entities (Seq: 2)] First Name - Send]&gt;</t>
        </r>
      </text>
    </comment>
    <comment ref="E44" authorId="0" shapeId="0" xr:uid="{14368588-E36C-4A0B-AEEA-C51FF3D3FD3E}">
      <text>
        <r>
          <rPr>
            <b/>
            <sz val="9"/>
            <color indexed="81"/>
            <rFont val="Tahoma"/>
            <family val="2"/>
          </rPr>
          <t>&lt;[[DEVDeals] - [Proxy Entities (Seq: 2)] Last Name - Send]&gt;</t>
        </r>
      </text>
    </comment>
    <comment ref="F44" authorId="0" shapeId="0" xr:uid="{CC2BE881-657E-462C-9339-1449E38F4E10}">
      <text>
        <r>
          <rPr>
            <b/>
            <sz val="9"/>
            <color indexed="81"/>
            <rFont val="Tahoma"/>
            <family val="2"/>
          </rPr>
          <t>&lt;[[DEVDeals] - [Proxy Entities (Seq: 2)] Email Address 1 - Send]&gt;</t>
        </r>
      </text>
    </comment>
    <comment ref="G44" authorId="0" shapeId="0" xr:uid="{5C9294C9-5B29-42B3-8CC7-C2F17DFA1779}">
      <text>
        <r>
          <rPr>
            <b/>
            <sz val="9"/>
            <color indexed="81"/>
            <rFont val="Tahoma"/>
            <family val="2"/>
          </rPr>
          <t>&lt;[[DEVDeals] - [Proxy Entities (Seq: 2)] Direct Phone - Send]&gt;</t>
        </r>
      </text>
    </comment>
    <comment ref="C45" authorId="0" shapeId="0" xr:uid="{766E0ADF-9306-4313-B972-BECFDE44DEF7}">
      <text>
        <r>
          <rPr>
            <b/>
            <sz val="9"/>
            <color indexed="81"/>
            <rFont val="Tahoma"/>
            <family val="2"/>
          </rPr>
          <t>&lt;[[DEVDeals] - [Proxy Entities (Seq: 3)] Name (Doing Business As) - Send]&gt;</t>
        </r>
      </text>
    </comment>
    <comment ref="D45" authorId="0" shapeId="0" xr:uid="{A216A8CF-0445-48C1-B0D4-12BFB384A695}">
      <text>
        <r>
          <rPr>
            <b/>
            <sz val="9"/>
            <color indexed="81"/>
            <rFont val="Tahoma"/>
            <family val="2"/>
          </rPr>
          <t>&lt;[[DEVDeals] - [Proxy Entities (Seq: 3)] First Name - Send]&gt;</t>
        </r>
      </text>
    </comment>
    <comment ref="E45" authorId="0" shapeId="0" xr:uid="{3DAC2C4C-C996-484C-B833-ACFCBA847C45}">
      <text>
        <r>
          <rPr>
            <b/>
            <sz val="9"/>
            <color indexed="81"/>
            <rFont val="Tahoma"/>
            <family val="2"/>
          </rPr>
          <t>&lt;[[DEVDeals] - [Proxy Entities (Seq: 3)] Last Name - Send]&gt;</t>
        </r>
      </text>
    </comment>
    <comment ref="F45" authorId="0" shapeId="0" xr:uid="{E9033681-235E-4287-861F-63226EC28164}">
      <text>
        <r>
          <rPr>
            <b/>
            <sz val="9"/>
            <color indexed="81"/>
            <rFont val="Tahoma"/>
            <family val="2"/>
          </rPr>
          <t>&lt;[[DEVDeals] - [Proxy Entities (Seq: 3)] Email Address 1 - Send]&gt;</t>
        </r>
      </text>
    </comment>
    <comment ref="G45" authorId="0" shapeId="0" xr:uid="{24B57596-8064-4301-86AA-F46F144BB75B}">
      <text>
        <r>
          <rPr>
            <b/>
            <sz val="9"/>
            <color indexed="81"/>
            <rFont val="Tahoma"/>
            <family val="2"/>
          </rPr>
          <t>&lt;[[DEVDeals] - [Proxy Entities (Seq: 3)] Direct Phone - Send]&gt;</t>
        </r>
      </text>
    </comment>
    <comment ref="C46" authorId="0" shapeId="0" xr:uid="{91705495-29A2-4368-B677-78AED7F519CA}">
      <text>
        <r>
          <rPr>
            <b/>
            <sz val="9"/>
            <color indexed="81"/>
            <rFont val="Tahoma"/>
            <family val="2"/>
          </rPr>
          <t>&lt;[[DEVDeals] - [Proxy Entities (Seq: 4)] Name (Doing Business As) - Send]&gt;</t>
        </r>
      </text>
    </comment>
    <comment ref="D46" authorId="0" shapeId="0" xr:uid="{0DC2AA40-21F1-47CB-B25D-24C0C15B800E}">
      <text>
        <r>
          <rPr>
            <b/>
            <sz val="9"/>
            <color indexed="81"/>
            <rFont val="Tahoma"/>
            <family val="2"/>
          </rPr>
          <t>&lt;[[DEVDeals] - [Proxy Entities (Seq: 4)] First Name - Send]&gt;</t>
        </r>
      </text>
    </comment>
    <comment ref="E46" authorId="0" shapeId="0" xr:uid="{620CD211-A0DA-45E0-A40A-630DBD8EB528}">
      <text>
        <r>
          <rPr>
            <b/>
            <sz val="9"/>
            <color indexed="81"/>
            <rFont val="Tahoma"/>
            <family val="2"/>
          </rPr>
          <t>&lt;[[DEVDeals] - [Proxy Entities (Seq: 4)] Last Name - Send]&gt;</t>
        </r>
      </text>
    </comment>
    <comment ref="F46" authorId="0" shapeId="0" xr:uid="{DF6A889A-DA13-4BD7-9455-CF70D1C2B89A}">
      <text>
        <r>
          <rPr>
            <b/>
            <sz val="9"/>
            <color indexed="81"/>
            <rFont val="Tahoma"/>
            <family val="2"/>
          </rPr>
          <t>&lt;[[DEVDeals] - [Proxy Entities (Seq: 4)] Email Address 1 - Send]&gt;</t>
        </r>
      </text>
    </comment>
    <comment ref="G46" authorId="0" shapeId="0" xr:uid="{0AEF3E6B-8EF4-4124-9820-660425748D69}">
      <text>
        <r>
          <rPr>
            <b/>
            <sz val="9"/>
            <color indexed="81"/>
            <rFont val="Tahoma"/>
            <family val="2"/>
          </rPr>
          <t>&lt;[[DEVDeals] - [Proxy Entities (Seq: 4)] Direct Phone - Send]&gt;</t>
        </r>
      </text>
    </comment>
    <comment ref="C47" authorId="0" shapeId="0" xr:uid="{AF3DF0F6-CAD8-4481-B61B-664EAE066305}">
      <text>
        <r>
          <rPr>
            <b/>
            <sz val="9"/>
            <color indexed="81"/>
            <rFont val="Tahoma"/>
            <family val="2"/>
          </rPr>
          <t>&lt;[[DEVDeals] - [Proxy Entities (Seq: 5)] Name (Doing Business As) - Send]&gt;</t>
        </r>
      </text>
    </comment>
    <comment ref="D47" authorId="0" shapeId="0" xr:uid="{4FA64249-E5F6-462D-9615-108320081996}">
      <text>
        <r>
          <rPr>
            <b/>
            <sz val="9"/>
            <color indexed="81"/>
            <rFont val="Tahoma"/>
            <family val="2"/>
          </rPr>
          <t>&lt;[[DEVDeals] - [Proxy Entities (Seq: 5)] First Name - Send]&gt;</t>
        </r>
      </text>
    </comment>
    <comment ref="E47" authorId="0" shapeId="0" xr:uid="{2E984757-E959-43C9-B7CF-EB1B12D25C57}">
      <text>
        <r>
          <rPr>
            <b/>
            <sz val="9"/>
            <color indexed="81"/>
            <rFont val="Tahoma"/>
            <family val="2"/>
          </rPr>
          <t>&lt;[[DEVDeals] - [Proxy Entities (Seq: 5)] Last Name - Send]&gt;</t>
        </r>
      </text>
    </comment>
    <comment ref="F47" authorId="0" shapeId="0" xr:uid="{3AFD013C-495B-44B4-BBB5-178D0D452A41}">
      <text>
        <r>
          <rPr>
            <b/>
            <sz val="9"/>
            <color indexed="81"/>
            <rFont val="Tahoma"/>
            <family val="2"/>
          </rPr>
          <t>&lt;[[DEVDeals] - [Proxy Entities (Seq: 5)] Email Address 1 - Send]&gt;</t>
        </r>
      </text>
    </comment>
    <comment ref="G47" authorId="0" shapeId="0" xr:uid="{6C4AE238-5AB1-49FC-8782-9D2A6E3CC56F}">
      <text>
        <r>
          <rPr>
            <b/>
            <sz val="9"/>
            <color indexed="81"/>
            <rFont val="Tahoma"/>
            <family val="2"/>
          </rPr>
          <t>&lt;[[DEVDeals] - [Proxy Entities (Seq: 5)] Direct Phone - Send]&gt;</t>
        </r>
      </text>
    </comment>
    <comment ref="F50" authorId="0" shapeId="0" xr:uid="{0CCCDF25-55A9-4661-88B7-F4FF41ECF447}">
      <text>
        <r>
          <rPr>
            <b/>
            <sz val="9"/>
            <color indexed="81"/>
            <rFont val="Tahoma"/>
            <family val="2"/>
          </rPr>
          <t>&lt;[[DEVDeals] - [Proxy Entities (Seq: 6)] Address 1 - Send]&gt;</t>
        </r>
      </text>
    </comment>
    <comment ref="C51" authorId="0" shapeId="0" xr:uid="{9AD45000-A528-4997-B190-138A7FE8902F}">
      <text>
        <r>
          <rPr>
            <b/>
            <sz val="9"/>
            <color indexed="81"/>
            <rFont val="Tahoma"/>
            <family val="2"/>
          </rPr>
          <t>&lt;[[DEVDeals] - [Proxy Entities (Seq: 6)] First Name - Send]&gt;</t>
        </r>
      </text>
    </comment>
    <comment ref="D51" authorId="0" shapeId="0" xr:uid="{B2BE6CC7-37B6-482F-B236-AD9E8B76402A}">
      <text>
        <r>
          <rPr>
            <b/>
            <sz val="9"/>
            <color indexed="81"/>
            <rFont val="Tahoma"/>
            <family val="2"/>
          </rPr>
          <t>&lt;[[DEVDeals] - [Proxy Entities (Seq: 6)] Last Name - Send]&gt;</t>
        </r>
      </text>
    </comment>
    <comment ref="G51" authorId="0" shapeId="0" xr:uid="{C2506DBD-9B8E-4F28-A653-4DBEC0D30C1A}">
      <text>
        <r>
          <rPr>
            <b/>
            <sz val="9"/>
            <color indexed="81"/>
            <rFont val="Tahoma"/>
            <family val="2"/>
          </rPr>
          <t>&lt;[[DEVDeals] - [Proxy Entities (Seq: 6)] Direct Phone - Send]&gt;</t>
        </r>
      </text>
    </comment>
    <comment ref="C52" authorId="0" shapeId="0" xr:uid="{9F41E7C6-EABB-48AD-9962-E0282729AF2B}">
      <text>
        <r>
          <rPr>
            <b/>
            <sz val="9"/>
            <color indexed="81"/>
            <rFont val="Tahoma"/>
            <family val="2"/>
          </rPr>
          <t>&lt;[[DEVDeals] - [Proxy Entities (Seq: 6)] Email Address 1 - Send]&gt;</t>
        </r>
      </text>
    </comment>
    <comment ref="C57" authorId="0" shapeId="0" xr:uid="{89FE0BE9-2F50-4657-B5CA-48F5935DCEE9}">
      <text>
        <r>
          <rPr>
            <b/>
            <sz val="9"/>
            <color indexed="81"/>
            <rFont val="Tahoma"/>
            <family val="2"/>
          </rPr>
          <t>&lt;[[DEVDeals] - [DEV User Defined Fields (Seq: 1)] Date Incorporated - Send]&gt;</t>
        </r>
      </text>
    </comment>
    <comment ref="E57" authorId="0" shapeId="0" xr:uid="{602BBD67-CB05-4373-A8CC-69A9A5DAC265}">
      <text>
        <r>
          <rPr>
            <b/>
            <sz val="9"/>
            <color indexed="81"/>
            <rFont val="Tahoma"/>
            <family val="2"/>
          </rPr>
          <t>&lt;[[DEVDeals] - [DEV User Defined Fields (Seq: 1)] Date IRS 501 (c)(3) received - Send]&gt;</t>
        </r>
      </text>
    </comment>
    <comment ref="C58" authorId="0" shapeId="0" xr:uid="{F1793567-CC87-4C9A-ABD9-A973C4D6A373}">
      <text>
        <r>
          <rPr>
            <b/>
            <sz val="9"/>
            <color indexed="81"/>
            <rFont val="Tahoma"/>
            <family val="2"/>
          </rPr>
          <t>&lt;[[DEVDeals] - [DEV User Defined Fields (Seq: 1)] Date of Articles of Incorporation &amp; By-Laws filed - Send]&gt;</t>
        </r>
      </text>
    </comment>
    <comment ref="E58" authorId="0" shapeId="0" xr:uid="{5513A92D-A809-4359-A389-17D61F16B354}">
      <text>
        <r>
          <rPr>
            <b/>
            <sz val="9"/>
            <color indexed="81"/>
            <rFont val="Tahoma"/>
            <family val="2"/>
          </rPr>
          <t>&lt;[[DEVDeals] - [DEV User Defined Fields (Seq: 1)] Date Articles or By-Laws Amended - Send]&gt;</t>
        </r>
      </text>
    </comment>
    <comment ref="E61" authorId="0" shapeId="0" xr:uid="{F4CDEA17-C1D6-4591-A520-FDC1DBD8B4D0}">
      <text>
        <r>
          <rPr>
            <b/>
            <sz val="9"/>
            <color indexed="81"/>
            <rFont val="Tahoma"/>
            <family val="2"/>
          </rPr>
          <t>&lt;[[DEVDeals] - [DEV User Defined Fields (Seq: 1)] Do the By-Laws set forth the development of affordable housing as a purpose? - Send]&gt;</t>
        </r>
      </text>
    </comment>
    <comment ref="E62" authorId="0" shapeId="0" xr:uid="{0D2DB21E-C145-4C03-8F7C-9484296415A0}">
      <text>
        <r>
          <rPr>
            <b/>
            <sz val="9"/>
            <color indexed="81"/>
            <rFont val="Tahoma"/>
            <family val="2"/>
          </rPr>
          <t>&lt;[[DEVDeals] - [DEV User Defined Fields (Seq: 1)] Is the Project a for-profit/non-profit joint venture? - Send]&gt;</t>
        </r>
      </text>
    </comment>
    <comment ref="E63" authorId="0" shapeId="0" xr:uid="{A93F6AD5-A35E-4AA7-8101-A27FF1E92578}">
      <text>
        <r>
          <rPr>
            <b/>
            <sz val="9"/>
            <color indexed="81"/>
            <rFont val="Tahoma"/>
            <family val="2"/>
          </rPr>
          <t>&lt;[[DEVDeals] - [DEV User Defined Fields (Seq: 1)] Is the Project consistent with the organization's Strategic/Business Plan? - Send]&gt;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Isom</author>
  </authors>
  <commentList>
    <comment ref="D146" authorId="0" shapeId="0" xr:uid="{A7B40CD8-3161-42B6-9886-0A819FFEF623}">
      <text>
        <r>
          <rPr>
            <b/>
            <sz val="9"/>
            <color indexed="81"/>
            <rFont val="Tahoma"/>
            <family val="2"/>
          </rPr>
          <t>&lt;[[DEVDeals] Total Development Costs - Send]&gt;</t>
        </r>
      </text>
    </comment>
    <comment ref="E150" authorId="0" shapeId="0" xr:uid="{F8C18767-6080-475A-A4F9-CB4B157836CD}">
      <text>
        <r>
          <rPr>
            <b/>
            <sz val="9"/>
            <color indexed="81"/>
            <rFont val="Tahoma"/>
            <charset val="1"/>
          </rPr>
          <t>&lt;[[DEVDeals] - [Funding (Seq: 1)] DEV Funding Source - Send]&gt;</t>
        </r>
      </text>
    </comment>
    <comment ref="D151" authorId="0" shapeId="0" xr:uid="{901EBB9F-F6FD-4ED7-AA09-34954B277AB8}">
      <text>
        <r>
          <rPr>
            <b/>
            <sz val="9"/>
            <color indexed="81"/>
            <rFont val="Tahoma"/>
            <charset val="1"/>
          </rPr>
          <t>&lt;[[DEVDeals] - [Funding (Seq: 2)] Amount - Send]&gt;</t>
        </r>
      </text>
    </comment>
    <comment ref="E151" authorId="0" shapeId="0" xr:uid="{32577F3A-CDE0-42A4-8FFC-FF845B579D35}">
      <text>
        <r>
          <rPr>
            <b/>
            <sz val="9"/>
            <color indexed="81"/>
            <rFont val="Tahoma"/>
            <charset val="1"/>
          </rPr>
          <t>&lt;[[DEVDeals] - [Funding (Seq: 2)] DEV Funding Source - Send]&gt;</t>
        </r>
      </text>
    </comment>
    <comment ref="D152" authorId="0" shapeId="0" xr:uid="{818D5D23-3661-4D11-BBB9-2AC969E80814}">
      <text>
        <r>
          <rPr>
            <b/>
            <sz val="9"/>
            <color indexed="81"/>
            <rFont val="Tahoma"/>
            <charset val="1"/>
          </rPr>
          <t>&lt;[[DEVDeals] - [Funding (Seq: 3)] Amount - Send]&gt;</t>
        </r>
      </text>
    </comment>
    <comment ref="E152" authorId="0" shapeId="0" xr:uid="{31FFAA65-7F24-405C-B9DF-27FD8E859101}">
      <text>
        <r>
          <rPr>
            <b/>
            <sz val="9"/>
            <color indexed="81"/>
            <rFont val="Tahoma"/>
            <charset val="1"/>
          </rPr>
          <t>&lt;[[DEVDeals] - [Funding (Seq: 3)] DEV Funding Source - Send]&gt;</t>
        </r>
      </text>
    </comment>
    <comment ref="D154" authorId="0" shapeId="0" xr:uid="{B8917C67-BE63-4598-B246-9F59364C00BE}">
      <text>
        <r>
          <rPr>
            <b/>
            <sz val="9"/>
            <color indexed="81"/>
            <rFont val="Tahoma"/>
            <charset val="1"/>
          </rPr>
          <t>&lt;[[DEVDeals] - [Funding (Seq: 4)] Amount - Send]&gt;</t>
        </r>
      </text>
    </comment>
    <comment ref="E154" authorId="0" shapeId="0" xr:uid="{11B5D09B-A8B0-42F3-B25D-0240142AC942}">
      <text>
        <r>
          <rPr>
            <b/>
            <sz val="9"/>
            <color indexed="81"/>
            <rFont val="Tahoma"/>
            <charset val="1"/>
          </rPr>
          <t>&lt;[[DEVDeals] - [Funding (Seq: 4)] DEV Funding Source - Send]&gt;</t>
        </r>
      </text>
    </comment>
    <comment ref="D155" authorId="0" shapeId="0" xr:uid="{E8285387-893E-47BA-8F7B-E0303BE5AA2A}">
      <text>
        <r>
          <rPr>
            <b/>
            <sz val="9"/>
            <color indexed="81"/>
            <rFont val="Tahoma"/>
            <charset val="1"/>
          </rPr>
          <t>&lt;[[DEVDeals] - [Funding (Seq: 5)] Amount - Send]&gt;</t>
        </r>
      </text>
    </comment>
    <comment ref="E155" authorId="0" shapeId="0" xr:uid="{796664AB-22D1-480C-957A-3ADD8A84AACA}">
      <text>
        <r>
          <rPr>
            <b/>
            <sz val="9"/>
            <color indexed="81"/>
            <rFont val="Tahoma"/>
            <charset val="1"/>
          </rPr>
          <t>&lt;[[DEVDeals] - [Funding (Seq: 5)] DEV Funding Source - Send]&gt;</t>
        </r>
      </text>
    </comment>
    <comment ref="D156" authorId="0" shapeId="0" xr:uid="{6065F893-BBE4-4980-AB04-A81CB6F6F440}">
      <text>
        <r>
          <rPr>
            <b/>
            <sz val="9"/>
            <color indexed="81"/>
            <rFont val="Tahoma"/>
            <charset val="1"/>
          </rPr>
          <t>&lt;[[DEVDeals] - [Funding (Seq: 6)] Amount - Send]&gt;</t>
        </r>
      </text>
    </comment>
    <comment ref="E156" authorId="0" shapeId="0" xr:uid="{8AD53B2C-F8F4-4A1E-848D-8EAC7E52811F}">
      <text>
        <r>
          <rPr>
            <b/>
            <sz val="9"/>
            <color indexed="81"/>
            <rFont val="Tahoma"/>
            <charset val="1"/>
          </rPr>
          <t>&lt;[[DEVDeals] - [Funding (Seq: 6)] DEV Funding Source - Send]&gt;</t>
        </r>
      </text>
    </comment>
    <comment ref="D157" authorId="0" shapeId="0" xr:uid="{251686A1-93AF-47CE-8B51-7860487B9219}">
      <text>
        <r>
          <rPr>
            <b/>
            <sz val="9"/>
            <color indexed="81"/>
            <rFont val="Tahoma"/>
            <charset val="1"/>
          </rPr>
          <t>&lt;[[DEVDeals] - [Funding (Seq: 7)] Amount - Send]&gt;</t>
        </r>
      </text>
    </comment>
    <comment ref="E157" authorId="0" shapeId="0" xr:uid="{719B9C7E-C16A-41A7-B171-32F1BA63156D}">
      <text>
        <r>
          <rPr>
            <b/>
            <sz val="9"/>
            <color indexed="81"/>
            <rFont val="Tahoma"/>
            <charset val="1"/>
          </rPr>
          <t>&lt;[[DEVDeals] - [Funding (Seq: 7)] DEV Funding Source - Send]&gt;</t>
        </r>
      </text>
    </comment>
    <comment ref="D158" authorId="0" shapeId="0" xr:uid="{E70739A7-F9D5-4989-A23F-751BE44DCE52}">
      <text>
        <r>
          <rPr>
            <b/>
            <sz val="9"/>
            <color indexed="81"/>
            <rFont val="Tahoma"/>
            <charset val="1"/>
          </rPr>
          <t>&lt;[[DEVDeals] - [Funding (Seq: 8)] Amount - Send]&gt;</t>
        </r>
      </text>
    </comment>
    <comment ref="E158" authorId="0" shapeId="0" xr:uid="{6147CDD1-D1FB-4504-9B2B-5253A6A8193E}">
      <text>
        <r>
          <rPr>
            <b/>
            <sz val="9"/>
            <color indexed="81"/>
            <rFont val="Tahoma"/>
            <charset val="1"/>
          </rPr>
          <t>&lt;[[DEVDeals] - [Funding (Seq: 8)] DEV Funding Source - Send]&gt;</t>
        </r>
      </text>
    </comment>
    <comment ref="D159" authorId="0" shapeId="0" xr:uid="{6BF19058-55A0-4D53-A07E-CA769EFB6B1D}">
      <text>
        <r>
          <rPr>
            <b/>
            <sz val="9"/>
            <color indexed="81"/>
            <rFont val="Tahoma"/>
            <charset val="1"/>
          </rPr>
          <t>&lt;[[DEVDeals] - [Funding (Seq: 9)] Amount - Send]&gt;</t>
        </r>
      </text>
    </comment>
    <comment ref="E159" authorId="0" shapeId="0" xr:uid="{25B622ED-67E2-4A94-B96F-666006B3A494}">
      <text>
        <r>
          <rPr>
            <b/>
            <sz val="9"/>
            <color indexed="81"/>
            <rFont val="Tahoma"/>
            <charset val="1"/>
          </rPr>
          <t>&lt;[[DEVDeals] - [Funding (Seq: 9)] DEV Funding Source - Send]&gt;</t>
        </r>
      </text>
    </comment>
    <comment ref="D160" authorId="0" shapeId="0" xr:uid="{E23FABE6-5196-4FC2-A9DF-AD70C730250D}">
      <text>
        <r>
          <rPr>
            <b/>
            <sz val="9"/>
            <color indexed="81"/>
            <rFont val="Tahoma"/>
            <charset val="1"/>
          </rPr>
          <t>&lt;[[DEVDeals] - [Funding (Seq: 10)] Amount - Send]&gt;</t>
        </r>
      </text>
    </comment>
    <comment ref="E160" authorId="0" shapeId="0" xr:uid="{8139A7B5-A2F3-47F6-BD85-BCA571A07FEF}">
      <text>
        <r>
          <rPr>
            <b/>
            <sz val="9"/>
            <color indexed="81"/>
            <rFont val="Tahoma"/>
            <charset val="1"/>
          </rPr>
          <t>&lt;[[DEVDeals] - [Funding (Seq: 10)] DEV Funding Source - Send]&gt;</t>
        </r>
      </text>
    </comment>
    <comment ref="D161" authorId="0" shapeId="0" xr:uid="{DC5C6A28-7459-467F-89F8-2AB1EBA79540}">
      <text>
        <r>
          <rPr>
            <b/>
            <sz val="9"/>
            <color indexed="81"/>
            <rFont val="Tahoma"/>
            <charset val="1"/>
          </rPr>
          <t>&lt;[[DEVDeals] - [Funding (Seq: 11)] Amount - Send]&gt;</t>
        </r>
      </text>
    </comment>
    <comment ref="E161" authorId="0" shapeId="0" xr:uid="{00B506F1-5B32-4D4F-BB05-6CB70F618893}">
      <text>
        <r>
          <rPr>
            <b/>
            <sz val="9"/>
            <color indexed="81"/>
            <rFont val="Tahoma"/>
            <charset val="1"/>
          </rPr>
          <t>&lt;[[DEVDeals] - [Funding (Seq: 11)] DEV Funding Source - Send]&gt;</t>
        </r>
      </text>
    </comment>
    <comment ref="D162" authorId="0" shapeId="0" xr:uid="{CCBA843F-6568-4135-AE25-0E8E2DCD50EC}">
      <text>
        <r>
          <rPr>
            <b/>
            <sz val="9"/>
            <color indexed="81"/>
            <rFont val="Tahoma"/>
            <charset val="1"/>
          </rPr>
          <t>&lt;[[DEVDeals] - [Funding (Seq: 12)] Amount - Send]&gt;</t>
        </r>
      </text>
    </comment>
    <comment ref="E162" authorId="0" shapeId="0" xr:uid="{E690C5C5-05E4-4A8B-B0E9-2BD86D5933E7}">
      <text>
        <r>
          <rPr>
            <b/>
            <sz val="9"/>
            <color indexed="81"/>
            <rFont val="Tahoma"/>
            <charset val="1"/>
          </rPr>
          <t>&lt;[[DEVDeals] - [Funding (Seq: 12)] DEV Funding Source - Send]&gt;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Isom</author>
  </authors>
  <commentList>
    <comment ref="B2" authorId="0" shapeId="0" xr:uid="{9A0A9771-40E4-4B5B-B508-F7B6A509AB78}">
      <text>
        <r>
          <rPr>
            <b/>
            <sz val="9"/>
            <color indexed="81"/>
            <rFont val="Tahoma"/>
            <family val="2"/>
          </rPr>
          <t>&lt;[[DEVDeals] - [Budget Initial (Seq: 1)] HC Off Site Improvements - Send]&gt;</t>
        </r>
      </text>
    </comment>
    <comment ref="D2" authorId="0" shapeId="0" xr:uid="{6E422F7B-CE6D-4734-8005-B3E349AD9763}">
      <text>
        <r>
          <rPr>
            <b/>
            <sz val="9"/>
            <color indexed="81"/>
            <rFont val="Tahoma"/>
            <family val="2"/>
          </rPr>
          <t>&lt;[[DEVDeals] - [Budget Initial (Seq: 1)] SC Land Acquisition - Send]&gt;</t>
        </r>
      </text>
    </comment>
    <comment ref="G2" authorId="0" shapeId="0" xr:uid="{C12858D3-C193-4BF5-B3B5-16146D8B5B76}">
      <text>
        <r>
          <rPr>
            <b/>
            <sz val="9"/>
            <color indexed="81"/>
            <rFont val="Tahoma"/>
            <family val="2"/>
          </rPr>
          <t>&lt;[[DEVDeals] Deal Name - Get]&gt;</t>
        </r>
      </text>
    </comment>
    <comment ref="J2" authorId="0" shapeId="0" xr:uid="{9BD56B13-DB7E-4957-B3C5-0F850C821BC2}">
      <text>
        <r>
          <rPr>
            <b/>
            <sz val="9"/>
            <color indexed="81"/>
            <rFont val="Tahoma"/>
            <family val="2"/>
          </rPr>
          <t>&lt;[[DEVDeals] - [Property (Seq: 1)] - [Locations (Seq: 1)] Building Type - Send]&gt;</t>
        </r>
      </text>
    </comment>
    <comment ref="M2" authorId="0" shapeId="0" xr:uid="{1F83E61E-5D41-4AE5-9961-AB1BF9657723}">
      <text>
        <r>
          <rPr>
            <b/>
            <sz val="9"/>
            <color indexed="81"/>
            <rFont val="Tahoma"/>
            <family val="2"/>
          </rPr>
          <t>&lt;[[DEVDeals] - [Proxy Entities (Seq: 2)] Deal Entity Role - Send]&gt;</t>
        </r>
      </text>
    </comment>
    <comment ref="B3" authorId="0" shapeId="0" xr:uid="{DECE24F3-A19A-41EC-B7B5-D6CBFF01EFB6}">
      <text>
        <r>
          <rPr>
            <b/>
            <sz val="9"/>
            <color indexed="81"/>
            <rFont val="Tahoma"/>
            <family val="2"/>
          </rPr>
          <t>&lt;[[DEVDeals] - [Budget Initial (Seq: 1)] HC Road Walk - Send]&gt;</t>
        </r>
      </text>
    </comment>
    <comment ref="D3" authorId="0" shapeId="0" xr:uid="{761132B7-DBB4-4F80-8ED6-A51E4B43200E}">
      <text>
        <r>
          <rPr>
            <b/>
            <sz val="9"/>
            <color indexed="81"/>
            <rFont val="Tahoma"/>
            <family val="2"/>
          </rPr>
          <t>&lt;[[DEVDeals] - [Budget Initial (Seq: 1)] SC Tap Fees - Send]&gt;</t>
        </r>
      </text>
    </comment>
    <comment ref="G3" authorId="0" shapeId="0" xr:uid="{E73E72FF-DACF-4B78-BF23-075BDC49B2C7}">
      <text>
        <r>
          <rPr>
            <b/>
            <sz val="9"/>
            <color indexed="81"/>
            <rFont val="Tahoma"/>
            <family val="2"/>
          </rPr>
          <t>&lt;[[DEVDeals] Deal Number - Get]&gt;</t>
        </r>
      </text>
    </comment>
    <comment ref="J3" authorId="0" shapeId="0" xr:uid="{39F1A0F2-0142-4E7B-9D28-61AA0583C42E}">
      <text>
        <r>
          <rPr>
            <b/>
            <sz val="9"/>
            <color indexed="81"/>
            <rFont val="Tahoma"/>
            <family val="2"/>
          </rPr>
          <t>&lt;[[DEVDeals] - [Property (Seq: 1)] - [Locations (Seq: 1)] - [Unit Mix (Seq: 1)] Unit Type - Send]&gt;</t>
        </r>
      </text>
    </comment>
    <comment ref="M3" authorId="0" shapeId="0" xr:uid="{1C1BDA46-7F77-4521-BEE1-353A0DE2B72C}">
      <text>
        <r>
          <rPr>
            <b/>
            <sz val="9"/>
            <color indexed="81"/>
            <rFont val="Tahoma"/>
            <family val="2"/>
          </rPr>
          <t>&lt;[[DEVDeals] - [Proxy Entities (Seq: 3)] Deal Entity Role - Send]&gt;</t>
        </r>
      </text>
    </comment>
    <comment ref="B4" authorId="0" shapeId="0" xr:uid="{5C2494D5-E74C-4B8F-AA27-31C9E18B442E}">
      <text>
        <r>
          <rPr>
            <b/>
            <sz val="9"/>
            <color indexed="81"/>
            <rFont val="Tahoma"/>
            <family val="2"/>
          </rPr>
          <t>&lt;[[DEVDeals] - [Budget Initial (Seq: 1)] HC Demolition - Send]&gt;</t>
        </r>
      </text>
    </comment>
    <comment ref="D4" authorId="0" shapeId="0" xr:uid="{B9CD865C-A3B0-40DD-8832-A8C369D2728F}">
      <text>
        <r>
          <rPr>
            <b/>
            <sz val="9"/>
            <color indexed="81"/>
            <rFont val="Tahoma"/>
            <family val="2"/>
          </rPr>
          <t>&lt;[[DEVDeals] - [Budget Initial (Seq: 1)] SC Building Permits - Send]&gt;</t>
        </r>
      </text>
    </comment>
    <comment ref="J4" authorId="0" shapeId="0" xr:uid="{F97AE5CC-DFC6-4FDB-A804-943A408FC339}">
      <text>
        <r>
          <rPr>
            <b/>
            <sz val="9"/>
            <color indexed="81"/>
            <rFont val="Tahoma"/>
            <family val="2"/>
          </rPr>
          <t>&lt;[[DEVDeals] - [Property (Seq: 1)] - [Locations (Seq: 1)] - [Unit Mix (Seq: 1)] Residential Apartment Type - Send]&gt;</t>
        </r>
      </text>
    </comment>
    <comment ref="M4" authorId="0" shapeId="0" xr:uid="{B2EE814C-3E60-4F10-9CE3-1B22A5A5A799}">
      <text>
        <r>
          <rPr>
            <b/>
            <sz val="9"/>
            <color indexed="81"/>
            <rFont val="Tahoma"/>
            <family val="2"/>
          </rPr>
          <t>&lt;[[DEVDeals] - [Proxy Entities (Seq: 4)] Deal Entity Role - Send]&gt;</t>
        </r>
      </text>
    </comment>
    <comment ref="P4" authorId="0" shapeId="0" xr:uid="{9A05ABF4-3A1F-4171-B0F3-7937FC865CE0}">
      <text>
        <r>
          <rPr>
            <b/>
            <sz val="9"/>
            <color indexed="81"/>
            <rFont val="Tahoma"/>
            <family val="2"/>
          </rPr>
          <t>&lt;[[DEVDeals] - [Proxy Entities (Seq: 1)] Company or Individual? - Send]&gt;</t>
        </r>
      </text>
    </comment>
    <comment ref="B5" authorId="0" shapeId="0" xr:uid="{4ABA475B-6F10-4277-967B-B6F846DD6CB0}">
      <text>
        <r>
          <rPr>
            <b/>
            <sz val="9"/>
            <color indexed="81"/>
            <rFont val="Tahoma"/>
            <family val="2"/>
          </rPr>
          <t>&lt;[[DEVDeals] - [Budget Initial (Seq: 1)] HC Lawns - Send]&gt;</t>
        </r>
      </text>
    </comment>
    <comment ref="D5" authorId="0" shapeId="0" xr:uid="{7CE72E9E-5520-4237-BE4C-7FAADDE4844D}">
      <text>
        <r>
          <rPr>
            <b/>
            <sz val="9"/>
            <color indexed="81"/>
            <rFont val="Tahoma"/>
            <family val="2"/>
          </rPr>
          <t>&lt;[[DEVDeals] - [Budget Initial (Seq: 1)] SC Survey - Send]&gt;</t>
        </r>
      </text>
    </comment>
    <comment ref="J5" authorId="0" shapeId="0" xr:uid="{5E25D592-B4FD-457C-827F-E4E0AA5179A0}">
      <text>
        <r>
          <rPr>
            <b/>
            <sz val="9"/>
            <color indexed="81"/>
            <rFont val="Tahoma"/>
            <family val="2"/>
          </rPr>
          <t>&lt;[[DEVDeals] - [Property (Seq: 1)] - [Locations (Seq: 1)] - [Unit Mix (Seq: 1)] Unit Mix Ami Percent - Send]&gt;</t>
        </r>
      </text>
    </comment>
    <comment ref="M5" authorId="0" shapeId="0" xr:uid="{4F6E3CFC-AB0A-470E-8EB5-ABBDD731710B}">
      <text>
        <r>
          <rPr>
            <b/>
            <sz val="9"/>
            <color indexed="81"/>
            <rFont val="Tahoma"/>
            <family val="2"/>
          </rPr>
          <t>&lt;[[DEVDeals] - [Proxy Entities (Seq: 5)] Deal Entity Role - Send]&gt;</t>
        </r>
      </text>
    </comment>
    <comment ref="P5" authorId="0" shapeId="0" xr:uid="{1B57E9F6-96E9-49E3-B3D3-E4569A730521}">
      <text>
        <r>
          <rPr>
            <b/>
            <sz val="9"/>
            <color indexed="81"/>
            <rFont val="Tahoma"/>
            <family val="2"/>
          </rPr>
          <t>&lt;[[DEVDeals] - [Proxy Entities (Seq: 2)] Company or Individual? - Send]&gt;</t>
        </r>
      </text>
    </comment>
    <comment ref="B6" authorId="0" shapeId="0" xr:uid="{6C551373-8B2C-4D50-94DF-167CC4EBEDC0}">
      <text>
        <r>
          <rPr>
            <b/>
            <sz val="9"/>
            <color indexed="81"/>
            <rFont val="Tahoma"/>
            <family val="2"/>
          </rPr>
          <t>&lt;[[DEVDeals] - [Budget Initial (Seq: 1)] HC Bonds - Send]&gt;</t>
        </r>
      </text>
    </comment>
    <comment ref="D6" authorId="0" shapeId="0" xr:uid="{9F1AC8A1-9AA7-4A81-9D9F-0A600A7F1C65}">
      <text>
        <r>
          <rPr>
            <b/>
            <sz val="9"/>
            <color indexed="81"/>
            <rFont val="Tahoma"/>
            <family val="2"/>
          </rPr>
          <t>&lt;[[DEVDeals] - [Budget Initial (Seq: 1)] SC Org Costs - Send]&gt;</t>
        </r>
      </text>
    </comment>
    <comment ref="M6" authorId="0" shapeId="0" xr:uid="{6056212C-05C9-49FF-BF0A-DC3135D476D3}">
      <text>
        <r>
          <rPr>
            <b/>
            <sz val="9"/>
            <color indexed="81"/>
            <rFont val="Tahoma"/>
            <family val="2"/>
          </rPr>
          <t>&lt;[[DEVDeals] - [Proxy Entities (Seq: 6)] Deal Entity Role - Send]&gt;</t>
        </r>
      </text>
    </comment>
    <comment ref="P6" authorId="0" shapeId="0" xr:uid="{FD2B82FD-43A7-4E9D-A9EF-7A704082F51F}">
      <text>
        <r>
          <rPr>
            <b/>
            <sz val="9"/>
            <color indexed="81"/>
            <rFont val="Tahoma"/>
            <family val="2"/>
          </rPr>
          <t>&lt;[[DEVDeals] - [Proxy Entities (Seq: 3)] Company or Individual? - Send]&gt;</t>
        </r>
      </text>
    </comment>
    <comment ref="B7" authorId="0" shapeId="0" xr:uid="{28CE412D-2287-435B-BABD-7DED3DA49EFF}">
      <text>
        <r>
          <rPr>
            <b/>
            <sz val="9"/>
            <color indexed="81"/>
            <rFont val="Tahoma"/>
            <family val="2"/>
          </rPr>
          <t>&lt;[[DEVDeals] - [Budget Initial (Seq: 1)] HC Earthwork - Send]&gt;</t>
        </r>
      </text>
    </comment>
    <comment ref="D7" authorId="0" shapeId="0" xr:uid="{64E3EA75-537F-4C5F-95A0-123927FF089B}">
      <text>
        <r>
          <rPr>
            <b/>
            <sz val="9"/>
            <color indexed="81"/>
            <rFont val="Tahoma"/>
            <family val="2"/>
          </rPr>
          <t>&lt;[[DEVDeals] - [Budget Initial (Seq: 1)] SC Utilities - Send]&gt;</t>
        </r>
      </text>
    </comment>
    <comment ref="G7" authorId="0" shapeId="0" xr:uid="{8F1F1949-45EF-4C4F-8E75-E05698F74490}">
      <text>
        <r>
          <rPr>
            <b/>
            <sz val="9"/>
            <color indexed="81"/>
            <rFont val="Tahoma"/>
            <family val="2"/>
          </rPr>
          <t>&lt;[[DEVDeals] - [DEV User Defined Fields (Seq: 1)] Other Target Population - Send]&gt;</t>
        </r>
      </text>
    </comment>
    <comment ref="J7" authorId="0" shapeId="0" xr:uid="{60D71894-307A-479F-82F4-B08AA17D7ADB}">
      <text>
        <r>
          <rPr>
            <b/>
            <sz val="9"/>
            <color indexed="81"/>
            <rFont val="Tahoma"/>
            <family val="2"/>
          </rPr>
          <t>&lt;[[DEVDeals] Construction Control Type - Send]&gt;</t>
        </r>
      </text>
    </comment>
    <comment ref="M7" authorId="0" shapeId="0" xr:uid="{34A7FACC-8B5B-45C7-AFD4-E4F21F875BDA}">
      <text>
        <r>
          <rPr>
            <b/>
            <sz val="9"/>
            <color indexed="81"/>
            <rFont val="Tahoma"/>
            <family val="2"/>
          </rPr>
          <t>&lt;[[DEVDeals] - [Proxy Entities (Seq: 6)] Name (Doing Business As) - Send]&gt;</t>
        </r>
      </text>
    </comment>
    <comment ref="P7" authorId="0" shapeId="0" xr:uid="{8841A2BD-3886-4504-8342-ECC26AC3A19B}">
      <text>
        <r>
          <rPr>
            <b/>
            <sz val="9"/>
            <color indexed="81"/>
            <rFont val="Tahoma"/>
            <family val="2"/>
          </rPr>
          <t>&lt;[[DEVDeals] - [Proxy Entities (Seq: 4)] Company or Individual? - Send]&gt;</t>
        </r>
      </text>
    </comment>
    <comment ref="B8" authorId="0" shapeId="0" xr:uid="{BE4D09B0-0D75-4AD9-823E-C58FE15BB224}">
      <text>
        <r>
          <rPr>
            <b/>
            <sz val="9"/>
            <color indexed="81"/>
            <rFont val="Tahoma"/>
            <family val="2"/>
          </rPr>
          <t>&lt;[[DEVDeals] - [Budget Initial (Seq: 1)] HC Site Environ Mitigation - Send]&gt;</t>
        </r>
      </text>
    </comment>
    <comment ref="D8" authorId="0" shapeId="0" xr:uid="{AE8B16AA-7BB1-43D0-BD0F-FCB9133CEDA7}">
      <text>
        <r>
          <rPr>
            <b/>
            <sz val="9"/>
            <color indexed="81"/>
            <rFont val="Tahoma"/>
            <family val="2"/>
          </rPr>
          <t>&lt;[[DEVDeals] - [Budget Initial (Seq: 1)] SC Design Engineering - Send]&gt;</t>
        </r>
      </text>
    </comment>
    <comment ref="J8" authorId="0" shapeId="0" xr:uid="{8945661D-369A-49F6-B319-9D526E395338}">
      <text>
        <r>
          <rPr>
            <b/>
            <sz val="9"/>
            <color indexed="81"/>
            <rFont val="Tahoma"/>
            <family val="2"/>
          </rPr>
          <t>&lt;[[DEVDeals] Tax Credit Percent Type - Send]&gt;</t>
        </r>
      </text>
    </comment>
    <comment ref="P8" authorId="0" shapeId="0" xr:uid="{23C49426-FD8B-41D8-A34D-4687C5DF778E}">
      <text>
        <r>
          <rPr>
            <b/>
            <sz val="9"/>
            <color indexed="81"/>
            <rFont val="Tahoma"/>
            <family val="2"/>
          </rPr>
          <t>&lt;[[DEVDeals] - [Proxy Entities (Seq: 5)] Company or Individual? - Send]&gt;</t>
        </r>
      </text>
    </comment>
    <comment ref="B9" authorId="0" shapeId="0" xr:uid="{65ACE367-9232-4007-B7D7-799EBB1DF5FA}">
      <text>
        <r>
          <rPr>
            <b/>
            <sz val="9"/>
            <color indexed="81"/>
            <rFont val="Tahoma"/>
            <family val="2"/>
          </rPr>
          <t>&lt;[[DEVDeals] - [Budget Initial (Seq: 1)] HC Special Equipment - Send]&gt;</t>
        </r>
      </text>
    </comment>
    <comment ref="D9" authorId="0" shapeId="0" xr:uid="{85FAAF05-2531-4AA9-A3C2-EF3381F4DD43}">
      <text>
        <r>
          <rPr>
            <b/>
            <sz val="9"/>
            <color indexed="81"/>
            <rFont val="Tahoma"/>
            <family val="2"/>
          </rPr>
          <t>&lt;[[DEVDeals] - [Budget Initial (Seq: 1)] SC Legal - Send]&gt;</t>
        </r>
      </text>
    </comment>
    <comment ref="G9" authorId="0" shapeId="0" xr:uid="{FA34C91F-B4CF-420C-8EAE-95D774FF9974}">
      <text>
        <r>
          <rPr>
            <b/>
            <sz val="9"/>
            <color indexed="81"/>
            <rFont val="Tahoma"/>
            <family val="2"/>
          </rPr>
          <t>&lt;[[DEVDeals] - [Property (Seq: 1)] Number Of Proposed Parking Spaces - Send]&gt;</t>
        </r>
      </text>
    </comment>
    <comment ref="J9" authorId="0" shapeId="0" xr:uid="{02CC2ECA-C07C-4D9B-B770-1FB954CB8613}">
      <text>
        <r>
          <rPr>
            <b/>
            <sz val="9"/>
            <color indexed="81"/>
            <rFont val="Tahoma"/>
            <family val="2"/>
          </rPr>
          <t>&lt;[[DEVDeals] Funding Opportunity - Send]&gt;</t>
        </r>
      </text>
    </comment>
    <comment ref="P9" authorId="0" shapeId="0" xr:uid="{7F82B6F9-B3CD-4794-8F40-8FF63330B376}">
      <text>
        <r>
          <rPr>
            <b/>
            <sz val="9"/>
            <color indexed="81"/>
            <rFont val="Tahoma"/>
            <family val="2"/>
          </rPr>
          <t>&lt;[[DEVDeals] - [Proxy Entities (Seq: 6)] Company or Individual? - Send]&gt;</t>
        </r>
      </text>
    </comment>
    <comment ref="B10" authorId="0" shapeId="0" xr:uid="{EEA46F22-3A9E-4710-9744-B80E8A82B7BD}">
      <text>
        <r>
          <rPr>
            <b/>
            <sz val="9"/>
            <color indexed="81"/>
            <rFont val="Tahoma"/>
            <family val="2"/>
          </rPr>
          <t>&lt;[[DEVDeals] - [Budget Initial (Seq: 1)] HC Site Utilities - Send]&gt;</t>
        </r>
      </text>
    </comment>
    <comment ref="D10" authorId="0" shapeId="0" xr:uid="{B7008E41-5E27-48FB-AB61-1020E2362441}">
      <text>
        <r>
          <rPr>
            <b/>
            <sz val="9"/>
            <color indexed="81"/>
            <rFont val="Tahoma"/>
            <family val="2"/>
          </rPr>
          <t>&lt;[[DEVDeals] - [Budget Initial (Seq: 1)] SC Consultants - Send]&gt;</t>
        </r>
      </text>
    </comment>
    <comment ref="G10" authorId="0" shapeId="0" xr:uid="{A01FE0C6-EF0C-480E-B562-94DBF6123B4B}">
      <text>
        <r>
          <rPr>
            <b/>
            <sz val="9"/>
            <color indexed="81"/>
            <rFont val="Tahoma"/>
            <family val="2"/>
          </rPr>
          <t>&lt;[[DEVDeals] - [Property (Seq: 1)] Other Amenity1 Desc - Send]&gt;</t>
        </r>
      </text>
    </comment>
    <comment ref="B11" authorId="0" shapeId="0" xr:uid="{8B433634-C2DC-4F12-B75E-BA1C1C45A9F9}">
      <text>
        <r>
          <rPr>
            <b/>
            <sz val="9"/>
            <color indexed="81"/>
            <rFont val="Tahoma"/>
            <family val="2"/>
          </rPr>
          <t>&lt;[[DEVDeals] - [Budget Initial (Seq: 1)] HC Other1 - Send]&gt;</t>
        </r>
      </text>
    </comment>
    <comment ref="C11" authorId="0" shapeId="0" xr:uid="{47135434-C368-455F-8AD1-24D22B215056}">
      <text>
        <r>
          <rPr>
            <b/>
            <sz val="9"/>
            <color indexed="81"/>
            <rFont val="Tahoma"/>
            <family val="2"/>
          </rPr>
          <t>&lt;[[DEVDeals] - [Budget Initial (Seq: 1)] HC Other1 Comments - Send]&gt;</t>
        </r>
      </text>
    </comment>
    <comment ref="D11" authorId="0" shapeId="0" xr:uid="{8BC4D25B-5650-4E26-A2B5-928C524F9F77}">
      <text>
        <r>
          <rPr>
            <b/>
            <sz val="9"/>
            <color indexed="81"/>
            <rFont val="Tahoma"/>
            <family val="2"/>
          </rPr>
          <t>&lt;[[DEVDeals] - [Budget Initial (Seq: 1)] SC Site Eng Survey - Send]&gt;</t>
        </r>
      </text>
    </comment>
    <comment ref="G11" authorId="0" shapeId="0" xr:uid="{B4F255A0-80FF-400E-90FC-E93E010445D1}">
      <text>
        <r>
          <rPr>
            <b/>
            <sz val="9"/>
            <color indexed="81"/>
            <rFont val="Tahoma"/>
            <family val="2"/>
          </rPr>
          <t>&lt;[[DEVDeals] - [Property (Seq: 1)] Other Amenity2 Desc - Send]&gt;</t>
        </r>
      </text>
    </comment>
    <comment ref="J11" authorId="0" shapeId="0" xr:uid="{7C21330A-A8B1-4BFC-8CB5-8A7F6D5634F0}">
      <text>
        <r>
          <rPr>
            <b/>
            <sz val="9"/>
            <color indexed="81"/>
            <rFont val="Tahoma"/>
            <family val="2"/>
          </rPr>
          <t>&lt;[[DEVDeals] - [Proxy Entities (Seq: 1)] Name (Doing Business As) - Send]&gt;</t>
        </r>
      </text>
    </comment>
    <comment ref="B12" authorId="0" shapeId="0" xr:uid="{83EF4FE4-CA1B-4A61-B91D-F808052C8362}">
      <text>
        <r>
          <rPr>
            <b/>
            <sz val="9"/>
            <color indexed="81"/>
            <rFont val="Tahoma"/>
            <family val="2"/>
          </rPr>
          <t>&lt;[[DEVDeals] - [Budget Initial (Seq: 1)] HC Engineering - Send]&gt;</t>
        </r>
      </text>
    </comment>
    <comment ref="D12" authorId="0" shapeId="0" xr:uid="{0F67882E-A3C5-4C49-9D60-0BB70D6F2F41}">
      <text>
        <r>
          <rPr>
            <b/>
            <sz val="9"/>
            <color indexed="81"/>
            <rFont val="Tahoma"/>
            <family val="2"/>
          </rPr>
          <t>&lt;[[DEVDeals] - [Budget Initial (Seq: 1)] SC Miscellaneous - Send]&gt;</t>
        </r>
      </text>
    </comment>
    <comment ref="G12" authorId="0" shapeId="0" xr:uid="{D5C04FD2-CFB6-4D47-A474-1CE60CC8CB87}">
      <text>
        <r>
          <rPr>
            <b/>
            <sz val="9"/>
            <color indexed="81"/>
            <rFont val="Tahoma"/>
            <family val="2"/>
          </rPr>
          <t>&lt;[[DEVDeals] - [Property (Seq: 1)] Other Amenity3 Desc - Send]&gt;</t>
        </r>
      </text>
    </comment>
    <comment ref="J12" authorId="0" shapeId="0" xr:uid="{D6AC2B1F-CF1D-42E1-AD25-14CD2290A26D}">
      <text>
        <r>
          <rPr>
            <b/>
            <sz val="9"/>
            <color indexed="81"/>
            <rFont val="Tahoma"/>
            <family val="2"/>
          </rPr>
          <t>&lt;[[DEVDeals] - [Proxy Entities (Seq: 1)] Address 1 - Send]&gt;</t>
        </r>
      </text>
    </comment>
    <comment ref="B13" authorId="0" shapeId="0" xr:uid="{571312A4-4642-4539-B2F2-6AE6FD146EC9}">
      <text>
        <r>
          <rPr>
            <b/>
            <sz val="9"/>
            <color indexed="81"/>
            <rFont val="Tahoma"/>
            <family val="2"/>
          </rPr>
          <t>&lt;[[DEVDeals] - [Budget Initial (Seq: 1)] HC Structures - Send]&gt;</t>
        </r>
      </text>
    </comment>
    <comment ref="D13" authorId="0" shapeId="0" xr:uid="{17BA0E95-BB0D-4AC9-ADE9-BA8A9FFDE975}">
      <text>
        <r>
          <rPr>
            <b/>
            <sz val="9"/>
            <color indexed="81"/>
            <rFont val="Tahoma"/>
            <family val="2"/>
          </rPr>
          <t>&lt;[[DEVDeals] - [Budget Initial (Seq: 1)] SC Environmental - Send]&gt;</t>
        </r>
      </text>
    </comment>
    <comment ref="J13" authorId="0" shapeId="0" xr:uid="{67095A83-0FD8-45FC-8E26-068F5770724C}">
      <text>
        <r>
          <rPr>
            <b/>
            <sz val="9"/>
            <color indexed="81"/>
            <rFont val="Tahoma"/>
            <family val="2"/>
          </rPr>
          <t>&lt;[[DEVDeals] - [Proxy Entities (Seq: 1)] Deal Entity Role - Send]&gt;</t>
        </r>
      </text>
    </comment>
    <comment ref="B14" authorId="0" shapeId="0" xr:uid="{54193DDC-A4CD-4597-8335-D51B94F8EFA7}">
      <text>
        <r>
          <rPr>
            <b/>
            <sz val="9"/>
            <color indexed="81"/>
            <rFont val="Tahoma"/>
            <family val="2"/>
          </rPr>
          <t>&lt;[[DEVDeals] - [Budget Initial (Seq: 1)] HC Profit - Send]&gt;</t>
        </r>
      </text>
    </comment>
    <comment ref="D14" authorId="0" shapeId="0" xr:uid="{73A2B45C-F45E-4CE8-9714-9EE05ECA34B0}">
      <text>
        <r>
          <rPr>
            <b/>
            <sz val="9"/>
            <color indexed="81"/>
            <rFont val="Tahoma"/>
            <family val="2"/>
          </rPr>
          <t>&lt;[[DEVDeals] - [Budget Initial (Seq: 1)] SC Appraisal - Send]&gt;</t>
        </r>
      </text>
    </comment>
    <comment ref="G14" authorId="0" shapeId="0" xr:uid="{8188131D-AA32-45C4-84CC-8077B5A32ED9}">
      <text>
        <r>
          <rPr>
            <b/>
            <sz val="9"/>
            <color indexed="81"/>
            <rFont val="Tahoma"/>
            <family val="2"/>
          </rPr>
          <t>&lt;[[DEVDeals] - [Property (Seq: 1)] Address1 - Send]&gt;</t>
        </r>
      </text>
    </comment>
    <comment ref="B15" authorId="0" shapeId="0" xr:uid="{C33F1F54-7E53-42DB-9C2D-4FEFAFBC4EC3}">
      <text>
        <r>
          <rPr>
            <b/>
            <sz val="9"/>
            <color indexed="81"/>
            <rFont val="Tahoma"/>
            <family val="2"/>
          </rPr>
          <t>&lt;[[DEVDeals] - [Budget Initial (Seq: 1)] HC Other Work - Send]&gt;</t>
        </r>
      </text>
    </comment>
    <comment ref="D15" authorId="0" shapeId="0" xr:uid="{625BC705-B6FE-4DD7-884A-FBA83B673BD6}">
      <text>
        <r>
          <rPr>
            <b/>
            <sz val="9"/>
            <color indexed="81"/>
            <rFont val="Tahoma"/>
            <family val="2"/>
          </rPr>
          <t>&lt;[[DEVDeals] - [Budget Initial (Seq: 1)] SC Contingency - Send]&gt;</t>
        </r>
      </text>
    </comment>
    <comment ref="B16" authorId="0" shapeId="0" xr:uid="{70E00F83-AA18-493F-B363-0CD8818DAB7A}">
      <text>
        <r>
          <rPr>
            <b/>
            <sz val="9"/>
            <color indexed="81"/>
            <rFont val="Tahoma"/>
            <family val="2"/>
          </rPr>
          <t>&lt;[[DEVDeals] - [Budget Initial (Seq: 1)] HC Overhead - Send]&gt;</t>
        </r>
      </text>
    </comment>
    <comment ref="D16" authorId="0" shapeId="0" xr:uid="{76D0B22E-A75F-4D07-B6D6-258D49F40DEC}">
      <text>
        <r>
          <rPr>
            <b/>
            <sz val="9"/>
            <color indexed="81"/>
            <rFont val="Tahoma"/>
            <family val="2"/>
          </rPr>
          <t>&lt;[[DEVDeals] - [Budget Initial (Seq: 1)] SC Other1 - Send]&gt;</t>
        </r>
      </text>
    </comment>
    <comment ref="E16" authorId="0" shapeId="0" xr:uid="{3B7B4C30-2524-4484-AD2D-01C9C769A40E}">
      <text>
        <r>
          <rPr>
            <b/>
            <sz val="9"/>
            <color indexed="81"/>
            <rFont val="Tahoma"/>
            <family val="2"/>
          </rPr>
          <t>&lt;[[DEVDeals] - [Budget Initial (Seq: 1)] SC Other1 Comments - Send]&gt;</t>
        </r>
      </text>
    </comment>
    <comment ref="G16" authorId="0" shapeId="0" xr:uid="{7B51CF1B-8A00-447A-A40A-DE271B66F8F1}">
      <text>
        <r>
          <rPr>
            <b/>
            <sz val="9"/>
            <color indexed="81"/>
            <rFont val="Tahoma"/>
            <family val="2"/>
          </rPr>
          <t>&lt;[[DEVDeals] - [Property (Seq: 1)] - [Locations (Seq: 1)] - [Unit Mix (Seq: 1)] Other1 Comment - Send]&gt;</t>
        </r>
      </text>
    </comment>
    <comment ref="B17" authorId="0" shapeId="0" xr:uid="{7CC628D9-70F5-4CB7-843C-694658A04DE3}">
      <text>
        <r>
          <rPr>
            <b/>
            <sz val="9"/>
            <color indexed="81"/>
            <rFont val="Tahoma"/>
            <family val="2"/>
          </rPr>
          <t>&lt;[[DEVDeals] - [Budget Initial (Seq: 1)] HC - Contingency - Send]&gt;</t>
        </r>
      </text>
    </comment>
    <comment ref="D17" authorId="0" shapeId="0" xr:uid="{FC4B340F-D91F-4FD3-8A9A-9A87FDF8AD52}">
      <text>
        <r>
          <rPr>
            <b/>
            <sz val="9"/>
            <color indexed="81"/>
            <rFont val="Tahoma"/>
            <family val="2"/>
          </rPr>
          <t>&lt;[[DEVDeals] - [Budget Initial (Seq: 1)] SC HFA Processing Fee - Send]&gt;</t>
        </r>
      </text>
    </comment>
    <comment ref="G17" authorId="0" shapeId="0" xr:uid="{D245362A-646D-4ED0-BCC1-844780139B63}">
      <text>
        <r>
          <rPr>
            <b/>
            <sz val="9"/>
            <color indexed="81"/>
            <rFont val="Tahoma"/>
            <family val="2"/>
          </rPr>
          <t>&lt;[[DEVDeals] - [Property (Seq: 1)] - [Locations (Seq: 1)] - [Unit Mix (Seq: 1)] Other2 Comment - Send]&gt;</t>
        </r>
      </text>
    </comment>
    <comment ref="B18" authorId="0" shapeId="0" xr:uid="{E3424839-2C2D-43CA-8A7C-1851C6A033CF}">
      <text>
        <r>
          <rPr>
            <b/>
            <sz val="9"/>
            <color indexed="81"/>
            <rFont val="Tahoma"/>
            <family val="2"/>
          </rPr>
          <t>&lt;[[DEVDeals] - [Budget Initial (Seq: 1)] HC General Req - Send]&gt;</t>
        </r>
      </text>
    </comment>
    <comment ref="D18" authorId="0" shapeId="0" xr:uid="{5C620454-9482-434C-8447-EAF78E1780D1}">
      <text>
        <r>
          <rPr>
            <b/>
            <sz val="9"/>
            <color indexed="81"/>
            <rFont val="Tahoma"/>
            <family val="2"/>
          </rPr>
          <t>&lt;[[DEVDeals] - [Budget Initial (Seq: 1)] SC Mortgage Banker - Send]&gt;</t>
        </r>
      </text>
    </comment>
    <comment ref="G18" authorId="0" shapeId="0" xr:uid="{A3A7FA2B-C3D4-4B8F-9970-E522A0F73B18}">
      <text>
        <r>
          <rPr>
            <b/>
            <sz val="9"/>
            <color indexed="81"/>
            <rFont val="Tahoma"/>
            <family val="2"/>
          </rPr>
          <t>&lt;[[DEVDeals] - [Property (Seq: 1)] - [Locations (Seq: 1)] - [Unit Mix (Seq: 1)] Other3 Comment - Send]&gt;</t>
        </r>
      </text>
    </comment>
    <comment ref="B19" authorId="0" shapeId="0" xr:uid="{D8201DC8-2B51-4C25-B2FD-FE8EDED2A425}">
      <text>
        <r>
          <rPr>
            <b/>
            <sz val="9"/>
            <color indexed="81"/>
            <rFont val="Tahoma"/>
            <family val="2"/>
          </rPr>
          <t>&lt;[[DEVDeals] - [Budget Initial (Seq: 1)] HC Other2 - Send]&gt;</t>
        </r>
      </text>
    </comment>
    <comment ref="C19" authorId="0" shapeId="0" xr:uid="{DF3C9DE4-9B70-4AE5-B186-7504FDB622CA}">
      <text>
        <r>
          <rPr>
            <b/>
            <sz val="9"/>
            <color indexed="81"/>
            <rFont val="Tahoma"/>
            <family val="2"/>
          </rPr>
          <t>&lt;[[DEVDeals] - [Budget Initial (Seq: 1)] HC Other2 Comments - Send]&gt;</t>
        </r>
      </text>
    </comment>
    <comment ref="D19" authorId="0" shapeId="0" xr:uid="{0F86CEDC-3FB3-465D-82D7-7F6B7F86B4A0}">
      <text>
        <r>
          <rPr>
            <b/>
            <sz val="9"/>
            <color indexed="81"/>
            <rFont val="Tahoma"/>
            <family val="2"/>
          </rPr>
          <t>&lt;[[DEVDeals] - [Budget Initial (Seq: 1)] SC Construction Interest - Send]&gt;</t>
        </r>
      </text>
    </comment>
    <comment ref="G19" authorId="0" shapeId="0" xr:uid="{3BEF5222-1450-4298-9300-4707A5862A58}">
      <text>
        <r>
          <rPr>
            <b/>
            <sz val="9"/>
            <color indexed="81"/>
            <rFont val="Tahoma"/>
            <family val="2"/>
          </rPr>
          <t>&lt;[[DEVDeals] - [Property (Seq: 1)] - [Locations (Seq: 1)] - [Unit Mix (Seq: 1)] Other4 Comment - Send]&gt;</t>
        </r>
      </text>
    </comment>
    <comment ref="B20" authorId="0" shapeId="0" xr:uid="{2B657CF9-431A-4085-B70C-12B0D7FF9E9E}">
      <text>
        <r>
          <rPr>
            <b/>
            <sz val="9"/>
            <color indexed="81"/>
            <rFont val="Tahoma"/>
            <family val="2"/>
          </rPr>
          <t>&lt;[[DEVDeals] - [Budget Initial (Seq: 1)] HC Other3 - Send]&gt;</t>
        </r>
      </text>
    </comment>
    <comment ref="C20" authorId="0" shapeId="0" xr:uid="{D479781F-42B8-4FFC-A382-40E40AD08C20}">
      <text>
        <r>
          <rPr>
            <b/>
            <sz val="9"/>
            <color indexed="81"/>
            <rFont val="Tahoma"/>
            <family val="2"/>
          </rPr>
          <t>&lt;[[DEVDeals] - [Budget Initial (Seq: 1)] HC Other3 Comments - Send]&gt;</t>
        </r>
      </text>
    </comment>
    <comment ref="D20" authorId="0" shapeId="0" xr:uid="{3F412B47-8D6B-4437-869E-3B521FADC58F}">
      <text>
        <r>
          <rPr>
            <b/>
            <sz val="9"/>
            <color indexed="81"/>
            <rFont val="Tahoma"/>
            <family val="2"/>
          </rPr>
          <t>&lt;[[DEVDeals] - [Budget Initial (Seq: 1)] SC Insurance - Send]&gt;</t>
        </r>
      </text>
    </comment>
    <comment ref="G20" authorId="0" shapeId="0" xr:uid="{09A740FE-4F71-41F1-BD4D-A651A9432F6A}">
      <text>
        <r>
          <rPr>
            <b/>
            <sz val="9"/>
            <color indexed="81"/>
            <rFont val="Tahoma"/>
            <family val="2"/>
          </rPr>
          <t>&lt;[[DEVDeals] - [Property (Seq: 1)] - [Locations (Seq: 1)] - [Unit Mix (Seq: 1)] Other5 Comment - Send]&gt;</t>
        </r>
      </text>
    </comment>
    <comment ref="B21" authorId="0" shapeId="0" xr:uid="{A75D237F-4F2A-4ECE-B243-5F7D28C22198}">
      <text>
        <r>
          <rPr>
            <b/>
            <sz val="9"/>
            <color indexed="81"/>
            <rFont val="Tahoma"/>
            <family val="2"/>
          </rPr>
          <t>&lt;[[DEVDeals] - [Budget Initial (Seq: 1)] HC Other4 - Send]&gt;</t>
        </r>
      </text>
    </comment>
    <comment ref="C21" authorId="0" shapeId="0" xr:uid="{CC02D4AC-5E44-44AB-B110-0C33796005F5}">
      <text>
        <r>
          <rPr>
            <b/>
            <sz val="9"/>
            <color indexed="81"/>
            <rFont val="Tahoma"/>
            <family val="2"/>
          </rPr>
          <t>&lt;[[DEVDeals] - [Budget Initial (Seq: 1)] HC Other4 Comments - Send]&gt;</t>
        </r>
      </text>
    </comment>
    <comment ref="D21" authorId="0" shapeId="0" xr:uid="{B1E28774-0375-4073-8B73-6CBD9750944E}">
      <text>
        <r>
          <rPr>
            <b/>
            <sz val="9"/>
            <color indexed="81"/>
            <rFont val="Tahoma"/>
            <family val="2"/>
          </rPr>
          <t>&lt;[[DEVDeals] - [Budget Initial (Seq: 1)] SC Taxes During Const - Send]&gt;</t>
        </r>
      </text>
    </comment>
    <comment ref="B22" authorId="0" shapeId="0" xr:uid="{24277BCF-1321-4E75-9EDC-394F06A0E825}">
      <text>
        <r>
          <rPr>
            <b/>
            <sz val="9"/>
            <color indexed="81"/>
            <rFont val="Tahoma"/>
            <family val="2"/>
          </rPr>
          <t>&lt;[[DEVDeals] - [Budget Initial (Seq: 1)] HC Site Improvements - Send]&gt;</t>
        </r>
      </text>
    </comment>
    <comment ref="D22" authorId="0" shapeId="0" xr:uid="{B0D9277A-7138-447D-9288-6E728C82FB00}">
      <text>
        <r>
          <rPr>
            <b/>
            <sz val="9"/>
            <color indexed="81"/>
            <rFont val="Tahoma"/>
            <family val="2"/>
          </rPr>
          <t>&lt;[[DEVDeals] - [Budget Initial (Seq: 1)] SC Title Recording - Send]&gt;</t>
        </r>
      </text>
    </comment>
    <comment ref="G22" authorId="0" shapeId="0" xr:uid="{A87B58A9-0457-4933-9782-A5CB7A6899E5}">
      <text>
        <r>
          <rPr>
            <b/>
            <sz val="9"/>
            <color indexed="81"/>
            <rFont val="Tahoma"/>
            <family val="2"/>
          </rPr>
          <t>&lt;[[DEVDeals] - [Property (Seq: 1)] Total Low Income Units - Send]&gt;</t>
        </r>
      </text>
    </comment>
    <comment ref="D23" authorId="0" shapeId="0" xr:uid="{F8884F2B-AFD5-47BC-9F50-1D6F6775DD95}">
      <text>
        <r>
          <rPr>
            <b/>
            <sz val="9"/>
            <color indexed="81"/>
            <rFont val="Tahoma"/>
            <family val="2"/>
          </rPr>
          <t>&lt;[[DEVDeals] - [Budget Initial (Seq: 1)] SC Other2 - Send]&gt;</t>
        </r>
      </text>
    </comment>
    <comment ref="E23" authorId="0" shapeId="0" xr:uid="{025BB562-401D-4785-A793-855120DBD2B7}">
      <text>
        <r>
          <rPr>
            <b/>
            <sz val="9"/>
            <color indexed="81"/>
            <rFont val="Tahoma"/>
            <family val="2"/>
          </rPr>
          <t>&lt;[[DEVDeals] - [Budget Initial (Seq: 1)] SC Other2 Comments - Send]&gt;</t>
        </r>
      </text>
    </comment>
    <comment ref="D24" authorId="0" shapeId="0" xr:uid="{D8DFCA14-6A2D-4E6D-A74F-4D7936F3682C}">
      <text>
        <r>
          <rPr>
            <b/>
            <sz val="9"/>
            <color indexed="81"/>
            <rFont val="Tahoma"/>
            <family val="2"/>
          </rPr>
          <t>&lt;[[DEVDeals] - [Budget Initial (Seq: 1)] SC Other3 - Send]&gt;</t>
        </r>
      </text>
    </comment>
    <comment ref="E24" authorId="0" shapeId="0" xr:uid="{066F1903-1560-458A-ABBC-E6650EFA84D4}">
      <text>
        <r>
          <rPr>
            <b/>
            <sz val="9"/>
            <color indexed="81"/>
            <rFont val="Tahoma"/>
            <family val="2"/>
          </rPr>
          <t>&lt;[[DEVDeals] - [Budget Initial (Seq: 1)] SC Other3 Comments - Send]&gt;</t>
        </r>
      </text>
    </comment>
    <comment ref="B29" authorId="0" shapeId="0" xr:uid="{4F1A0F41-B289-435E-AFE1-94D6A59B248C}">
      <text>
        <r>
          <rPr>
            <b/>
            <sz val="9"/>
            <color indexed="81"/>
            <rFont val="Tahoma"/>
            <family val="2"/>
          </rPr>
          <t>&lt;[[DEVDeals] Nature Of Deal - Send]&gt;</t>
        </r>
      </text>
    </comment>
    <comment ref="B53" authorId="0" shapeId="0" xr:uid="{D69BAAD0-F7B6-41A8-ABD4-B8FB088C884B}">
      <text>
        <r>
          <rPr>
            <b/>
            <sz val="9"/>
            <color indexed="81"/>
            <rFont val="Tahoma"/>
            <family val="2"/>
          </rPr>
          <t>&lt;[[DEVDeals] - [Property (Seq: 1)] Property Improvements - Send]&gt;</t>
        </r>
      </text>
    </comment>
    <comment ref="B77" authorId="0" shapeId="0" xr:uid="{F6CB7078-340F-43F5-85AA-A830ACC9046A}">
      <text>
        <r>
          <rPr>
            <b/>
            <sz val="9"/>
            <color indexed="81"/>
            <rFont val="Tahoma"/>
            <family val="2"/>
          </rPr>
          <t>&lt;[[DEVDeals] - [Property (Seq: 1)] Notes - Send]&gt;</t>
        </r>
      </text>
    </comment>
    <comment ref="B101" authorId="0" shapeId="0" xr:uid="{660D6385-3188-451E-9DE0-4DDEF6119E1A}">
      <text>
        <r>
          <rPr>
            <b/>
            <sz val="9"/>
            <color indexed="81"/>
            <rFont val="Tahoma"/>
            <family val="2"/>
          </rPr>
          <t>&lt;[[DEVDeals] - [Property (Seq: 1)] Overall Site Description - Send]&gt;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<sst xmlns="http://schemas.openxmlformats.org/spreadsheetml/2006/main" count="2271" uniqueCount="899">
  <si>
    <t>Construction Costs</t>
  </si>
  <si>
    <t xml:space="preserve">Other (list below): </t>
  </si>
  <si>
    <t>Construction Costs Subtotal:</t>
  </si>
  <si>
    <t>Lead Based Paint Report</t>
  </si>
  <si>
    <t>TOTAL PROJECT COST</t>
  </si>
  <si>
    <t>Total</t>
  </si>
  <si>
    <t>Sources</t>
  </si>
  <si>
    <t>Bank Financing</t>
  </si>
  <si>
    <t>TOTAL PROJECT SOURCES</t>
  </si>
  <si>
    <t>NET PROFIT</t>
  </si>
  <si>
    <t>Lot Acquisition</t>
  </si>
  <si>
    <t>Engineering/Subdivision Plan</t>
  </si>
  <si>
    <t>Building Permits</t>
  </si>
  <si>
    <t>Road, Asphalt &amp; Improvements</t>
  </si>
  <si>
    <t>Dry Utilities</t>
  </si>
  <si>
    <t>Street Trees &amp; Sidewalk</t>
  </si>
  <si>
    <t>Utilities</t>
  </si>
  <si>
    <t>City Fees, inspections, &amp; approvals</t>
  </si>
  <si>
    <t>Subdivision Development Subtotal:</t>
  </si>
  <si>
    <t>Design</t>
  </si>
  <si>
    <t>Hard Costs</t>
  </si>
  <si>
    <t>Professional Fees</t>
  </si>
  <si>
    <t>Engineer</t>
  </si>
  <si>
    <t>Legal</t>
  </si>
  <si>
    <t>Environmental Consultant</t>
  </si>
  <si>
    <t>Surveyor</t>
  </si>
  <si>
    <t xml:space="preserve">Plan Review </t>
  </si>
  <si>
    <t>Professional Fees Subtotal:</t>
  </si>
  <si>
    <t>Carrying Costs &amp; Other Project Fees</t>
  </si>
  <si>
    <t xml:space="preserve">Application Fees </t>
  </si>
  <si>
    <t>Loan Fee</t>
  </si>
  <si>
    <t>Interest Costs</t>
  </si>
  <si>
    <t>Property Insurance</t>
  </si>
  <si>
    <t>Real Estate Taxes</t>
  </si>
  <si>
    <t>Title Insurance &amp; Recording</t>
  </si>
  <si>
    <t>Carrying Costs &amp; Other Project Fees Subtotal:</t>
  </si>
  <si>
    <t>LIFT Homeownership Proforma Summary</t>
  </si>
  <si>
    <t>Less sales expenses</t>
  </si>
  <si>
    <t>Less construction loan payoffs</t>
  </si>
  <si>
    <t>Total Square Footage for All Units</t>
  </si>
  <si>
    <t>Less seller provided subsidy(ies) to homebuyers*</t>
  </si>
  <si>
    <t>*If seller is providing subsidy(ies) to homebuyers, please list the subsidy(ies) below:</t>
  </si>
  <si>
    <t>Less total project cost</t>
  </si>
  <si>
    <t>SEND</t>
  </si>
  <si>
    <t>HARD COSTS</t>
  </si>
  <si>
    <t>Financial Assumptions</t>
  </si>
  <si>
    <t>Loan Interest Rate (if applicable)</t>
  </si>
  <si>
    <t>Number of homes built each quarter</t>
  </si>
  <si>
    <t>Average Home Cost</t>
  </si>
  <si>
    <t>Percentage of Sales Costs</t>
  </si>
  <si>
    <t>No entry necessary - auto-populating field</t>
  </si>
  <si>
    <t>Unrestricted answer</t>
  </si>
  <si>
    <t>Drop-down or other restricted answer. Do not leave blank, select NA.</t>
  </si>
  <si>
    <t>Formula, auto-populate, or other locked cell</t>
  </si>
  <si>
    <t>Formula, auto-populate, blank, or other unlocked cell where overriding the formula is allowable but very unlikely</t>
  </si>
  <si>
    <t>Home Assumptions</t>
  </si>
  <si>
    <t>Hard Costs Per SQFT</t>
  </si>
  <si>
    <t>Budget Uses</t>
  </si>
  <si>
    <t>Per Unit</t>
  </si>
  <si>
    <t>Q1</t>
  </si>
  <si>
    <t>Q2</t>
  </si>
  <si>
    <t>Q3</t>
  </si>
  <si>
    <t>Q4</t>
  </si>
  <si>
    <t>Q5</t>
  </si>
  <si>
    <t>Q6</t>
  </si>
  <si>
    <t>Q7</t>
  </si>
  <si>
    <t>Q8</t>
  </si>
  <si>
    <t>Expected Spend Down of Funds Timing</t>
  </si>
  <si>
    <t>Construction Waste Disposal</t>
  </si>
  <si>
    <t>Portable Toliets</t>
  </si>
  <si>
    <t>Water and Sewer / Storm and Foundation Drains</t>
  </si>
  <si>
    <t xml:space="preserve">Other (list below - unhide for more rows): </t>
  </si>
  <si>
    <t>SOFT COSTS</t>
  </si>
  <si>
    <t>Demolition Activities</t>
  </si>
  <si>
    <r>
      <t>Electrical Design &amp; Infrastructure</t>
    </r>
    <r>
      <rPr>
        <i/>
        <sz val="10"/>
        <color theme="1"/>
        <rFont val="Arial"/>
        <family val="2"/>
      </rPr>
      <t xml:space="preserve"> (including Site Lighting/Grading of the Site &amp; Foundations)</t>
    </r>
  </si>
  <si>
    <r>
      <t xml:space="preserve">SDC </t>
    </r>
    <r>
      <rPr>
        <i/>
        <sz val="10"/>
        <color theme="1"/>
        <rFont val="Arial"/>
        <family val="2"/>
      </rPr>
      <t>(System Development Charges)</t>
    </r>
  </si>
  <si>
    <t>Contractor General Conditions</t>
  </si>
  <si>
    <t>Contractor Overhead</t>
  </si>
  <si>
    <t xml:space="preserve">Contractor Supervisory Labor </t>
  </si>
  <si>
    <t>Contractor Fee/Profit</t>
  </si>
  <si>
    <t>Subdivision Development</t>
  </si>
  <si>
    <t>Misc Subdivision Costs</t>
  </si>
  <si>
    <t>Misc Construction Costs</t>
  </si>
  <si>
    <t>Soils Report/Geotech</t>
  </si>
  <si>
    <t>Phase 1</t>
  </si>
  <si>
    <t>Wetland Mitigation</t>
  </si>
  <si>
    <t>Soft Cost Contingency</t>
  </si>
  <si>
    <t>Appraisals</t>
  </si>
  <si>
    <t>Landscaping</t>
  </si>
  <si>
    <t>Performance Bond &amp; Builders Risk Insurance</t>
  </si>
  <si>
    <r>
      <t>Site Preperation</t>
    </r>
    <r>
      <rPr>
        <i/>
        <sz val="10"/>
        <color theme="1"/>
        <rFont val="Arial"/>
        <family val="2"/>
      </rPr>
      <t xml:space="preserve"> (not including other items listed)</t>
    </r>
  </si>
  <si>
    <t>Developer Fee</t>
  </si>
  <si>
    <t>Misc Carrying Costs</t>
  </si>
  <si>
    <t>Misc Professional Fees</t>
  </si>
  <si>
    <t>LIFT Funds</t>
  </si>
  <si>
    <t>Net Sales Proceeds</t>
  </si>
  <si>
    <t>Total Number of Units</t>
  </si>
  <si>
    <t>Source of Subsidy</t>
  </si>
  <si>
    <t>Terms ($)</t>
  </si>
  <si>
    <t>1 Bedroom Home Price</t>
  </si>
  <si>
    <t>2 Bedroom Home Price</t>
  </si>
  <si>
    <t>3 Bedroom Home Price</t>
  </si>
  <si>
    <t>4 Bedroom Home Price</t>
  </si>
  <si>
    <t>Sale of Units</t>
  </si>
  <si>
    <t>Number Units</t>
  </si>
  <si>
    <t>Average Home Price:</t>
  </si>
  <si>
    <t>Project Name:</t>
  </si>
  <si>
    <t>     </t>
  </si>
  <si>
    <t>Project Address:</t>
  </si>
  <si>
    <t>City</t>
  </si>
  <si>
    <t>Zip Code</t>
  </si>
  <si>
    <t>Congressional</t>
  </si>
  <si>
    <t>State Senate</t>
  </si>
  <si>
    <t>State House</t>
  </si>
  <si>
    <t>Applicant</t>
  </si>
  <si>
    <t>Co-Applicant</t>
  </si>
  <si>
    <t>Business Name:</t>
  </si>
  <si>
    <t>Contact:</t>
  </si>
  <si>
    <t>Title:</t>
  </si>
  <si>
    <t>Street:</t>
  </si>
  <si>
    <t>City/State/Zip:</t>
  </si>
  <si>
    <t>Phone:</t>
  </si>
  <si>
    <t>Fax:</t>
  </si>
  <si>
    <t>E-mail:</t>
  </si>
  <si>
    <t>Tax ID#</t>
  </si>
  <si>
    <t>For Profit</t>
  </si>
  <si>
    <t>Housing Authority</t>
  </si>
  <si>
    <t>Non-Profit</t>
  </si>
  <si>
    <t>Local Government</t>
  </si>
  <si>
    <t>Ownership Entity (LP, LLC, etc)</t>
  </si>
  <si>
    <t>Consultant (if applicable)</t>
  </si>
  <si>
    <t>All correspondence should be directed to:</t>
  </si>
  <si>
    <t>Disbursement of Funds</t>
  </si>
  <si>
    <t>Indicate to which entity funds should be disbursed:</t>
  </si>
  <si>
    <t>NONPROFIT INFORMATION (If Applicable)</t>
  </si>
  <si>
    <t>IRC Section 501(a)</t>
  </si>
  <si>
    <t>IRC Section 501(c)(3)</t>
  </si>
  <si>
    <t>IRC Section 501(c)(4)</t>
  </si>
  <si>
    <t>ORS 456</t>
  </si>
  <si>
    <t>Date Incorporated:</t>
  </si>
  <si>
    <t>Date IRS 501(c)(3) received:</t>
  </si>
  <si>
    <t>Date of Articles of Incorporation &amp; By-Laws filed:</t>
  </si>
  <si>
    <t>Date Articles or By-laws amended:</t>
  </si>
  <si>
    <t>Date Purpose/Mission Statement:</t>
  </si>
  <si>
    <t>Date Purpose/Mission statement amended:</t>
  </si>
  <si>
    <t>Do the By-laws set forth the development of affordable housing as a purpose?</t>
  </si>
  <si>
    <t>Is the project a for-profit/non-profit joint venture?</t>
  </si>
  <si>
    <t>Is the project consistent with the organization’s Strategic/Business Plan?</t>
  </si>
  <si>
    <t>(Provide the following information as it applies to the project)</t>
  </si>
  <si>
    <t>Contractor:</t>
  </si>
  <si>
    <t>Architect:</t>
  </si>
  <si>
    <t>Property Manager:</t>
  </si>
  <si>
    <t>Attorney:</t>
  </si>
  <si>
    <t>Other:</t>
  </si>
  <si>
    <t>Title Company:</t>
  </si>
  <si>
    <t>Address:</t>
  </si>
  <si>
    <t>e-mail:</t>
  </si>
  <si>
    <t>Escrow #:</t>
  </si>
  <si>
    <t xml:space="preserve">Define all direct or indirect financial or other identity of interest members of the development team may have with other members of the development team.  </t>
  </si>
  <si>
    <t>Sources of Funds</t>
  </si>
  <si>
    <t>$ Amount</t>
  </si>
  <si>
    <t>Applicant Type</t>
  </si>
  <si>
    <t>OHCS Designated CHDO</t>
  </si>
  <si>
    <t>Co-Applicant Type</t>
  </si>
  <si>
    <t>MWESB Designation?</t>
  </si>
  <si>
    <t>N/A</t>
  </si>
  <si>
    <t>MBE</t>
  </si>
  <si>
    <t>WBE</t>
  </si>
  <si>
    <t>ESB</t>
  </si>
  <si>
    <t>SDV</t>
  </si>
  <si>
    <t>Consultant</t>
  </si>
  <si>
    <t>Other (listed below)</t>
  </si>
  <si>
    <t>Business Name</t>
  </si>
  <si>
    <t>Phone Number</t>
  </si>
  <si>
    <t>Email Address</t>
  </si>
  <si>
    <t>Mailing Address:</t>
  </si>
  <si>
    <t>Phone Number:</t>
  </si>
  <si>
    <t>MWESB?</t>
  </si>
  <si>
    <t>If Nonprofit: Type</t>
  </si>
  <si>
    <t>Yes</t>
  </si>
  <si>
    <t>No</t>
  </si>
  <si>
    <t>OR SOS Registration #</t>
  </si>
  <si>
    <t>DUNS/SAM#</t>
  </si>
  <si>
    <t>GET</t>
  </si>
  <si>
    <t>Street Address</t>
  </si>
  <si>
    <t>Legislative Districts #</t>
  </si>
  <si>
    <t>Find your Legislative District numbers here: https://www.oregonlegislature.gov/findyourlegislator/leg-districts.html</t>
  </si>
  <si>
    <t>OHCS #</t>
  </si>
  <si>
    <t>Type of Project:</t>
  </si>
  <si>
    <t>LIFT Homeownership</t>
  </si>
  <si>
    <t>Total No. of Units</t>
  </si>
  <si>
    <t>Program or Market</t>
  </si>
  <si>
    <t>Percent of Median Income as adjusted for family size will not exceed</t>
  </si>
  <si>
    <t>Actual Square Footage of Unit</t>
  </si>
  <si>
    <t>Total Square Footage</t>
  </si>
  <si>
    <t>2 bedroom</t>
  </si>
  <si>
    <t>3 bedroom</t>
  </si>
  <si>
    <t>LIFT</t>
  </si>
  <si>
    <t>Total by Column</t>
  </si>
  <si>
    <t>Common Areas</t>
  </si>
  <si>
    <t>Commercial Areas</t>
  </si>
  <si>
    <t>Other**</t>
  </si>
  <si>
    <t>Total Floor Area</t>
  </si>
  <si>
    <t>Examples:</t>
  </si>
  <si>
    <t>Bathroom Count</t>
  </si>
  <si>
    <t># of Stories</t>
  </si>
  <si>
    <t>1 bathroom</t>
  </si>
  <si>
    <t>2 bathroom</t>
  </si>
  <si>
    <t>Please Describe Here</t>
  </si>
  <si>
    <t>Bedroom Count*</t>
  </si>
  <si>
    <t>    </t>
  </si>
  <si>
    <t>Agricultural Workers</t>
  </si>
  <si>
    <t>Veterans</t>
  </si>
  <si>
    <t>Survivors of Domestic Violence</t>
  </si>
  <si>
    <t>Previously Incarcerated</t>
  </si>
  <si>
    <t>Family/Workforce</t>
  </si>
  <si>
    <t>Seniors</t>
  </si>
  <si>
    <t>Foster Youth</t>
  </si>
  <si>
    <t>Serious Persistant Mental Illness</t>
  </si>
  <si>
    <t>Person with HIV/AIDS</t>
  </si>
  <si>
    <t>Physical Disability</t>
  </si>
  <si>
    <t>Developmental Disability</t>
  </si>
  <si>
    <t>Substance Use Disorder</t>
  </si>
  <si>
    <t>Formerly or Currently Homeless</t>
  </si>
  <si>
    <t>Other: Enter here:</t>
  </si>
  <si>
    <t># of Units</t>
  </si>
  <si>
    <t xml:space="preserve">Indicate number of units per target population type: </t>
  </si>
  <si>
    <t>Units Per Target Population</t>
  </si>
  <si>
    <t>Indicate number of units in which the listed feature is provided:</t>
  </si>
  <si>
    <t>Visitable (ORS 456.510 &amp; 456.513</t>
  </si>
  <si>
    <t>Fully accessible to the physically disabled</t>
  </si>
  <si>
    <t>Adaptable for the physically disabled</t>
  </si>
  <si>
    <t>Site Information</t>
  </si>
  <si>
    <t>Acres:</t>
  </si>
  <si>
    <t>Square Feet:</t>
  </si>
  <si>
    <t>As Acres:</t>
  </si>
  <si>
    <t>Number of Residential Buildings</t>
  </si>
  <si>
    <t>Number of Non-Residential Buildings</t>
  </si>
  <si>
    <t>Number of Residential Floors</t>
  </si>
  <si>
    <t>Number of Non-Residential Floors</t>
  </si>
  <si>
    <t>Total number of code required parking spots</t>
  </si>
  <si>
    <t>Number of Proposed parking spaces</t>
  </si>
  <si>
    <t>Are all utilities present at site?</t>
  </si>
  <si>
    <t>Will the project offer a public facility? (i.e.: day care or community policing station)</t>
  </si>
  <si>
    <t>Will the project have a community room or common area?</t>
  </si>
  <si>
    <t xml:space="preserve">Will there be a use or rental fee for the spaces? </t>
  </si>
  <si>
    <t>Will the project have commercial space?</t>
  </si>
  <si>
    <t>If the project consists of more than one (1) building or type of use, are they located on the same tract of land?</t>
  </si>
  <si>
    <t>If No: what needs to be brought to the site?</t>
  </si>
  <si>
    <t>Will the public facility be avaliable on a preference basis to project residents?</t>
  </si>
  <si>
    <t>Adjacent Land Uses</t>
  </si>
  <si>
    <t>West of Site:</t>
  </si>
  <si>
    <t>South of Site:</t>
  </si>
  <si>
    <t>North of Site:</t>
  </si>
  <si>
    <t>East of Site:</t>
  </si>
  <si>
    <t>Other OHCS Resources received/applied to for this project:</t>
  </si>
  <si>
    <t>Building Information</t>
  </si>
  <si>
    <t>Building Type:</t>
  </si>
  <si>
    <t>Other (fill in):</t>
  </si>
  <si>
    <t>Flat</t>
  </si>
  <si>
    <t>Pitched</t>
  </si>
  <si>
    <t>Sloped</t>
  </si>
  <si>
    <t>Combination</t>
  </si>
  <si>
    <t>Masonry</t>
  </si>
  <si>
    <t>Separate Community Building</t>
  </si>
  <si>
    <t>Front Porch</t>
  </si>
  <si>
    <t xml:space="preserve">Structured Parking  # Spaces </t>
  </si>
  <si>
    <t xml:space="preserve">Surface Parking  # Spaces </t>
  </si>
  <si>
    <t xml:space="preserve">Underground Parking  # Spaces </t>
  </si>
  <si>
    <t>Common Laundry Room</t>
  </si>
  <si>
    <t>Carpet</t>
  </si>
  <si>
    <t>Common Kitchen</t>
  </si>
  <si>
    <t>Vinyl</t>
  </si>
  <si>
    <t>Common Restrooms (other than Community Rm)</t>
  </si>
  <si>
    <t>Wood</t>
  </si>
  <si>
    <t>Playground</t>
  </si>
  <si>
    <t>Ceramic Tile</t>
  </si>
  <si>
    <t>Exterior Security Locked Building</t>
  </si>
  <si>
    <t>Garden Plots</t>
  </si>
  <si>
    <t>On-site Leasing Office</t>
  </si>
  <si>
    <t>Secure Outdoor Storage Space</t>
  </si>
  <si>
    <t>In-unit Storage Space</t>
  </si>
  <si>
    <t>Washer/dryer in unit</t>
  </si>
  <si>
    <t>Heat Pump</t>
  </si>
  <si>
    <t>Washer/dryer hook-up in unit</t>
  </si>
  <si>
    <t>Patio/Balcony for each unit</t>
  </si>
  <si>
    <t>Microwave in unit</t>
  </si>
  <si>
    <t>Dishwasher in unit</t>
  </si>
  <si>
    <t>Garbage Disposal</t>
  </si>
  <si>
    <t>Ceiling Fan</t>
  </si>
  <si>
    <t>Community Amentities</t>
  </si>
  <si>
    <t>Planned Project Elements to be Incorporated (select yes/no)</t>
  </si>
  <si>
    <t>Home Amentities</t>
  </si>
  <si>
    <t>If a scattered site, unhide rows 9-20</t>
  </si>
  <si>
    <t>If multiple sites, unhide columns R-AO for up to two (2) more site entry areas.</t>
  </si>
  <si>
    <t>Application Legend</t>
  </si>
  <si>
    <t>Name, title, and address of the Chief Executive Officer (i.e., Mayor, City Manager) of the project's local jurisdiction:</t>
  </si>
  <si>
    <t>Name</t>
  </si>
  <si>
    <t>City:</t>
  </si>
  <si>
    <t>Zip:</t>
  </si>
  <si>
    <t xml:space="preserve">Project Description: Provide a brief description describing the scope of your project, and how it meets the stated objectives of the LIFT program (see LIFT framework document). Please keep your response to 3500 characters or less. </t>
  </si>
  <si>
    <t>Location:</t>
  </si>
  <si>
    <t>Total LIFT subsidy Requested:</t>
  </si>
  <si>
    <t>LIFT Subsidy per unit</t>
  </si>
  <si>
    <t>Project Community:</t>
  </si>
  <si>
    <t>Total LIFT designated units:</t>
  </si>
  <si>
    <t>Expected Points</t>
  </si>
  <si>
    <t>Sales Price</t>
  </si>
  <si>
    <t>Total Points Avaliable</t>
  </si>
  <si>
    <t>NOFA Reference</t>
  </si>
  <si>
    <t>Projects Requesting $75,000 per LIFT unit or less will receive 20 points</t>
  </si>
  <si>
    <t>Projects Requesting $75,001 - $100,000 per LIFT unit or less will receive 10 points</t>
  </si>
  <si>
    <t>Projects Requesting over $100,001 will receive zero points</t>
  </si>
  <si>
    <t>Construction + Architectural Fees per square foot for the proposed project</t>
  </si>
  <si>
    <t>Construction Costs from Sources &amp; Uses (includes Architectural fees under 'Design')</t>
  </si>
  <si>
    <t>Square Footage of project</t>
  </si>
  <si>
    <t>Costs (including construction costs and architectural fees) are greater than or equal to 15% less than comparable RS Means data published by OHCS based on general project type, 6 points</t>
  </si>
  <si>
    <t>Costs (including construction costs and architectural fees) are 5-14% less than comparable RS Means data published by OHCS based on general project type, 5 points</t>
  </si>
  <si>
    <t>Costs (including construction costs and architectural fees) are 0-4% less than comparable RS Means data published by OHCS based on general project type, 4 points</t>
  </si>
  <si>
    <r>
      <rPr>
        <sz val="7"/>
        <color theme="1"/>
        <rFont val="Times New Roman"/>
        <family val="1"/>
      </rPr>
      <t xml:space="preserve"> </t>
    </r>
    <r>
      <rPr>
        <sz val="11"/>
        <color rgb="FF000000"/>
        <rFont val="Calibri"/>
        <family val="2"/>
      </rPr>
      <t>Costs (including construction costs and architectural fees) are 1-5% of comparable RS Means data published by OHCS based on general project type, 3 points</t>
    </r>
  </si>
  <si>
    <t>Brick Veneer / Wood Frame</t>
  </si>
  <si>
    <t>Painted Concrete Block</t>
  </si>
  <si>
    <t>Stucco on Wood Frame</t>
  </si>
  <si>
    <t xml:space="preserve">Wood Siding / Wood Frame </t>
  </si>
  <si>
    <t>Brick Veneer / Reinforced Concrete</t>
  </si>
  <si>
    <t>Brick Veneer / Steel Frame</t>
  </si>
  <si>
    <t>EIFS on Metal Studs / Steel Frame</t>
  </si>
  <si>
    <t xml:space="preserve">Fiber Cement Siding / Wood Frame </t>
  </si>
  <si>
    <t xml:space="preserve">Stone Veneer / Wood Frame </t>
  </si>
  <si>
    <t xml:space="preserve">Stucco on Concrete Block / Reinforced Concrete </t>
  </si>
  <si>
    <t>Column1</t>
  </si>
  <si>
    <t>Bi-Level Residential</t>
  </si>
  <si>
    <t>One Story Residential</t>
  </si>
  <si>
    <t>One and A Half Story Residential</t>
  </si>
  <si>
    <t>Two Story Residential</t>
  </si>
  <si>
    <t>One to Three Story Apartment</t>
  </si>
  <si>
    <t>Four to Seven Story Apartment</t>
  </si>
  <si>
    <t>BuildingTypes_TBL</t>
  </si>
  <si>
    <t>SFR_RS</t>
  </si>
  <si>
    <t>CONRSTB</t>
  </si>
  <si>
    <t>SFR_Style_Choices</t>
  </si>
  <si>
    <t>Condo_Style_Types</t>
  </si>
  <si>
    <t>SF RS Means</t>
  </si>
  <si>
    <t>Condo RS Means</t>
  </si>
  <si>
    <t>Plumbing</t>
  </si>
  <si>
    <t>SD_A_1</t>
  </si>
  <si>
    <t>SD_161x1_141_S_0</t>
  </si>
  <si>
    <t>SD_A_2</t>
  </si>
  <si>
    <t>SD_161x1_136_S_0</t>
  </si>
  <si>
    <t>SD_A_3</t>
  </si>
  <si>
    <t>SD_161x1_154_S_0</t>
  </si>
  <si>
    <t>SD_A_4</t>
  </si>
  <si>
    <t>SD_161x1_156_S_0</t>
  </si>
  <si>
    <t>SD_A_5</t>
  </si>
  <si>
    <t>SD_161x1_140_S_0</t>
  </si>
  <si>
    <t>SD_A_6</t>
  </si>
  <si>
    <t>SD_161x1_138_S_0</t>
  </si>
  <si>
    <t>SD_A_7</t>
  </si>
  <si>
    <t>SD_161x1_158_S_0</t>
  </si>
  <si>
    <t>SD_A_8</t>
  </si>
  <si>
    <t>SD_161x1_144_S_0</t>
  </si>
  <si>
    <t>Has Interet Access</t>
  </si>
  <si>
    <t>SD_A_9</t>
  </si>
  <si>
    <t>SD_161x1_153_S_0</t>
  </si>
  <si>
    <t>Cluster</t>
  </si>
  <si>
    <t>Commercial - Only</t>
  </si>
  <si>
    <t>Low Rise (1-4)</t>
  </si>
  <si>
    <t>Townhouse Concept</t>
  </si>
  <si>
    <t>Detached</t>
  </si>
  <si>
    <t>Elevator</t>
  </si>
  <si>
    <t>Garden</t>
  </si>
  <si>
    <t>Townhouse</t>
  </si>
  <si>
    <t>Condominium</t>
  </si>
  <si>
    <t>Construction Type:</t>
  </si>
  <si>
    <t>Frame</t>
  </si>
  <si>
    <t>Other</t>
  </si>
  <si>
    <t>Steel</t>
  </si>
  <si>
    <t>Roof Type</t>
  </si>
  <si>
    <t>Mansard</t>
  </si>
  <si>
    <t>Hip Roof</t>
  </si>
  <si>
    <t>Ground Floor Exerior</t>
  </si>
  <si>
    <t>Upper Floor Exterior</t>
  </si>
  <si>
    <t>Aluminum</t>
  </si>
  <si>
    <t>Brick</t>
  </si>
  <si>
    <t>Fiber Cement Siding</t>
  </si>
  <si>
    <t>Masonite</t>
  </si>
  <si>
    <t>Synthetic Stucco</t>
  </si>
  <si>
    <t>Stone</t>
  </si>
  <si>
    <t>Heating Type</t>
  </si>
  <si>
    <t>Electric</t>
  </si>
  <si>
    <t>Gas</t>
  </si>
  <si>
    <t>Oil Fired</t>
  </si>
  <si>
    <t>Cooking Type:</t>
  </si>
  <si>
    <t>Combo</t>
  </si>
  <si>
    <t>Hot Water Type:</t>
  </si>
  <si>
    <t>Air Conditioning Type:</t>
  </si>
  <si>
    <t>Central Air</t>
  </si>
  <si>
    <t>Central Chiller</t>
  </si>
  <si>
    <t>Through Wall</t>
  </si>
  <si>
    <t>Window Unit</t>
  </si>
  <si>
    <t>Electric Baseboard</t>
  </si>
  <si>
    <t>Electric Forced Air</t>
  </si>
  <si>
    <t>Gas Forced Air</t>
  </si>
  <si>
    <t>Gas Radiant</t>
  </si>
  <si>
    <t>Oil Forced Air</t>
  </si>
  <si>
    <t>Oil Radiant</t>
  </si>
  <si>
    <t>Hardwood</t>
  </si>
  <si>
    <t>Sheet Vinyl</t>
  </si>
  <si>
    <t>Vinyl Tile</t>
  </si>
  <si>
    <t>Parquet</t>
  </si>
  <si>
    <t>Laminate</t>
  </si>
  <si>
    <t>Wall to Wall carpet</t>
  </si>
  <si>
    <t>Site A</t>
  </si>
  <si>
    <t>Site B</t>
  </si>
  <si>
    <t>Site C</t>
  </si>
  <si>
    <t>General Flooring Material</t>
  </si>
  <si>
    <t>SD_A_10</t>
  </si>
  <si>
    <t>SD_161x1_2935x1_2951x1_67_S_0</t>
  </si>
  <si>
    <t>SD_A_11</t>
  </si>
  <si>
    <t>SD_161x1_2935x1_2951x1_66_S_0</t>
  </si>
  <si>
    <t>SD_A_12</t>
  </si>
  <si>
    <t>SD_161x1_2935x1_2951x1_65_S_0</t>
  </si>
  <si>
    <t>SD_A_13</t>
  </si>
  <si>
    <t>SD_161x1_2935x1_2951x1_64_S_0</t>
  </si>
  <si>
    <t>SD_A_14</t>
  </si>
  <si>
    <t>SD_161x1_2935x1_2951x1_68_S_0</t>
  </si>
  <si>
    <t>SD_A_15</t>
  </si>
  <si>
    <t>SD_161x1_2935x1_2951x1_61_S_0</t>
  </si>
  <si>
    <t>SD_A_16</t>
  </si>
  <si>
    <t>SD_161x1_2935x1_2951x1_75_S_0</t>
  </si>
  <si>
    <t>SD_A_17</t>
  </si>
  <si>
    <t>SD_161x1_2935x1_2951x1_77_S_0</t>
  </si>
  <si>
    <t>SD_A_18</t>
  </si>
  <si>
    <t>SD_161x1_2935x1_2951x1_79_S_0</t>
  </si>
  <si>
    <t>SD_A_19</t>
  </si>
  <si>
    <t>SD_161x1_2935x1_2951x1_81_S_0</t>
  </si>
  <si>
    <t>SD_A_20</t>
  </si>
  <si>
    <t>SD_161x1_2935x1_2951x1_83_S_0</t>
  </si>
  <si>
    <t>Range/Oven</t>
  </si>
  <si>
    <t>Range/oven/Refrigerator in unit</t>
  </si>
  <si>
    <t>1st</t>
  </si>
  <si>
    <t>2nd</t>
  </si>
  <si>
    <t>3rd</t>
  </si>
  <si>
    <t>4th</t>
  </si>
  <si>
    <t>5th</t>
  </si>
  <si>
    <t>6th</t>
  </si>
  <si>
    <t>7th</t>
  </si>
  <si>
    <t>8th</t>
  </si>
  <si>
    <t>9th</t>
  </si>
  <si>
    <t>10th</t>
  </si>
  <si>
    <t>11th</t>
  </si>
  <si>
    <t>12th</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</si>
  <si>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</si>
  <si>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</si>
  <si>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</si>
  <si>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</si>
  <si>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</si>
  <si>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</si>
  <si>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</si>
  <si>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</si>
  <si>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</si>
  <si>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</si>
  <si>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</si>
  <si>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</si>
  <si>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</si>
  <si>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</si>
  <si>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</si>
  <si>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</si>
  <si>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</si>
  <si>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</si>
  <si>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</si>
  <si>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</si>
  <si>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</si>
  <si>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</si>
  <si>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</si>
  <si>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</si>
  <si>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</si>
  <si>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</si>
  <si>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</si>
  <si>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</si>
  <si>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</si>
  <si>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</si>
  <si>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</si>
  <si>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</si>
  <si>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</si>
  <si>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</si>
  <si>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</si>
  <si>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</si>
  <si>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</si>
  <si>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</si>
  <si>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</si>
  <si>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</si>
  <si>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</si>
  <si>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</si>
  <si>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</si>
  <si>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</si>
  <si>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</si>
  <si>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</si>
  <si>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</si>
  <si>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</si>
  <si>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</si>
  <si>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</si>
  <si>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</si>
  <si>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</si>
  <si>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</si>
  <si>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</si>
  <si>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</si>
  <si>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</si>
  <si>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</si>
  <si>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</si>
  <si>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</si>
  <si>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</si>
  <si>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US Congressional</t>
  </si>
  <si>
    <t>11 Digit Census Tract:</t>
  </si>
  <si>
    <t>Common Restrooms</t>
  </si>
  <si>
    <t>Efficiency</t>
  </si>
  <si>
    <t>SRO</t>
  </si>
  <si>
    <t>1 Bedroom</t>
  </si>
  <si>
    <t>2 Bedroom</t>
  </si>
  <si>
    <t>3 Bedroom</t>
  </si>
  <si>
    <t>4 Bedroom</t>
  </si>
  <si>
    <t>5 Bedroom</t>
  </si>
  <si>
    <t>GRP</t>
  </si>
  <si>
    <t>MGR</t>
  </si>
  <si>
    <t>Bed</t>
  </si>
  <si>
    <t>1BR, 1BA</t>
  </si>
  <si>
    <t>1BR, 1.5BA</t>
  </si>
  <si>
    <t>1BR, 2BA</t>
  </si>
  <si>
    <t>2BR, 1BA</t>
  </si>
  <si>
    <t>2BR, 1.5BA</t>
  </si>
  <si>
    <t>2BR, 2BA</t>
  </si>
  <si>
    <t>2BR, 2.5BA</t>
  </si>
  <si>
    <t>2BR, 3BA</t>
  </si>
  <si>
    <t>2BR, 3.5BA</t>
  </si>
  <si>
    <t>3BR, 1BA</t>
  </si>
  <si>
    <t>3BR, 1.5BA</t>
  </si>
  <si>
    <t>3BR, 2BA</t>
  </si>
  <si>
    <t>3BR, 2.5BA</t>
  </si>
  <si>
    <t>3BR, 3BA</t>
  </si>
  <si>
    <t>3BR, 3.5BA</t>
  </si>
  <si>
    <t>4BR, 1BA</t>
  </si>
  <si>
    <t>4BR, 1.5BA</t>
  </si>
  <si>
    <t>4BR, 2BA</t>
  </si>
  <si>
    <t>4BR, 2.5BA</t>
  </si>
  <si>
    <t>4BR, 3.5BA</t>
  </si>
  <si>
    <t>4BR, 3BA</t>
  </si>
  <si>
    <t>4BR, 4BA</t>
  </si>
  <si>
    <t>5BR, 1BA</t>
  </si>
  <si>
    <t>5BR, 1.5BA</t>
  </si>
  <si>
    <t>5BR, 2BA</t>
  </si>
  <si>
    <t>5BR, 2.5BA</t>
  </si>
  <si>
    <t>5BR, 3.5BA</t>
  </si>
  <si>
    <t>5BR, 3BA</t>
  </si>
  <si>
    <t>6BR or More</t>
  </si>
  <si>
    <t>110%</t>
  </si>
  <si>
    <t>120%</t>
  </si>
  <si>
    <t>130%</t>
  </si>
  <si>
    <t>30%</t>
  </si>
  <si>
    <t>40%</t>
  </si>
  <si>
    <t>50%</t>
  </si>
  <si>
    <t>60%</t>
  </si>
  <si>
    <t>70%</t>
  </si>
  <si>
    <t>80%</t>
  </si>
  <si>
    <t>90%</t>
  </si>
  <si>
    <t>Not Restricted</t>
  </si>
  <si>
    <t>Acq</t>
  </si>
  <si>
    <t>Acq-Rehab</t>
  </si>
  <si>
    <t>New</t>
  </si>
  <si>
    <t>New-Rehab</t>
  </si>
  <si>
    <t>Acq Rehab Adaptive Reuse</t>
  </si>
  <si>
    <t>Drawing</t>
  </si>
  <si>
    <t>AWHTC Only</t>
  </si>
  <si>
    <t>N/A - No Competitive Funds</t>
  </si>
  <si>
    <t>NOFA #2016-1</t>
  </si>
  <si>
    <t>NOFA #2018-1</t>
  </si>
  <si>
    <t>NOFA #2019-4</t>
  </si>
  <si>
    <t>NOFA #2020-1</t>
  </si>
  <si>
    <t>NOFA #2020-2</t>
  </si>
  <si>
    <t>NOFA #2020-3</t>
  </si>
  <si>
    <t>NOFA #2020-4</t>
  </si>
  <si>
    <t>NOFA #2020-5</t>
  </si>
  <si>
    <t>NOFA #2020-6</t>
  </si>
  <si>
    <t>NOFA #2020-7</t>
  </si>
  <si>
    <t>NOFA #2020-8</t>
  </si>
  <si>
    <t>NOFA #2020-9</t>
  </si>
  <si>
    <t>NOFA #4160</t>
  </si>
  <si>
    <t>NOFA #4161</t>
  </si>
  <si>
    <t>NOFA #4189</t>
  </si>
  <si>
    <t>NOFA #4190</t>
  </si>
  <si>
    <t>NOFA #4390</t>
  </si>
  <si>
    <t>NOFA #4391</t>
  </si>
  <si>
    <t>NOFA #4392</t>
  </si>
  <si>
    <t>NOFA #4428</t>
  </si>
  <si>
    <t>NOFA #4431</t>
  </si>
  <si>
    <t>NOFA #4474</t>
  </si>
  <si>
    <t>NOFA #4475</t>
  </si>
  <si>
    <t>NOFA #4514</t>
  </si>
  <si>
    <t>NOFA #4609</t>
  </si>
  <si>
    <t>NOFA #4610</t>
  </si>
  <si>
    <t>NOFA #4611</t>
  </si>
  <si>
    <t>NOFA #4612</t>
  </si>
  <si>
    <t>NOFA #5000</t>
  </si>
  <si>
    <t>NOFA #5001</t>
  </si>
  <si>
    <t>NOFA #5002</t>
  </si>
  <si>
    <t>NOFA #5003</t>
  </si>
  <si>
    <t>NOFA #5004</t>
  </si>
  <si>
    <t>NOFA #5006</t>
  </si>
  <si>
    <t>NOFA #5043</t>
  </si>
  <si>
    <t>Acq &amp; Rehab 9%</t>
  </si>
  <si>
    <t>Acq &amp; Rehab 4%</t>
  </si>
  <si>
    <t>New 9%</t>
  </si>
  <si>
    <t>New 4%</t>
  </si>
  <si>
    <t>Rehab 9%</t>
  </si>
  <si>
    <t>Rehab 4%</t>
  </si>
  <si>
    <t>Acq, Rehab, &amp; New 9%</t>
  </si>
  <si>
    <t>Acq, Rehab, &amp; New 4%</t>
  </si>
  <si>
    <t>Adaptive Re-Use 9%</t>
  </si>
  <si>
    <t>Adaptive Re-Use 4%</t>
  </si>
  <si>
    <t>N/A - Development Only</t>
  </si>
  <si>
    <t>Contact(first, last):</t>
  </si>
  <si>
    <t>Agent Contact</t>
  </si>
  <si>
    <t>AM Special Activity</t>
  </si>
  <si>
    <t>Auditor</t>
  </si>
  <si>
    <t>Business Relationship</t>
  </si>
  <si>
    <t>CCPC Contact</t>
  </si>
  <si>
    <t>Co-Developer</t>
  </si>
  <si>
    <t>Compliance Contact</t>
  </si>
  <si>
    <t>Designated Owner</t>
  </si>
  <si>
    <t>Equity Investor</t>
  </si>
  <si>
    <t>General Contractor</t>
  </si>
  <si>
    <t>General Partner</t>
  </si>
  <si>
    <t>HAP Contact</t>
  </si>
  <si>
    <t>Insurance Broker</t>
  </si>
  <si>
    <t>Insurance Carrier</t>
  </si>
  <si>
    <t>Developer</t>
  </si>
  <si>
    <t>Management Agent</t>
  </si>
  <si>
    <t>Owner</t>
  </si>
  <si>
    <t>Law Firm</t>
  </si>
  <si>
    <t>Lessee</t>
  </si>
  <si>
    <t>Limited Partner</t>
  </si>
  <si>
    <t>Management Entity Contact</t>
  </si>
  <si>
    <t>Managing Member</t>
  </si>
  <si>
    <t>Member</t>
  </si>
  <si>
    <t>Monitoring Fee Contact</t>
  </si>
  <si>
    <t>OAHTC Lender</t>
  </si>
  <si>
    <t>Owner Contact</t>
  </si>
  <si>
    <t>Partner</t>
  </si>
  <si>
    <t>Portfolio / Asset Manager - External</t>
  </si>
  <si>
    <t>Project Manager</t>
  </si>
  <si>
    <t>PSH Services Provider</t>
  </si>
  <si>
    <t>Resident Service Provider</t>
  </si>
  <si>
    <t>Site Contact</t>
  </si>
  <si>
    <t>Sponsor</t>
  </si>
  <si>
    <t>Syndicator</t>
  </si>
  <si>
    <t>Title Company</t>
  </si>
  <si>
    <t>Accountant</t>
  </si>
  <si>
    <t>Architect</t>
  </si>
  <si>
    <t>Lender</t>
  </si>
  <si>
    <t>Management Entity</t>
  </si>
  <si>
    <t>Mortgage Banker</t>
  </si>
  <si>
    <t>Partnership</t>
  </si>
  <si>
    <t>Applicant/Developer</t>
  </si>
  <si>
    <t>Co-Applicant/Co-Developer</t>
  </si>
  <si>
    <t>SD_A_22</t>
  </si>
  <si>
    <t>SD_3946x1_330_S_0</t>
  </si>
  <si>
    <t>SD_A_23</t>
  </si>
  <si>
    <t>SD_3946x1_331_S_0</t>
  </si>
  <si>
    <t>SD_A_24</t>
  </si>
  <si>
    <t>SD_3946x1_332_S_0</t>
  </si>
  <si>
    <t>City/Zip:</t>
  </si>
  <si>
    <t>Street Address:</t>
  </si>
  <si>
    <t>Oregon MWESB #:</t>
  </si>
  <si>
    <t>Oregon MWESB#:</t>
  </si>
  <si>
    <t>Contact First Name</t>
  </si>
  <si>
    <t>Contact Last Name</t>
  </si>
  <si>
    <t>Oregon MWESB #</t>
  </si>
  <si>
    <r>
      <t xml:space="preserve">Planned Project Elements to be Incorporated </t>
    </r>
    <r>
      <rPr>
        <i/>
        <sz val="11"/>
        <color theme="1"/>
        <rFont val="Calibri"/>
        <family val="2"/>
        <scheme val="minor"/>
      </rPr>
      <t>(Checkboxes)</t>
    </r>
  </si>
  <si>
    <t>County</t>
  </si>
  <si>
    <t>Baker</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</si>
  <si>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</si>
  <si>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</si>
  <si>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</si>
  <si>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</si>
  <si>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</si>
  <si>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</si>
  <si>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</si>
  <si>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</si>
  <si>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</si>
  <si>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</si>
  <si>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</si>
  <si>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</si>
  <si>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</si>
  <si>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</si>
  <si>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</si>
  <si>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</si>
  <si>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</si>
  <si>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</si>
  <si>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</si>
  <si>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</si>
  <si>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</si>
  <si>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</si>
  <si>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</si>
  <si>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</si>
  <si>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</si>
  <si>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</si>
  <si>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</si>
  <si>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</si>
  <si>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</si>
  <si>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</si>
  <si>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</si>
  <si>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</si>
  <si>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</si>
  <si>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</si>
  <si>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</si>
  <si>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Latitude:</t>
  </si>
  <si>
    <t>Longitude:</t>
  </si>
  <si>
    <t>External</t>
  </si>
  <si>
    <t>Internal</t>
  </si>
  <si>
    <t>Company</t>
  </si>
  <si>
    <t>Individual</t>
  </si>
  <si>
    <t>Instructions</t>
  </si>
  <si>
    <t>OHCS Based Funds Request for 
NOFA #2021-3</t>
  </si>
  <si>
    <t>Sources &amp; Uses</t>
  </si>
  <si>
    <t>Contingency</t>
  </si>
  <si>
    <t>NATIONAL AVERAGE</t>
  </si>
  <si>
    <t>2020 Cost per S.F.</t>
  </si>
  <si>
    <t>Location</t>
  </si>
  <si>
    <t>Stories and Type</t>
  </si>
  <si>
    <t>Materials Type</t>
  </si>
  <si>
    <t>Stories</t>
  </si>
  <si>
    <t>Model</t>
  </si>
  <si>
    <t>SFR</t>
  </si>
  <si>
    <t>Building Size and Construction Style</t>
  </si>
  <si>
    <t>RS Means Cost/sq ft</t>
  </si>
  <si>
    <t>Costs per square foot:</t>
  </si>
  <si>
    <t>If more rows are needed, unhide rows 49-56</t>
  </si>
  <si>
    <t>Code-Required ratio of parking spaces to units</t>
  </si>
  <si>
    <t>Document Submission Requirements</t>
  </si>
  <si>
    <t>How to Use this Workbook</t>
  </si>
  <si>
    <t>Form Available in Workcenter</t>
  </si>
  <si>
    <t>Doc Name</t>
  </si>
  <si>
    <t>•</t>
  </si>
  <si>
    <t>Development Team Capacity</t>
  </si>
  <si>
    <t>Organizational Documents (See instructions below)</t>
  </si>
  <si>
    <t>Construction Cost Estimates (from contractors)</t>
  </si>
  <si>
    <t>Authorization &amp; Acceptance Form (w/Board Resolution if applicable)</t>
  </si>
  <si>
    <t>Ownership Integrity Form</t>
  </si>
  <si>
    <t>Diversity, Equity, and Inclusion Agreement Form</t>
  </si>
  <si>
    <t>Applicant Agreement Form</t>
  </si>
  <si>
    <t>Strategy to Increase MWESB Participation</t>
  </si>
  <si>
    <t>Please describe the subcontractor outreach efforts for other than COBID-certified  (prime) subcontractors that have or will be utilized for bid submissions. (minimum 200 / maximum 500 words)</t>
  </si>
  <si>
    <t>Project Information</t>
  </si>
  <si>
    <t>Narrative Questions - Scored by the Competitve Scoring Committee</t>
  </si>
  <si>
    <t>Quantitative Scoring</t>
  </si>
  <si>
    <t>Subsidy Layering</t>
  </si>
  <si>
    <t>Cost Containment</t>
  </si>
  <si>
    <t>Readiness to Proceed</t>
  </si>
  <si>
    <t>Project Narrative</t>
  </si>
  <si>
    <t>Site Control and Appropriate Zoning</t>
  </si>
  <si>
    <t>Adequacy of Development Schedule</t>
  </si>
  <si>
    <t>Adequacy of Project Site Checklist</t>
  </si>
  <si>
    <t>This category is NOT self-scoring, it will be scored by the OHCS scoring committee.</t>
  </si>
  <si>
    <t>Evidence of Site Control (Copy of Deed/Land Sale Contract/Option/etc)</t>
  </si>
  <si>
    <r>
      <t xml:space="preserve">Provide a narrative for the Scoring Committee that demonstrates innovation, efficiency, and replicability aspects of the proposed projects (not to exceed 3500 characters). </t>
    </r>
    <r>
      <rPr>
        <i/>
        <sz val="11"/>
        <color theme="1"/>
        <rFont val="Calibri"/>
        <family val="2"/>
        <scheme val="minor"/>
      </rPr>
      <t>Up to 9 points</t>
    </r>
  </si>
  <si>
    <r>
      <t xml:space="preserve">Provide a narrative to demonstrate that the development team members have comprehensive understanding of the development process.  Applicant must succinctly overview the current status of the project, potential barriers to success and the strategies they plan to use to be successful in bringing the project to fruition.  The narrative should additionally include an overview of recent development experience of the core development team to establish that the appropriate expertise is engaged. Not to exceed 3500 characters. </t>
    </r>
    <r>
      <rPr>
        <i/>
        <sz val="11"/>
        <color theme="1"/>
        <rFont val="Calibri"/>
        <family val="2"/>
        <scheme val="minor"/>
      </rPr>
      <t>Up to 10 points</t>
    </r>
  </si>
  <si>
    <r>
      <t xml:space="preserve">Narrative provided to demonstrate and provide evidence/information that management group has the capacity to administer LIFT program along with Land Trust, HOA, or affiliated organization. Summarize the organizations experience in affordable housing, and affordable homeownership in particular. How will the affordability of homes be maintained for the duration of the applicable restrictions. How will compliance and reporting to OHCS be handled? Not to exceed 1500 characters. </t>
    </r>
    <r>
      <rPr>
        <i/>
        <sz val="11"/>
        <color theme="1"/>
        <rFont val="Calibri"/>
        <family val="2"/>
        <scheme val="minor"/>
      </rPr>
      <t>Up to 10 points</t>
    </r>
  </si>
  <si>
    <t>Demonstration of Capacity of Management Group</t>
  </si>
  <si>
    <t>Demonstration of Capacity of the Development Team; Understanding of Development Dynamics</t>
  </si>
  <si>
    <t>Demonstration of Innovation, Efficiency, and Replicability of Building Development or Finance Strategy</t>
  </si>
  <si>
    <t>Share your understanding of historically underserved communities in your metro area; include demographics and other factual data in your response.</t>
  </si>
  <si>
    <t xml:space="preserve">How do you plan to ensure these communities are aware of the housing opportunity created by this development? Please describe planned outreach efforts and community resources that you will connect with/utilize. </t>
  </si>
  <si>
    <t>How have you engaged with this community or communities in planning for this project?</t>
  </si>
  <si>
    <t>What barriers do you anticipate these communities encountering in accessing housing? What is your plan for mitigating identified barriers to access? Please Note: Signed MOUs with service providers are required in order to score points for this criterion.</t>
  </si>
  <si>
    <t>Signed MOUs (from service providers)</t>
  </si>
  <si>
    <r>
      <t>• Documents must be uploaded using the following document naming convention: "[Document Category as listed in the table below]_[NOFA number]_[project name]" (</t>
    </r>
    <r>
      <rPr>
        <b/>
        <sz val="11"/>
        <color theme="1"/>
        <rFont val="Calibri"/>
        <family val="2"/>
        <scheme val="minor"/>
      </rPr>
      <t>Example: Signed_MOUs_2021-3_Lillard Apartments)</t>
    </r>
    <r>
      <rPr>
        <sz val="11"/>
        <color theme="1"/>
        <rFont val="Calibri"/>
        <family val="2"/>
        <scheme val="minor"/>
      </rPr>
      <t xml:space="preserve">. Categories with multiple documents may be submitted either in a zip file that is named using the convention, or with each document specified at the end of the convention (Example: Signed_MOUs_2021-3_Lillard Apartments_CAPECO). 
• All documents must be highlighted and annotated directing reviewers to relevant portions of the document. Documents submitted in Adobe PDF format should be bookmarked; Adobe PDF "Portfolio" (which assembles multiple Adobe PDF documents into one file without merging them) </t>
    </r>
    <r>
      <rPr>
        <b/>
        <sz val="11"/>
        <color theme="1"/>
        <rFont val="Calibri"/>
        <family val="2"/>
        <scheme val="minor"/>
      </rPr>
      <t>SHOULD NOT</t>
    </r>
    <r>
      <rPr>
        <sz val="11"/>
        <color theme="1"/>
        <rFont val="Calibri"/>
        <family val="2"/>
        <scheme val="minor"/>
      </rPr>
      <t xml:space="preserve"> be used. 
</t>
    </r>
  </si>
  <si>
    <t>Service to Communities of Color - Urban</t>
  </si>
  <si>
    <t>How were unit size/development configuration influenced and informed by what you’ve learned about the community(ies) you’re serving?</t>
  </si>
  <si>
    <t>Service to Communities of Color - Rural</t>
  </si>
  <si>
    <t>Share your understanding of historically underserved communities in your area; include demographics and other factual data in your response.</t>
  </si>
  <si>
    <t>Urban Service to Communities of Color Questions - Scored by the Competitve Scoring Committee</t>
  </si>
  <si>
    <t>Rural Service to Communities of Color Questions - Scored by the Competitve Scoring Committee</t>
  </si>
  <si>
    <t>Provide a justification for your building type selection; why is the selected building type the most comparable to the proposed project?  (no more than 1500 characters)</t>
  </si>
  <si>
    <t xml:space="preserve">Development Schedule </t>
  </si>
  <si>
    <t>Proposed Date
(Month /Year)*</t>
  </si>
  <si>
    <t>Revised Date 
(Month /Year)*</t>
  </si>
  <si>
    <t>Completed Date 
(Month /Year)*</t>
  </si>
  <si>
    <t>Development</t>
  </si>
  <si>
    <t>Marketing</t>
  </si>
  <si>
    <t>Estimated Place in Service</t>
  </si>
  <si>
    <t>Option/Contract executed</t>
  </si>
  <si>
    <t>Pre-Development</t>
  </si>
  <si>
    <t>Zoning Approval</t>
  </si>
  <si>
    <t>Site Acquisition</t>
  </si>
  <si>
    <t>Building Permit &amp; Fees</t>
  </si>
  <si>
    <t>Offsite Improvements</t>
  </si>
  <si>
    <t>Site Analysis</t>
  </si>
  <si>
    <t>Plans Complete</t>
  </si>
  <si>
    <t>Final Bids</t>
  </si>
  <si>
    <t>Contractor Selected</t>
  </si>
  <si>
    <t>Closing/Funding of Loan</t>
  </si>
  <si>
    <t>Financing - Construction</t>
  </si>
  <si>
    <t>Proposal</t>
  </si>
  <si>
    <t>Firm Commitment</t>
  </si>
  <si>
    <t>Construction Begins</t>
  </si>
  <si>
    <t>Construction Complete</t>
  </si>
  <si>
    <t>Certificate of Occupancy</t>
  </si>
  <si>
    <t>All Units Sold</t>
  </si>
  <si>
    <t>Units Listed for Sale</t>
  </si>
  <si>
    <t>First Home</t>
  </si>
  <si>
    <t>Last Home</t>
  </si>
  <si>
    <t>Evidence of Land Valuation (Appraisal/Tax Assessment/RMV)</t>
  </si>
  <si>
    <t>Gap Coverage Commitment Evidence</t>
  </si>
  <si>
    <r>
      <t>Phase 1</t>
    </r>
    <r>
      <rPr>
        <sz val="11"/>
        <color theme="1"/>
        <rFont val="Calibri"/>
        <family val="2"/>
      </rPr>
      <t>⁺</t>
    </r>
  </si>
  <si>
    <r>
      <rPr>
        <sz val="11"/>
        <color theme="1"/>
        <rFont val="Calibri"/>
        <family val="2"/>
      </rPr>
      <t xml:space="preserve">⁺ </t>
    </r>
    <r>
      <rPr>
        <sz val="8.8000000000000007"/>
        <color theme="1"/>
        <rFont val="Calibri"/>
        <family val="2"/>
      </rPr>
      <t xml:space="preserve">For projects that are more than 4 units, a Phase I study is required prior to closing. If a project has 4 units or less, the project sponsor can choose to opt out of a Phase I study and instead certify that the sponsor will not request additional funds from OHCS to mitigate issues found before, during, and/or after construction and during operation that would have been discovered by a Phase I.  
</t>
    </r>
  </si>
  <si>
    <t>Financial Assumptions  - Scored by the Competitve Scoring Committee</t>
  </si>
  <si>
    <t>Describe in detail how you arrived at your overall development budget for construction start.</t>
  </si>
  <si>
    <t>Provide a timeline for your development budget that describes how your homeownership units will be ready for initial sale within 36 months of a LIFT funding reservation.</t>
  </si>
  <si>
    <t>Financial Narrative Assumptions</t>
  </si>
  <si>
    <t xml:space="preserve">Have you secured construction financing? </t>
  </si>
  <si>
    <t xml:space="preserve">Have you reached out to mortgage lenders to determine whether served families will be able to access financing to purchase the proposed housing units? </t>
  </si>
  <si>
    <t>Explain how you plan to maintain affordability of the housing unit until the affordability period expires.</t>
  </si>
  <si>
    <t>Discuss any sources not currently committed to the project.  At what point in development will these sources be available? Capital fundraising campaigns that have not yet been completed are not considered realistic and available resources.</t>
  </si>
  <si>
    <t>Explain how the choice of site for new construction, including location, impact project costs.</t>
  </si>
  <si>
    <t>Explain how the site location, project design, and homeownership unit amenities are beneficial and appropriate for the target population.</t>
  </si>
  <si>
    <t>Evidence being lender information, loan program/s, financial structure (i.e. down payment/terms)</t>
  </si>
  <si>
    <t>Evidence being an LOI from a construction lender for overall project</t>
  </si>
  <si>
    <t>Have you provided evidence that the proposed housing complies with current zoning?</t>
  </si>
  <si>
    <t>Non-OHCS Source of funds</t>
  </si>
  <si>
    <t>Anticipated Amount</t>
  </si>
  <si>
    <t>Type</t>
  </si>
  <si>
    <t>Contact Person</t>
  </si>
  <si>
    <t>Phone#</t>
  </si>
  <si>
    <t>Anticipated Terms</t>
  </si>
  <si>
    <t>Status</t>
  </si>
  <si>
    <t>Complete the source table to the left to show all non-OHCS sources of funding for project development. Completed capital campaigns are considered cash. Planned or ongoing capital campaigns are not allowed.</t>
  </si>
  <si>
    <t>Example Source of funds</t>
  </si>
  <si>
    <t>Cash</t>
  </si>
  <si>
    <t>I.M. Generious</t>
  </si>
  <si>
    <t>503-123-4567</t>
  </si>
  <si>
    <t>1%, 25 years</t>
  </si>
  <si>
    <t>Committed</t>
  </si>
  <si>
    <t>This will automatically pull from the Sources &amp; Uses Tab</t>
  </si>
  <si>
    <t>Describe the sponsor’s financial investment or contribution to the project that will remain as a source, such as land donation, pre-development resources, existing reserves, etc.</t>
  </si>
  <si>
    <t>Contractor's Overhead, Profit, and General Conditions to be paid (including contrator liability insurance but excluding builders' risk insurance and/or performance bond)</t>
  </si>
  <si>
    <t>Total Overhead</t>
  </si>
  <si>
    <t>Total Profit</t>
  </si>
  <si>
    <t>Total General Conditions</t>
  </si>
  <si>
    <t>Total GC Overhead/Profit/General Conditions</t>
  </si>
  <si>
    <t>Percentage of Construction Total</t>
  </si>
  <si>
    <t>List the five (5) most recent projects you have completed in the past five years which utilize the OHCS resources request for this project.</t>
  </si>
  <si>
    <t>Project Name</t>
  </si>
  <si>
    <t>Target Population</t>
  </si>
  <si>
    <t>OHCS Sources</t>
  </si>
  <si>
    <t xml:space="preserve">Note: “Complete” means that the development is in operation, all OHCS conditions have been met, and OHCS notified you the development file is closed. </t>
  </si>
  <si>
    <t>List all housing projects under development, including all projects not funding by OHCS.</t>
  </si>
  <si>
    <t>Estimated Completion Date</t>
  </si>
  <si>
    <t>Note: If your project has not completed all reservation requirements, final application has not been approved by OHCS or you have not been notified by the OHCS the project file is closed, the project is considered still under development.</t>
  </si>
  <si>
    <t>Development Team / Development Schedule / Development Team Capacity</t>
  </si>
  <si>
    <t>Describe agency staff experience leading construction development of projects of similar (or larger) size and scope such as mid-rise versus high-rise, wood frame vs steel, and new construction versus rehabilitative construction:</t>
  </si>
  <si>
    <t xml:space="preserve">If applicant staff experience is limited, discuss how this concern will be mitigated (i.e. whether you will partner with an experienced consultant or organization). </t>
  </si>
  <si>
    <t>For the proposed project, list below the names of agency staff members and/or the third party firm assigned to each task.</t>
  </si>
  <si>
    <t>Position Name</t>
  </si>
  <si>
    <t>Staff Person Name/Title or Contracted Firm Name</t>
  </si>
  <si>
    <t>Years of Experience Developing or Managing Multi-family Housing</t>
  </si>
  <si>
    <t>Executive Director/Owner</t>
  </si>
  <si>
    <t>Real Estate Attorney</t>
  </si>
  <si>
    <t>NOFA/Grant Application Writer</t>
  </si>
  <si>
    <t>Project Developer</t>
  </si>
  <si>
    <t>Development Consultant</t>
  </si>
  <si>
    <t>Construction Manager</t>
  </si>
  <si>
    <t>Asset Manager</t>
  </si>
  <si>
    <t>Compliance Manager</t>
  </si>
  <si>
    <t>Envelope Consultant</t>
  </si>
  <si>
    <t>If using a consultant, how long will the consultant be involved in the development process?</t>
  </si>
  <si>
    <t>Through Application Submission</t>
  </si>
  <si>
    <t>Through Reservation Award</t>
  </si>
  <si>
    <t>Through Funding (Conditions Met)</t>
  </si>
  <si>
    <t>Through Construction</t>
  </si>
  <si>
    <t>Through Certificates of Occupancy</t>
  </si>
  <si>
    <t>Through Sale of Homes</t>
  </si>
  <si>
    <t>Not Applicable - No Consultant</t>
  </si>
  <si>
    <t>Schedule of Real Estate Holdings</t>
  </si>
  <si>
    <t>Project Site Checklist w/all attachments</t>
  </si>
  <si>
    <t>Preliminary Site Plan (See instructions below)</t>
  </si>
  <si>
    <r>
      <rPr>
        <b/>
        <u/>
        <sz val="16"/>
        <color theme="1"/>
        <rFont val="Calibri"/>
        <family val="2"/>
        <scheme val="minor"/>
      </rPr>
      <t>Instructions</t>
    </r>
    <r>
      <rPr>
        <sz val="11"/>
        <color theme="1"/>
        <rFont val="Calibri"/>
        <family val="2"/>
        <scheme val="minor"/>
      </rPr>
      <t xml:space="preserve">
* All projects are required to submit a copy of their Organizational Documents, such as Articles of Incorporation, Partnership Agreement, etc., by uploading them to the project's Procorem Workcenter. Please incorporate these documents into a single file and name your file as follows: Organizational Docs_[NOFA number]_[project name]
* When entering data into a cell you may see the upper right corner of the cell highlighted red. This indicates there is a note. Please pay attention as the note may describe a set of instructions for that cell or it may just describe a cell that has been associated to interact with the OHCS Prolink Database System.
* Valuation of land that justifies LIFT investment, as demonstrated by third party appraisal, tax assessment or real market value.
* An Applicant may choose to request a loan amount (not to exceed $100,000/unit) greater than the Real Market Value or Assessed Value of the property if the Applicant believes that the appraised value, which is submitted prior closing, will exceed the Real Market and/or Assessed Value.
* OHCS will consider the request for more than the what is supported by the valuation submitted at the time of application if the applicant is able to guarantee coverage of any gap in the requested LIFT loan amount that occurs as a result of the appraisal submitted during the fund reservation period (prior to closing) coming in lower than the LIFT request. 
* The only acceptable forms of gap coverage that can be used for the guarantee are cash or a loan. Documentation of the availability of the gap coverage must be submitted at the time of application (a commitment letter for the cash or an LOI for a loan).
*Preliminary Site Plan must show early development related intent for the project.  The site plan must include the following information:
     1) 	Drawing Scale (1”=40’ minimum) and North Arrow.
     2) 	Property Lines
     3) 	Land-use (zoning) designation(s) including any applicable special overlay zones.
     4)	 Special environmental conditions such as “wetland” areas.
     5) 	Identification all known easements, encroachments and adjacent land uses
     6)	 Site contours or, at a minimum, spot elevations at the corners of the property and each side of all proposed and existing buildings and showing preliminary grading including drainage away from buildings. 
     7) 	Site features such as existing structures to be removed, trees or hedges to be retained and general areas of new plant materials, with other site features.
     8)	 All buildings with unit front entries indicated.
     9)	 All paved surfaces and site lighting, if determined.	
     10) 	Any fencing at perimeter of site and between units and buildings. 
     11) 	Mechanical and electrical equipment such as transformers, if determined.
     12) 	Trash holding areas, if known.</t>
    </r>
  </si>
  <si>
    <r>
      <t xml:space="preserve">• This application requires Excel 2013 or newer. 
• The document is best viewed at 80% zoom; YOU MAY NEED TO SCROLL RIGHT to enter all information.  
• Many sections of this workbook auto populate; you must follow all directions listed herein to ensure formulas operate correctly.  
• While you may complete the tabs in any order you see fit, the workbook is optimized for usability when the tabs are completed in the order displayed, beginning with the Project Information tab. The Instructions are for reference only. 
• There is a tab titled "Blank Worksheet"; this is an open, unlocked sheet to use if needed for any notes or calculations you would like to make.
• Do not attempt to modify this workbook or override formulas. OHCS will consider any application that has attempted to be or succeeded in being modified as non-responsive. Any application found to be non-responsive will not be considered for funding. 
</t>
    </r>
    <r>
      <rPr>
        <u/>
        <sz val="11"/>
        <color theme="1"/>
        <rFont val="Calibri"/>
        <family val="2"/>
        <scheme val="minor"/>
      </rPr>
      <t xml:space="preserve">NOTE: Provide an answer for all applicable sections. If a question does not apply to your project, leave field blank. Use the following color-code to determine your response type: </t>
    </r>
  </si>
  <si>
    <t>NOFA #2021-3</t>
  </si>
  <si>
    <t>HIDE ME</t>
  </si>
  <si>
    <t>• Error messages may appear and must be resolved by the applicant prior to submission.  Narrative sections are provided to describe your project in detail; because this is made available, responses to point categories must be concise.</t>
  </si>
  <si>
    <t>Contact (first, last):</t>
  </si>
  <si>
    <t>Escrow Officer (first, last):</t>
  </si>
  <si>
    <t>MWESB Engagement Strategy</t>
  </si>
  <si>
    <t>This MWESB engagement strategy is intended to be used to help increase MWESB/COBID Certified contractors and subcontractors participation in Project. Please answer all questions as completely as possible.</t>
  </si>
  <si>
    <t>Identify owner's MWESB/SDVBE COBID Certified firm participation goal for project and how the goal was determined.</t>
  </si>
  <si>
    <t>Outline the steps the construction team will take to achieve the owner's goals for participation by COBID Certified subcontractors and suppliers.</t>
  </si>
  <si>
    <t>Provide a summary of the General Contractor's profile and team member demographics.</t>
  </si>
  <si>
    <t>Provide detailes of General Contractor's history of addressing MWESB/SDVBD sub-contractor diversity, equity, and inclusion in affordable housing projects.</t>
  </si>
  <si>
    <t>Wildfire Disaster Area Scoring</t>
  </si>
  <si>
    <t>This category will be scored based on the location of the Project and whether it is in a Disaster Area or adjacent as defined in the NOFA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</si>
</sst>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7" formatCode="&quot;$&quot;#,##0.00_);\(&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0.000%"/>
  </numFmts>
  <fonts count="62" x14ac:knownFonts="1">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sz val="10"/>
      <color theme="1"/>
      <name val="Arial"/>
      <family val="2"/>
    </font>
    <font>
      <b/>
      <sz val="10"/>
      <name val="Arial"/>
      <family val="2"/>
    </font>
    <font>
      <sz val="10"/>
      <name val="Arial"/>
      <family val="2"/>
    </font>
    <font>
      <sz val="11"/>
      <color theme="1"/>
      <name val="Agency FB"/>
      <family val="2"/>
    </font>
    <font>
      <b/>
      <sz val="11"/>
      <color rgb="FFFA7D00"/>
      <name val="Agency FB"/>
      <family val="2"/>
    </font>
    <font>
      <sz val="11"/>
      <color rgb="FF3F3F76"/>
      <name val="Agency FB"/>
      <family val="2"/>
    </font>
    <font>
      <sz val="10"/>
      <name val="Calibri"/>
      <family val="1"/>
      <scheme val="minor"/>
    </font>
    <font>
      <sz val="10"/>
      <name val="MS Sans Serif"/>
      <family val="2"/>
    </font>
    <font>
      <b/>
      <sz val="12"/>
      <name val="Arial"/>
      <family val="2"/>
    </font>
    <font>
      <b/>
      <sz val="18"/>
      <name val="Arial"/>
      <family val="2"/>
    </font>
    <font>
      <sz val="20"/>
      <color theme="1"/>
      <name val="Calibri"/>
      <family val="2"/>
      <scheme val="minor"/>
    </font>
    <font>
      <sz val="8"/>
      <color theme="1"/>
      <name val="Calibri"/>
      <family val="2"/>
      <scheme val="minor"/>
    </font>
    <font>
      <b/>
      <sz val="12"/>
      <color theme="1"/>
      <name val="Calibri"/>
      <family val="2"/>
      <scheme val="minor"/>
    </font>
    <font>
      <b/>
      <sz val="14"/>
      <color theme="8" tint="-0.249977111117893"/>
      <name val="Calibri"/>
      <family val="2"/>
      <scheme val="minor"/>
    </font>
    <font>
      <b/>
      <sz val="10"/>
      <color theme="1"/>
      <name val="Arial"/>
      <family val="2"/>
    </font>
    <font>
      <i/>
      <sz val="10"/>
      <color theme="1"/>
      <name val="Arial"/>
      <family val="2"/>
    </font>
    <font>
      <sz val="10"/>
      <color theme="1"/>
      <name val="Calibri"/>
      <family val="2"/>
      <scheme val="minor"/>
    </font>
    <font>
      <sz val="11"/>
      <color theme="1"/>
      <name val="Times New Roman"/>
      <family val="1"/>
    </font>
    <font>
      <sz val="11"/>
      <color rgb="FF000000"/>
      <name val="Calibri"/>
      <family val="2"/>
      <scheme val="minor"/>
    </font>
    <font>
      <b/>
      <sz val="9"/>
      <color theme="1"/>
      <name val="Calibri"/>
      <family val="2"/>
      <scheme val="minor"/>
    </font>
    <font>
      <sz val="9"/>
      <color theme="1"/>
      <name val="Calibri"/>
      <family val="2"/>
      <scheme val="minor"/>
    </font>
    <font>
      <b/>
      <sz val="10"/>
      <color theme="1"/>
      <name val="Calibri"/>
      <family val="2"/>
      <scheme val="minor"/>
    </font>
    <font>
      <sz val="5"/>
      <color theme="1"/>
      <name val="Calibri"/>
      <family val="2"/>
      <scheme val="minor"/>
    </font>
    <font>
      <i/>
      <sz val="11"/>
      <color theme="1"/>
      <name val="Calibri"/>
      <family val="2"/>
      <scheme val="minor"/>
    </font>
    <font>
      <sz val="7"/>
      <color theme="1"/>
      <name val="Times New Roman"/>
      <family val="1"/>
    </font>
    <font>
      <b/>
      <sz val="14"/>
      <color theme="1"/>
      <name val="Calibri"/>
      <family val="2"/>
      <scheme val="minor"/>
    </font>
    <font>
      <b/>
      <i/>
      <sz val="11"/>
      <color theme="1"/>
      <name val="Calibri"/>
      <family val="2"/>
      <scheme val="minor"/>
    </font>
    <font>
      <b/>
      <i/>
      <sz val="12"/>
      <color theme="1"/>
      <name val="Calibri"/>
      <family val="2"/>
      <scheme val="minor"/>
    </font>
    <font>
      <b/>
      <u/>
      <sz val="11"/>
      <color theme="1"/>
      <name val="Calibri"/>
      <family val="2"/>
      <scheme val="minor"/>
    </font>
    <font>
      <b/>
      <u/>
      <sz val="12"/>
      <color theme="1"/>
      <name val="Calibri"/>
      <family val="2"/>
      <scheme val="minor"/>
    </font>
    <font>
      <sz val="11"/>
      <name val="Calibri"/>
      <family val="2"/>
      <scheme val="minor"/>
    </font>
    <font>
      <i/>
      <sz val="11"/>
      <color rgb="FF000000"/>
      <name val="Calibri"/>
      <family val="2"/>
      <scheme val="minor"/>
    </font>
    <font>
      <b/>
      <i/>
      <sz val="20"/>
      <color theme="1"/>
      <name val="Calibri"/>
      <family val="2"/>
      <scheme val="minor"/>
    </font>
    <font>
      <sz val="11"/>
      <color rgb="FF000000"/>
      <name val="Calibri"/>
      <family val="2"/>
    </font>
    <font>
      <sz val="11"/>
      <color theme="1"/>
      <name val="Calibri"/>
      <family val="1"/>
    </font>
    <font>
      <b/>
      <i/>
      <sz val="11"/>
      <color theme="0"/>
      <name val="Calibri"/>
      <family val="2"/>
      <scheme val="minor"/>
    </font>
    <font>
      <b/>
      <sz val="9"/>
      <color indexed="81"/>
      <name val="Tahoma"/>
      <family val="2"/>
    </font>
    <font>
      <b/>
      <sz val="18"/>
      <color theme="0"/>
      <name val="Century Gothic"/>
      <family val="2"/>
    </font>
    <font>
      <b/>
      <sz val="16"/>
      <color theme="8"/>
      <name val="Calibri"/>
      <family val="2"/>
      <scheme val="minor"/>
    </font>
    <font>
      <b/>
      <sz val="12"/>
      <color rgb="FF24B6CA"/>
      <name val="Century Gothic"/>
      <family val="2"/>
    </font>
    <font>
      <sz val="11"/>
      <color rgb="FF24B6CA"/>
      <name val="Calibri"/>
      <family val="2"/>
      <scheme val="minor"/>
    </font>
    <font>
      <sz val="11"/>
      <color indexed="8"/>
      <name val="Calibri"/>
      <family val="2"/>
      <scheme val="minor"/>
    </font>
    <font>
      <sz val="10"/>
      <color indexed="8"/>
      <name val="Arial"/>
      <family val="2"/>
    </font>
    <font>
      <b/>
      <sz val="11"/>
      <color theme="0"/>
      <name val="Calibri"/>
      <family val="2"/>
      <scheme val="minor"/>
    </font>
    <font>
      <b/>
      <sz val="11"/>
      <name val="Calibri"/>
      <family val="2"/>
      <scheme val="minor"/>
    </font>
    <font>
      <b/>
      <sz val="24"/>
      <color rgb="FF24B6CA"/>
      <name val="Calibri"/>
      <family val="2"/>
      <scheme val="minor"/>
    </font>
    <font>
      <u/>
      <sz val="11"/>
      <color theme="1"/>
      <name val="Calibri"/>
      <family val="2"/>
      <scheme val="minor"/>
    </font>
    <font>
      <b/>
      <sz val="14"/>
      <color theme="8"/>
      <name val="Century Gothic"/>
      <family val="2"/>
    </font>
    <font>
      <sz val="11"/>
      <color theme="1"/>
      <name val="Calibri"/>
      <family val="2"/>
    </font>
    <font>
      <b/>
      <u/>
      <sz val="16"/>
      <color theme="1"/>
      <name val="Calibri"/>
      <family val="2"/>
      <scheme val="minor"/>
    </font>
    <font>
      <b/>
      <sz val="12"/>
      <color theme="4"/>
      <name val="Century Gothic"/>
      <family val="2"/>
    </font>
    <font>
      <b/>
      <sz val="11"/>
      <color theme="4"/>
      <name val="Calibri"/>
      <family val="2"/>
      <scheme val="minor"/>
    </font>
    <font>
      <sz val="11"/>
      <color theme="3"/>
      <name val="Calibri"/>
      <family val="2"/>
      <scheme val="minor"/>
    </font>
    <font>
      <b/>
      <sz val="14"/>
      <color theme="8" tint="0.59999389629810485"/>
      <name val="Calibri"/>
      <family val="2"/>
      <scheme val="minor"/>
    </font>
    <font>
      <sz val="8.8000000000000007"/>
      <color theme="1"/>
      <name val="Calibri"/>
      <family val="2"/>
    </font>
    <font>
      <sz val="12"/>
      <color theme="1"/>
      <name val="Calibri"/>
      <family val="2"/>
      <scheme val="minor"/>
    </font>
    <font>
      <b/>
      <sz val="18"/>
      <color theme="8" tint="-0.499984740745262"/>
      <name val="Century Gothic"/>
      <family val="2"/>
    </font>
    <font>
      <b/>
      <sz val="9"/>
      <color indexed="81"/>
      <name val="Tahoma"/>
      <charset val="1"/>
    </font>
  </fonts>
  <fills count="26">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theme="6" tint="0.79998168889431442"/>
      </patternFill>
    </fill>
    <fill>
      <patternFill patternType="solid">
        <fgColor rgb="FF92D050"/>
        <bgColor indexed="64"/>
      </patternFill>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24B6CA"/>
        <bgColor indexed="64"/>
      </patternFill>
    </fill>
    <fill>
      <patternFill patternType="solid">
        <fgColor rgb="FFCFD6DF"/>
        <bgColor indexed="64"/>
      </patternFill>
    </fill>
    <fill>
      <patternFill patternType="solid">
        <fgColor theme="0"/>
        <bgColor theme="4"/>
      </patternFill>
    </fill>
    <fill>
      <patternFill patternType="solid">
        <fgColor rgb="FFA6A6A6"/>
        <bgColor indexed="64"/>
      </patternFill>
    </fill>
    <fill>
      <patternFill patternType="solid">
        <fgColor theme="4" tint="-0.499984740745262"/>
        <bgColor indexed="64"/>
      </patternFill>
    </fill>
    <fill>
      <patternFill patternType="solid">
        <fgColor theme="8" tint="-0.249977111117893"/>
        <bgColor indexed="64"/>
      </patternFill>
    </fill>
  </fills>
  <borders count="74">
    <border>
      <left/>
      <right/>
      <top/>
      <bottom/>
      <diagonal/>
    </border>
    <border>
      <left style="thin">
        <color rgb="FF7F7F7F"/>
      </left>
      <right style="thin">
        <color rgb="FF7F7F7F"/>
      </right>
      <top style="thin">
        <color rgb="FF7F7F7F"/>
      </top>
      <bottom style="thin">
        <color rgb="FF7F7F7F"/>
      </bottom>
      <diagonal/>
    </border>
    <border>
      <left/>
      <right/>
      <top style="double">
        <color indexed="8"/>
      </top>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24994659260841701"/>
      </top>
      <bottom/>
      <diagonal/>
    </border>
    <border>
      <left/>
      <right/>
      <top style="thin">
        <color theme="0" tint="-0.14996795556505021"/>
      </top>
      <bottom style="thin">
        <color theme="0" tint="-0.149967955565050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thin">
        <color theme="0" tint="-0.14996795556505021"/>
      </right>
      <top/>
      <bottom/>
      <diagonal/>
    </border>
    <border>
      <left/>
      <right style="thin">
        <color indexed="64"/>
      </right>
      <top style="medium">
        <color indexed="64"/>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style="thin">
        <color indexed="64"/>
      </right>
      <top style="medium">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theme="0" tint="-0.14996795556505021"/>
      </right>
      <top/>
      <bottom style="thin">
        <color theme="0" tint="-0.1499679555650502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0" tint="-0.1499679555650502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indexed="64"/>
      </left>
      <right style="medium">
        <color indexed="64"/>
      </right>
      <top/>
      <bottom/>
      <diagonal/>
    </border>
    <border>
      <left style="thin">
        <color theme="4" tint="0.39997558519241921"/>
      </left>
      <right/>
      <top style="thin">
        <color theme="4" tint="0.39997558519241921"/>
      </top>
      <bottom style="thin">
        <color theme="4" tint="0.39997558519241921"/>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s>
  <cellStyleXfs count="33">
    <xf numFmtId="0" fontId="0" fillId="0" borderId="0"/>
    <xf numFmtId="44" fontId="2" fillId="0" borderId="0" applyFont="0" applyFill="0" applyBorder="0" applyAlignment="0" applyProtection="0"/>
    <xf numFmtId="3" fontId="6" fillId="0" borderId="0" applyFont="0" applyFill="0" applyBorder="0" applyAlignment="0" applyProtection="0"/>
    <xf numFmtId="5" fontId="6" fillId="0" borderId="0" applyFont="0" applyFill="0" applyBorder="0" applyAlignment="0" applyProtection="0"/>
    <xf numFmtId="0" fontId="6" fillId="0" borderId="0">
      <alignment vertical="top"/>
    </xf>
    <xf numFmtId="10" fontId="6" fillId="0" borderId="0" applyFont="0" applyFill="0" applyBorder="0" applyAlignment="0" applyProtection="0"/>
    <xf numFmtId="4" fontId="6" fillId="0" borderId="0" applyFont="0" applyFill="0" applyBorder="0" applyAlignment="0" applyProtection="0"/>
    <xf numFmtId="0" fontId="7" fillId="4" borderId="0" applyNumberFormat="0" applyBorder="0" applyAlignment="0" applyProtection="0"/>
    <xf numFmtId="0" fontId="8" fillId="3" borderId="1" applyNumberFormat="0" applyAlignment="0" applyProtection="0"/>
    <xf numFmtId="44" fontId="6" fillId="0" borderId="0" applyFont="0" applyFill="0" applyBorder="0" applyAlignment="0" applyProtection="0"/>
    <xf numFmtId="0" fontId="6" fillId="0" borderId="0" applyFont="0" applyFill="0" applyBorder="0" applyAlignment="0" applyProtection="0"/>
    <xf numFmtId="2" fontId="6" fillId="0" borderId="0" applyFont="0" applyFill="0" applyBorder="0" applyAlignment="0" applyProtection="0"/>
    <xf numFmtId="0" fontId="9" fillId="2" borderId="1" applyNumberFormat="0" applyAlignment="0" applyProtection="0"/>
    <xf numFmtId="0" fontId="10" fillId="0" borderId="0"/>
    <xf numFmtId="0" fontId="6" fillId="0" borderId="0">
      <alignment vertical="top"/>
    </xf>
    <xf numFmtId="0" fontId="11" fillId="0" borderId="0"/>
    <xf numFmtId="0" fontId="2" fillId="0" borderId="0"/>
    <xf numFmtId="0" fontId="6"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7" fontId="6" fillId="0" borderId="0" applyFont="0" applyFill="0" applyBorder="0" applyAlignment="0" applyProtection="0"/>
    <xf numFmtId="7" fontId="6" fillId="0" borderId="0" applyFon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6" fillId="0" borderId="0"/>
    <xf numFmtId="0" fontId="6" fillId="0" borderId="0">
      <alignment vertical="top"/>
    </xf>
    <xf numFmtId="0" fontId="6" fillId="0" borderId="0"/>
    <xf numFmtId="0" fontId="6" fillId="0" borderId="2" applyNumberFormat="0" applyFont="0" applyFill="0" applyAlignment="0" applyProtection="0"/>
    <xf numFmtId="0" fontId="4" fillId="0" borderId="0"/>
    <xf numFmtId="9" fontId="4" fillId="0" borderId="0" applyFont="0" applyFill="0" applyBorder="0" applyAlignment="0" applyProtection="0"/>
    <xf numFmtId="9" fontId="2" fillId="0" borderId="0" applyFont="0" applyFill="0" applyBorder="0" applyAlignment="0" applyProtection="0"/>
    <xf numFmtId="0" fontId="46" fillId="0" borderId="0"/>
  </cellStyleXfs>
  <cellXfs count="676">
    <xf numFmtId="0" fontId="0" fillId="0" borderId="0" xfId="0"/>
    <xf numFmtId="0" fontId="0" fillId="0" borderId="0" xfId="0"/>
    <xf numFmtId="0" fontId="4" fillId="0" borderId="3" xfId="0" applyFont="1" applyFill="1" applyBorder="1" applyAlignment="1" applyProtection="1"/>
    <xf numFmtId="0" fontId="0" fillId="5" borderId="0" xfId="0" applyFill="1"/>
    <xf numFmtId="0" fontId="0" fillId="7" borderId="14" xfId="0" applyFill="1" applyBorder="1" applyAlignment="1">
      <alignment horizontal="left" vertical="top" wrapText="1"/>
    </xf>
    <xf numFmtId="0" fontId="0" fillId="9" borderId="14" xfId="0" applyFill="1" applyBorder="1"/>
    <xf numFmtId="0" fontId="0" fillId="10" borderId="14" xfId="0" applyFill="1" applyBorder="1"/>
    <xf numFmtId="0" fontId="0" fillId="11" borderId="14" xfId="0" applyFill="1" applyBorder="1"/>
    <xf numFmtId="0" fontId="0" fillId="12" borderId="14" xfId="0" applyFill="1" applyBorder="1"/>
    <xf numFmtId="9" fontId="0" fillId="9" borderId="16" xfId="31" applyFont="1" applyFill="1" applyBorder="1" applyAlignment="1" applyProtection="1">
      <alignment vertical="center"/>
      <protection locked="0"/>
    </xf>
    <xf numFmtId="1" fontId="0" fillId="9" borderId="16" xfId="0" applyNumberFormat="1" applyFill="1" applyBorder="1" applyAlignment="1" applyProtection="1">
      <alignment vertical="center"/>
      <protection locked="0"/>
    </xf>
    <xf numFmtId="9" fontId="0" fillId="9" borderId="17" xfId="31" applyFont="1" applyFill="1" applyBorder="1" applyAlignment="1" applyProtection="1">
      <alignment vertical="center"/>
      <protection locked="0"/>
    </xf>
    <xf numFmtId="164" fontId="0" fillId="9" borderId="4" xfId="1" applyNumberFormat="1" applyFont="1" applyFill="1" applyBorder="1" applyProtection="1">
      <protection locked="0"/>
    </xf>
    <xf numFmtId="164" fontId="0" fillId="9" borderId="4" xfId="1" applyNumberFormat="1" applyFont="1" applyFill="1" applyBorder="1" applyAlignment="1" applyProtection="1">
      <alignment horizontal="center" vertical="center"/>
      <protection locked="0"/>
    </xf>
    <xf numFmtId="0" fontId="0" fillId="7" borderId="7" xfId="0" applyFill="1" applyBorder="1" applyAlignment="1">
      <alignment horizontal="center" vertical="center"/>
    </xf>
    <xf numFmtId="0" fontId="0" fillId="7" borderId="8" xfId="0" applyFill="1" applyBorder="1" applyAlignment="1">
      <alignment horizontal="center" vertical="center"/>
    </xf>
    <xf numFmtId="0" fontId="0" fillId="7" borderId="9" xfId="0" applyFill="1" applyBorder="1" applyAlignment="1">
      <alignment horizontal="center" vertical="center"/>
    </xf>
    <xf numFmtId="0" fontId="4" fillId="9" borderId="3" xfId="0" applyFont="1" applyFill="1" applyBorder="1" applyAlignment="1" applyProtection="1">
      <alignment horizontal="left"/>
      <protection locked="0"/>
    </xf>
    <xf numFmtId="0" fontId="1" fillId="9" borderId="3" xfId="0" applyFont="1" applyFill="1" applyBorder="1" applyAlignment="1" applyProtection="1">
      <alignment horizontal="left"/>
      <protection locked="0"/>
    </xf>
    <xf numFmtId="0" fontId="5" fillId="11" borderId="3" xfId="0" applyFont="1" applyFill="1" applyBorder="1" applyAlignment="1" applyProtection="1">
      <alignment horizontal="left" indent="1"/>
    </xf>
    <xf numFmtId="44" fontId="0" fillId="11" borderId="6" xfId="1" applyFont="1" applyFill="1" applyBorder="1" applyAlignment="1">
      <alignment horizontal="center" vertical="center"/>
    </xf>
    <xf numFmtId="164" fontId="0" fillId="11" borderId="4" xfId="1" applyNumberFormat="1" applyFont="1" applyFill="1" applyBorder="1" applyAlignment="1">
      <alignment vertical="center"/>
    </xf>
    <xf numFmtId="0" fontId="1" fillId="0" borderId="3" xfId="0" applyFont="1" applyFill="1" applyBorder="1" applyAlignment="1" applyProtection="1"/>
    <xf numFmtId="0" fontId="1" fillId="0" borderId="3" xfId="0" applyFont="1" applyFill="1" applyBorder="1" applyAlignment="1" applyProtection="1">
      <alignment vertical="top"/>
    </xf>
    <xf numFmtId="164" fontId="0" fillId="11" borderId="0" xfId="1" applyNumberFormat="1" applyFont="1" applyFill="1"/>
    <xf numFmtId="164" fontId="0" fillId="9" borderId="21" xfId="1" applyNumberFormat="1" applyFont="1" applyFill="1" applyBorder="1" applyAlignment="1" applyProtection="1">
      <alignment horizontal="center" vertical="center"/>
      <protection locked="0"/>
    </xf>
    <xf numFmtId="164" fontId="0" fillId="9" borderId="22" xfId="1" applyNumberFormat="1" applyFont="1" applyFill="1" applyBorder="1" applyAlignment="1" applyProtection="1">
      <alignment horizontal="center" vertical="center"/>
      <protection locked="0"/>
    </xf>
    <xf numFmtId="164" fontId="0" fillId="9" borderId="23" xfId="1" applyNumberFormat="1" applyFont="1" applyFill="1" applyBorder="1" applyAlignment="1" applyProtection="1">
      <alignment horizontal="center" vertical="center"/>
      <protection locked="0"/>
    </xf>
    <xf numFmtId="164" fontId="0" fillId="9" borderId="24" xfId="1" applyNumberFormat="1" applyFont="1" applyFill="1" applyBorder="1" applyAlignment="1" applyProtection="1">
      <alignment horizontal="center" vertical="center"/>
      <protection locked="0"/>
    </xf>
    <xf numFmtId="164" fontId="0" fillId="9" borderId="21" xfId="1" applyNumberFormat="1" applyFont="1" applyFill="1" applyBorder="1" applyProtection="1">
      <protection locked="0"/>
    </xf>
    <xf numFmtId="164" fontId="0" fillId="9" borderId="22" xfId="1" applyNumberFormat="1" applyFont="1" applyFill="1" applyBorder="1" applyProtection="1">
      <protection locked="0"/>
    </xf>
    <xf numFmtId="164" fontId="0" fillId="9" borderId="4" xfId="1" applyNumberFormat="1" applyFont="1" applyFill="1" applyBorder="1" applyAlignment="1" applyProtection="1">
      <alignment horizontal="right" vertical="center"/>
      <protection locked="0"/>
    </xf>
    <xf numFmtId="0" fontId="0" fillId="8" borderId="0" xfId="0" applyFill="1"/>
    <xf numFmtId="164" fontId="0" fillId="9" borderId="28" xfId="1" applyNumberFormat="1" applyFont="1" applyFill="1" applyBorder="1" applyProtection="1">
      <protection locked="0"/>
    </xf>
    <xf numFmtId="0" fontId="0" fillId="0" borderId="0" xfId="0" applyProtection="1">
      <protection hidden="1"/>
    </xf>
    <xf numFmtId="164" fontId="0" fillId="9" borderId="14" xfId="1" applyNumberFormat="1" applyFont="1" applyFill="1" applyBorder="1" applyProtection="1">
      <protection locked="0"/>
    </xf>
    <xf numFmtId="1" fontId="0" fillId="9" borderId="14" xfId="1" applyNumberFormat="1" applyFont="1" applyFill="1" applyBorder="1" applyProtection="1">
      <protection locked="0"/>
    </xf>
    <xf numFmtId="0" fontId="0" fillId="0" borderId="9" xfId="0" applyBorder="1"/>
    <xf numFmtId="0" fontId="3" fillId="0" borderId="0" xfId="0" applyFont="1"/>
    <xf numFmtId="0" fontId="2" fillId="0" borderId="0" xfId="0" applyFont="1" applyAlignment="1">
      <alignment vertical="center" wrapText="1"/>
    </xf>
    <xf numFmtId="0" fontId="2" fillId="0" borderId="35" xfId="0" applyFont="1" applyBorder="1" applyAlignment="1">
      <alignment vertical="center" wrapText="1"/>
    </xf>
    <xf numFmtId="0" fontId="3" fillId="0" borderId="0" xfId="0" applyFont="1" applyAlignment="1">
      <alignment vertical="center" wrapText="1"/>
    </xf>
    <xf numFmtId="0" fontId="26" fillId="0" borderId="0" xfId="0" applyFont="1" applyAlignment="1">
      <alignment vertical="center"/>
    </xf>
    <xf numFmtId="0" fontId="2" fillId="0" borderId="0" xfId="0" applyFont="1" applyAlignment="1">
      <alignment horizontal="center" vertical="center" wrapText="1"/>
    </xf>
    <xf numFmtId="0" fontId="20" fillId="0" borderId="0" xfId="0" applyFont="1" applyAlignment="1">
      <alignment vertical="center" wrapText="1"/>
    </xf>
    <xf numFmtId="0" fontId="29" fillId="0" borderId="13" xfId="0" applyFont="1" applyBorder="1" applyAlignment="1">
      <alignment vertical="center" wrapText="1"/>
    </xf>
    <xf numFmtId="0" fontId="0" fillId="0" borderId="0" xfId="0" applyAlignment="1"/>
    <xf numFmtId="0" fontId="0" fillId="0" borderId="32" xfId="0" applyBorder="1"/>
    <xf numFmtId="0" fontId="2" fillId="0" borderId="0" xfId="0" applyFont="1" applyBorder="1" applyAlignment="1">
      <alignment vertical="center" wrapText="1"/>
    </xf>
    <xf numFmtId="0" fontId="2" fillId="14" borderId="34" xfId="0" applyFont="1" applyFill="1" applyBorder="1" applyAlignment="1" applyProtection="1">
      <alignment vertical="center" wrapText="1"/>
      <protection locked="0"/>
    </xf>
    <xf numFmtId="0" fontId="0" fillId="10" borderId="32" xfId="0" applyFill="1" applyBorder="1" applyProtection="1">
      <protection locked="0"/>
    </xf>
    <xf numFmtId="0" fontId="2" fillId="14" borderId="32" xfId="0" applyFont="1" applyFill="1" applyBorder="1" applyAlignment="1" applyProtection="1">
      <alignment vertical="center" wrapText="1"/>
      <protection locked="0"/>
    </xf>
    <xf numFmtId="0" fontId="0" fillId="0" borderId="11" xfId="0" applyBorder="1"/>
    <xf numFmtId="0" fontId="0" fillId="0" borderId="0" xfId="0" applyAlignment="1">
      <alignment horizontal="left"/>
    </xf>
    <xf numFmtId="0" fontId="0" fillId="15" borderId="0" xfId="0" applyFill="1"/>
    <xf numFmtId="0" fontId="3" fillId="0" borderId="0" xfId="0" applyFont="1" applyAlignment="1"/>
    <xf numFmtId="0" fontId="0" fillId="14" borderId="32" xfId="0" applyFill="1" applyBorder="1"/>
    <xf numFmtId="0" fontId="0" fillId="0" borderId="38" xfId="0" applyBorder="1" applyAlignment="1"/>
    <xf numFmtId="0" fontId="0" fillId="0" borderId="0" xfId="0" applyBorder="1" applyAlignment="1"/>
    <xf numFmtId="0" fontId="0" fillId="0" borderId="41" xfId="0" applyBorder="1"/>
    <xf numFmtId="0" fontId="0" fillId="13" borderId="32" xfId="0" applyFill="1" applyBorder="1"/>
    <xf numFmtId="0" fontId="0" fillId="0" borderId="43" xfId="0" applyBorder="1" applyAlignment="1"/>
    <xf numFmtId="0" fontId="3" fillId="0" borderId="7" xfId="0" applyFont="1" applyBorder="1" applyAlignment="1">
      <alignment vertical="center" wrapText="1"/>
    </xf>
    <xf numFmtId="0" fontId="3" fillId="0" borderId="0" xfId="0" applyFont="1" applyBorder="1" applyAlignment="1">
      <alignment vertical="center" wrapText="1"/>
    </xf>
    <xf numFmtId="165" fontId="0" fillId="14" borderId="32" xfId="1" applyNumberFormat="1" applyFont="1" applyFill="1" applyBorder="1" applyAlignment="1">
      <alignment vertical="center"/>
    </xf>
    <xf numFmtId="0" fontId="27" fillId="0" borderId="0" xfId="0" applyFont="1" applyAlignment="1">
      <alignment vertical="center" wrapText="1"/>
    </xf>
    <xf numFmtId="0" fontId="2" fillId="17" borderId="32" xfId="0" applyFont="1" applyFill="1" applyBorder="1" applyAlignment="1">
      <alignment horizontal="center" vertical="center" textRotation="90" wrapText="1"/>
    </xf>
    <xf numFmtId="0" fontId="2" fillId="17" borderId="9" xfId="0" applyFont="1" applyFill="1" applyBorder="1" applyAlignment="1">
      <alignment horizontal="center" vertical="center" textRotation="90" wrapText="1"/>
    </xf>
    <xf numFmtId="0" fontId="2" fillId="17" borderId="34" xfId="0" applyFont="1" applyFill="1" applyBorder="1" applyAlignment="1">
      <alignment horizontal="center" vertical="center" wrapText="1"/>
    </xf>
    <xf numFmtId="1" fontId="27" fillId="17" borderId="33" xfId="1" applyNumberFormat="1" applyFont="1" applyFill="1" applyBorder="1" applyAlignment="1">
      <alignment vertical="center" wrapText="1"/>
    </xf>
    <xf numFmtId="0" fontId="35" fillId="7" borderId="33" xfId="0" applyFont="1" applyFill="1" applyBorder="1" applyAlignment="1">
      <alignment vertical="center" wrapText="1"/>
    </xf>
    <xf numFmtId="0" fontId="35" fillId="7" borderId="33" xfId="0" applyFont="1" applyFill="1" applyBorder="1" applyAlignment="1">
      <alignment horizontal="center" vertical="center" wrapText="1"/>
    </xf>
    <xf numFmtId="0" fontId="27" fillId="7" borderId="33" xfId="0" applyFont="1" applyFill="1" applyBorder="1" applyAlignment="1">
      <alignment horizontal="center" vertical="center" wrapText="1"/>
    </xf>
    <xf numFmtId="9" fontId="35" fillId="7" borderId="33" xfId="0" applyNumberFormat="1" applyFont="1" applyFill="1" applyBorder="1" applyAlignment="1">
      <alignment horizontal="center" vertical="center" wrapText="1"/>
    </xf>
    <xf numFmtId="0" fontId="35" fillId="7" borderId="34" xfId="0" applyFont="1" applyFill="1" applyBorder="1" applyAlignment="1">
      <alignment horizontal="center" vertical="center" wrapText="1"/>
    </xf>
    <xf numFmtId="0" fontId="27" fillId="7" borderId="34" xfId="0" applyFont="1" applyFill="1" applyBorder="1" applyAlignment="1">
      <alignment horizontal="center" vertical="center" wrapText="1"/>
    </xf>
    <xf numFmtId="9" fontId="35" fillId="7" borderId="34" xfId="0" applyNumberFormat="1" applyFont="1" applyFill="1" applyBorder="1" applyAlignment="1">
      <alignment horizontal="center" vertical="center" wrapText="1"/>
    </xf>
    <xf numFmtId="0" fontId="2" fillId="14" borderId="34" xfId="0" applyFont="1" applyFill="1" applyBorder="1" applyAlignment="1" applyProtection="1">
      <alignment horizontal="center" vertical="center" wrapText="1"/>
      <protection locked="0"/>
    </xf>
    <xf numFmtId="0" fontId="30" fillId="0" borderId="0" xfId="0" applyFont="1"/>
    <xf numFmtId="0" fontId="25" fillId="0" borderId="9" xfId="0" applyFont="1" applyBorder="1" applyAlignment="1">
      <alignment vertical="center" wrapText="1"/>
    </xf>
    <xf numFmtId="0" fontId="2" fillId="14" borderId="16" xfId="0" applyFont="1" applyFill="1" applyBorder="1" applyAlignment="1">
      <alignment horizontal="center" vertical="center" wrapText="1"/>
    </xf>
    <xf numFmtId="0" fontId="2" fillId="14" borderId="48" xfId="0" applyFont="1" applyFill="1" applyBorder="1" applyAlignment="1">
      <alignment horizontal="center" vertical="center" wrapText="1"/>
    </xf>
    <xf numFmtId="0" fontId="2" fillId="14" borderId="15" xfId="0" applyFont="1" applyFill="1" applyBorder="1" applyAlignment="1">
      <alignment horizontal="center" vertical="center" wrapText="1"/>
    </xf>
    <xf numFmtId="0" fontId="24" fillId="0" borderId="32" xfId="0" applyFont="1" applyBorder="1" applyAlignment="1">
      <alignment horizontal="center" vertical="center" wrapText="1"/>
    </xf>
    <xf numFmtId="0" fontId="0" fillId="14" borderId="32" xfId="0" applyFill="1" applyBorder="1" applyProtection="1">
      <protection locked="0"/>
    </xf>
    <xf numFmtId="0" fontId="0" fillId="14" borderId="14" xfId="0" applyFill="1" applyBorder="1" applyProtection="1">
      <protection locked="0"/>
    </xf>
    <xf numFmtId="0" fontId="30" fillId="0" borderId="7" xfId="0" applyFont="1" applyBorder="1" applyAlignment="1"/>
    <xf numFmtId="0" fontId="30" fillId="0" borderId="8" xfId="0" applyFont="1" applyBorder="1" applyAlignment="1"/>
    <xf numFmtId="0" fontId="30" fillId="0" borderId="9" xfId="0" applyFont="1" applyBorder="1" applyAlignment="1"/>
    <xf numFmtId="0" fontId="0" fillId="10" borderId="9" xfId="0" applyFill="1" applyBorder="1" applyProtection="1">
      <protection locked="0"/>
    </xf>
    <xf numFmtId="0" fontId="30" fillId="0" borderId="0" xfId="0" applyFont="1" applyAlignment="1">
      <alignment horizontal="right"/>
    </xf>
    <xf numFmtId="0" fontId="0" fillId="7" borderId="14" xfId="0" applyFill="1" applyBorder="1"/>
    <xf numFmtId="0" fontId="0" fillId="7" borderId="42" xfId="0" applyFill="1" applyBorder="1" applyAlignment="1">
      <alignment horizontal="left"/>
    </xf>
    <xf numFmtId="0" fontId="0" fillId="7" borderId="55" xfId="0" applyFill="1" applyBorder="1" applyAlignment="1">
      <alignment horizontal="left"/>
    </xf>
    <xf numFmtId="0" fontId="3" fillId="0" borderId="13" xfId="0" applyFont="1" applyBorder="1" applyAlignment="1"/>
    <xf numFmtId="0" fontId="22" fillId="7" borderId="34" xfId="0" applyFont="1" applyFill="1" applyBorder="1" applyAlignment="1">
      <alignment vertical="center" wrapText="1"/>
    </xf>
    <xf numFmtId="0" fontId="3" fillId="8" borderId="34" xfId="0" applyFont="1" applyFill="1" applyBorder="1" applyAlignment="1">
      <alignment horizontal="left" vertical="center" wrapText="1"/>
    </xf>
    <xf numFmtId="0" fontId="2" fillId="14" borderId="9" xfId="0" applyFont="1" applyFill="1" applyBorder="1" applyAlignment="1" applyProtection="1">
      <alignment vertical="center" wrapText="1"/>
      <protection locked="0"/>
    </xf>
    <xf numFmtId="0" fontId="0" fillId="7" borderId="32" xfId="0" applyFill="1" applyBorder="1"/>
    <xf numFmtId="0" fontId="24" fillId="0" borderId="0" xfId="0" applyFont="1" applyAlignment="1">
      <alignment horizontal="right"/>
    </xf>
    <xf numFmtId="164" fontId="0" fillId="11" borderId="4" xfId="1" applyNumberFormat="1" applyFont="1" applyFill="1" applyBorder="1" applyProtection="1"/>
    <xf numFmtId="44" fontId="0" fillId="11" borderId="14" xfId="1" applyFont="1" applyFill="1" applyBorder="1" applyAlignment="1">
      <alignment horizontal="left" vertical="top" wrapText="1"/>
    </xf>
    <xf numFmtId="44" fontId="0" fillId="11" borderId="15" xfId="1" applyFont="1" applyFill="1" applyBorder="1" applyAlignment="1">
      <alignment horizontal="center" vertical="center"/>
    </xf>
    <xf numFmtId="0" fontId="0" fillId="13" borderId="58" xfId="0" applyFill="1" applyBorder="1"/>
    <xf numFmtId="0" fontId="0" fillId="9" borderId="54" xfId="0" applyFill="1" applyBorder="1"/>
    <xf numFmtId="0" fontId="0" fillId="10" borderId="54" xfId="0" applyFill="1" applyBorder="1"/>
    <xf numFmtId="0" fontId="0" fillId="11" borderId="54" xfId="0" applyFill="1" applyBorder="1"/>
    <xf numFmtId="0" fontId="0" fillId="12" borderId="56" xfId="0" applyFill="1" applyBorder="1"/>
    <xf numFmtId="1" fontId="27" fillId="18" borderId="33" xfId="1" applyNumberFormat="1" applyFont="1" applyFill="1" applyBorder="1" applyAlignment="1">
      <alignment vertical="center" wrapText="1"/>
    </xf>
    <xf numFmtId="0" fontId="2" fillId="18" borderId="34" xfId="0" applyFont="1" applyFill="1" applyBorder="1" applyAlignment="1">
      <alignment horizontal="center" vertical="center" wrapText="1"/>
    </xf>
    <xf numFmtId="1" fontId="30" fillId="18" borderId="33" xfId="1" applyNumberFormat="1" applyFont="1" applyFill="1" applyBorder="1" applyAlignment="1">
      <alignment vertical="center" wrapText="1"/>
    </xf>
    <xf numFmtId="1" fontId="3" fillId="18" borderId="34" xfId="0" applyNumberFormat="1" applyFont="1" applyFill="1" applyBorder="1" applyAlignment="1">
      <alignment horizontal="center" vertical="center" wrapText="1"/>
    </xf>
    <xf numFmtId="2" fontId="0" fillId="18" borderId="32" xfId="0" applyNumberFormat="1" applyFill="1" applyBorder="1"/>
    <xf numFmtId="0" fontId="0" fillId="7" borderId="53" xfId="0" applyFill="1" applyBorder="1" applyAlignment="1">
      <alignment horizontal="left"/>
    </xf>
    <xf numFmtId="0" fontId="3" fillId="8" borderId="37" xfId="0" applyFont="1" applyFill="1" applyBorder="1" applyAlignment="1">
      <alignment horizontal="center" vertical="center" wrapText="1"/>
    </xf>
    <xf numFmtId="0" fontId="0" fillId="7" borderId="57" xfId="0" applyFill="1" applyBorder="1" applyAlignment="1">
      <alignment horizontal="left"/>
    </xf>
    <xf numFmtId="0" fontId="23" fillId="0" borderId="0" xfId="0" applyFont="1" applyAlignment="1">
      <alignment horizontal="right"/>
    </xf>
    <xf numFmtId="0" fontId="15" fillId="8" borderId="35" xfId="0" applyFont="1" applyFill="1" applyBorder="1" applyAlignment="1"/>
    <xf numFmtId="0" fontId="0" fillId="10" borderId="32" xfId="0" applyFill="1" applyBorder="1" applyAlignment="1" applyProtection="1">
      <alignment horizontal="left"/>
      <protection locked="0"/>
    </xf>
    <xf numFmtId="0" fontId="0" fillId="7" borderId="60" xfId="0" applyFill="1" applyBorder="1" applyAlignment="1">
      <alignment horizontal="left"/>
    </xf>
    <xf numFmtId="0" fontId="0" fillId="7" borderId="43" xfId="0" applyFill="1" applyBorder="1" applyAlignment="1">
      <alignment horizontal="left"/>
    </xf>
    <xf numFmtId="0" fontId="0" fillId="7" borderId="61" xfId="0" applyFill="1" applyBorder="1" applyAlignment="1">
      <alignment horizontal="left"/>
    </xf>
    <xf numFmtId="0" fontId="0" fillId="7" borderId="40" xfId="0" applyFill="1" applyBorder="1" applyAlignment="1">
      <alignment horizontal="left"/>
    </xf>
    <xf numFmtId="0" fontId="0" fillId="7" borderId="62" xfId="0" applyFill="1" applyBorder="1" applyAlignment="1">
      <alignment horizontal="left"/>
    </xf>
    <xf numFmtId="0" fontId="0" fillId="10" borderId="33" xfId="0" applyFill="1" applyBorder="1" applyProtection="1">
      <protection locked="0"/>
    </xf>
    <xf numFmtId="0" fontId="0" fillId="18" borderId="63" xfId="0" applyFill="1" applyBorder="1"/>
    <xf numFmtId="0" fontId="0" fillId="7" borderId="41" xfId="0" applyFill="1" applyBorder="1" applyAlignment="1">
      <alignment horizontal="left"/>
    </xf>
    <xf numFmtId="0" fontId="3" fillId="8" borderId="9" xfId="0" applyFont="1" applyFill="1" applyBorder="1" applyAlignment="1">
      <alignment horizontal="center" vertical="center" wrapText="1"/>
    </xf>
    <xf numFmtId="0" fontId="0" fillId="7" borderId="65" xfId="0" applyFill="1" applyBorder="1" applyAlignment="1">
      <alignment horizontal="left" vertical="top" wrapText="1"/>
    </xf>
    <xf numFmtId="0" fontId="29" fillId="0" borderId="8" xfId="0" applyFont="1" applyBorder="1" applyAlignment="1"/>
    <xf numFmtId="0" fontId="29" fillId="0" borderId="9" xfId="0" applyFont="1" applyBorder="1" applyAlignment="1"/>
    <xf numFmtId="0" fontId="3" fillId="0" borderId="0" xfId="0" applyFont="1" applyAlignment="1"/>
    <xf numFmtId="0" fontId="0" fillId="13" borderId="18" xfId="31" applyNumberFormat="1" applyFont="1" applyFill="1" applyBorder="1" applyAlignment="1" applyProtection="1">
      <alignment vertical="center"/>
    </xf>
    <xf numFmtId="1" fontId="0" fillId="13" borderId="16" xfId="0" applyNumberFormat="1" applyFill="1" applyBorder="1" applyAlignment="1" applyProtection="1">
      <alignment vertical="center"/>
    </xf>
    <xf numFmtId="0" fontId="34" fillId="18" borderId="32" xfId="0" applyFont="1" applyFill="1" applyBorder="1"/>
    <xf numFmtId="1" fontId="0" fillId="13" borderId="32" xfId="0" applyNumberFormat="1" applyFill="1" applyBorder="1"/>
    <xf numFmtId="44" fontId="0" fillId="11" borderId="32" xfId="1" applyFont="1" applyFill="1" applyBorder="1"/>
    <xf numFmtId="165" fontId="0" fillId="13" borderId="32" xfId="1" applyNumberFormat="1" applyFont="1" applyFill="1" applyBorder="1"/>
    <xf numFmtId="0" fontId="0" fillId="10" borderId="32" xfId="0" applyFill="1" applyBorder="1" applyAlignment="1"/>
    <xf numFmtId="44" fontId="0" fillId="13" borderId="32" xfId="1" applyFont="1" applyFill="1" applyBorder="1"/>
    <xf numFmtId="0" fontId="21" fillId="14" borderId="9" xfId="0" applyFont="1" applyFill="1" applyBorder="1" applyAlignment="1" applyProtection="1">
      <alignment vertical="center"/>
      <protection locked="0"/>
    </xf>
    <xf numFmtId="0" fontId="21" fillId="14" borderId="9" xfId="0" applyFont="1" applyFill="1" applyBorder="1" applyAlignment="1" applyProtection="1">
      <alignment horizontal="center" vertical="center"/>
      <protection locked="0"/>
    </xf>
    <xf numFmtId="0" fontId="21" fillId="14" borderId="32" xfId="0" applyFont="1" applyFill="1" applyBorder="1" applyAlignment="1" applyProtection="1">
      <alignment vertical="center" wrapText="1"/>
      <protection locked="0"/>
    </xf>
    <xf numFmtId="49" fontId="0" fillId="0" borderId="0" xfId="0" applyNumberFormat="1"/>
    <xf numFmtId="0" fontId="3" fillId="0" borderId="0" xfId="0" applyFont="1" applyBorder="1" applyAlignment="1"/>
    <xf numFmtId="0" fontId="3" fillId="7" borderId="32" xfId="0" applyFont="1" applyFill="1" applyBorder="1" applyAlignment="1"/>
    <xf numFmtId="0" fontId="3" fillId="7" borderId="32" xfId="0" applyFont="1" applyFill="1" applyBorder="1" applyAlignment="1">
      <alignment vertical="center" wrapText="1"/>
    </xf>
    <xf numFmtId="0" fontId="3" fillId="7" borderId="32" xfId="0" applyFont="1" applyFill="1" applyBorder="1" applyAlignment="1">
      <alignment wrapText="1"/>
    </xf>
    <xf numFmtId="0" fontId="2" fillId="14" borderId="51" xfId="0" applyFont="1" applyFill="1" applyBorder="1" applyAlignment="1" applyProtection="1">
      <alignment vertical="center" wrapText="1"/>
      <protection locked="0"/>
    </xf>
    <xf numFmtId="0" fontId="2" fillId="14" borderId="52" xfId="0" applyFont="1" applyFill="1" applyBorder="1" applyAlignment="1" applyProtection="1">
      <alignment vertical="center" wrapText="1"/>
      <protection locked="0"/>
    </xf>
    <xf numFmtId="0" fontId="2" fillId="14" borderId="52" xfId="0" applyFont="1" applyFill="1" applyBorder="1" applyAlignment="1" applyProtection="1">
      <alignment horizontal="center" vertical="center" wrapText="1"/>
      <protection locked="0"/>
    </xf>
    <xf numFmtId="0" fontId="2" fillId="10" borderId="52" xfId="0" applyFont="1" applyFill="1" applyBorder="1" applyAlignment="1" applyProtection="1">
      <alignment horizontal="center" vertical="center" wrapText="1"/>
      <protection locked="0"/>
    </xf>
    <xf numFmtId="1" fontId="27" fillId="18" borderId="18" xfId="1" applyNumberFormat="1" applyFont="1" applyFill="1" applyBorder="1" applyAlignment="1">
      <alignment vertical="center" wrapText="1"/>
    </xf>
    <xf numFmtId="0" fontId="2" fillId="14" borderId="47" xfId="0" applyFont="1" applyFill="1" applyBorder="1" applyAlignment="1" applyProtection="1">
      <alignment vertical="center" wrapText="1"/>
      <protection locked="0"/>
    </xf>
    <xf numFmtId="0" fontId="2" fillId="14" borderId="14" xfId="0" applyFont="1" applyFill="1" applyBorder="1" applyAlignment="1" applyProtection="1">
      <alignment vertical="center" wrapText="1"/>
      <protection locked="0"/>
    </xf>
    <xf numFmtId="0" fontId="2" fillId="14" borderId="14" xfId="0" applyFont="1" applyFill="1" applyBorder="1" applyAlignment="1" applyProtection="1">
      <alignment horizontal="center" vertical="center" wrapText="1"/>
      <protection locked="0"/>
    </xf>
    <xf numFmtId="0" fontId="2" fillId="10" borderId="14" xfId="0" applyFont="1" applyFill="1" applyBorder="1" applyAlignment="1" applyProtection="1">
      <alignment horizontal="center" vertical="center" wrapText="1"/>
      <protection locked="0"/>
    </xf>
    <xf numFmtId="1" fontId="27" fillId="18" borderId="48" xfId="1" applyNumberFormat="1" applyFont="1" applyFill="1" applyBorder="1" applyAlignment="1">
      <alignment vertical="center" wrapText="1"/>
    </xf>
    <xf numFmtId="0" fontId="2" fillId="14" borderId="49" xfId="0" applyFont="1" applyFill="1" applyBorder="1" applyAlignment="1" applyProtection="1">
      <alignment vertical="center" wrapText="1"/>
      <protection locked="0"/>
    </xf>
    <xf numFmtId="0" fontId="2" fillId="14" borderId="50" xfId="0" applyFont="1" applyFill="1" applyBorder="1" applyAlignment="1" applyProtection="1">
      <alignment vertical="center" wrapText="1"/>
      <protection locked="0"/>
    </xf>
    <xf numFmtId="0" fontId="2" fillId="14" borderId="50" xfId="0" applyFont="1" applyFill="1" applyBorder="1" applyAlignment="1" applyProtection="1">
      <alignment horizontal="center" vertical="center" wrapText="1"/>
      <protection locked="0"/>
    </xf>
    <xf numFmtId="0" fontId="2" fillId="10" borderId="50" xfId="0" applyFont="1" applyFill="1" applyBorder="1" applyAlignment="1" applyProtection="1">
      <alignment horizontal="center" vertical="center" wrapText="1"/>
      <protection locked="0"/>
    </xf>
    <xf numFmtId="1" fontId="27" fillId="18" borderId="15" xfId="1" applyNumberFormat="1" applyFont="1" applyFill="1" applyBorder="1" applyAlignment="1">
      <alignment vertical="center" wrapText="1"/>
    </xf>
    <xf numFmtId="49" fontId="0" fillId="10" borderId="32" xfId="0" applyNumberFormat="1" applyFill="1" applyBorder="1" applyAlignment="1">
      <alignment wrapText="1"/>
    </xf>
    <xf numFmtId="0" fontId="3" fillId="0" borderId="12" xfId="0" applyFont="1" applyBorder="1" applyAlignment="1">
      <alignment horizontal="right"/>
    </xf>
    <xf numFmtId="0" fontId="2" fillId="14" borderId="7" xfId="0" applyFont="1" applyFill="1" applyBorder="1" applyAlignment="1" applyProtection="1">
      <alignment horizontal="center" vertical="center" wrapText="1"/>
      <protection locked="0"/>
    </xf>
    <xf numFmtId="0" fontId="2" fillId="14" borderId="8" xfId="0" applyFont="1" applyFill="1" applyBorder="1" applyAlignment="1" applyProtection="1">
      <alignment horizontal="center" vertical="center" wrapText="1"/>
      <protection locked="0"/>
    </xf>
    <xf numFmtId="0" fontId="2" fillId="14" borderId="9" xfId="0" applyFont="1" applyFill="1" applyBorder="1" applyAlignment="1" applyProtection="1">
      <alignment horizontal="center" vertical="center" wrapText="1"/>
      <protection locked="0"/>
    </xf>
    <xf numFmtId="0" fontId="3" fillId="0" borderId="0" xfId="0" applyFont="1" applyAlignment="1"/>
    <xf numFmtId="0" fontId="22" fillId="7" borderId="34" xfId="0" applyFont="1" applyFill="1" applyBorder="1" applyAlignment="1">
      <alignment vertical="center" wrapText="1"/>
    </xf>
    <xf numFmtId="0" fontId="2" fillId="14" borderId="9" xfId="0" applyFont="1" applyFill="1" applyBorder="1" applyAlignment="1" applyProtection="1">
      <alignment vertical="center" wrapText="1"/>
      <protection locked="0"/>
    </xf>
    <xf numFmtId="49" fontId="0" fillId="10" borderId="32" xfId="0" applyNumberFormat="1" applyFill="1" applyBorder="1"/>
    <xf numFmtId="0" fontId="3" fillId="0" borderId="0" xfId="0" applyFont="1" applyAlignment="1">
      <alignment horizontal="right"/>
    </xf>
    <xf numFmtId="0" fontId="3" fillId="0" borderId="13" xfId="0" applyFont="1" applyBorder="1" applyAlignment="1">
      <alignment horizontal="right"/>
    </xf>
    <xf numFmtId="49" fontId="0" fillId="5" borderId="0" xfId="0" applyNumberFormat="1" applyFill="1"/>
    <xf numFmtId="0" fontId="2" fillId="14" borderId="13" xfId="0" applyFont="1" applyFill="1" applyBorder="1" applyAlignment="1" applyProtection="1">
      <alignment vertical="center" wrapText="1"/>
      <protection locked="0"/>
    </xf>
    <xf numFmtId="0" fontId="2" fillId="14" borderId="35" xfId="0" applyFont="1" applyFill="1" applyBorder="1" applyAlignment="1" applyProtection="1">
      <alignment vertical="center" wrapText="1"/>
      <protection locked="0"/>
    </xf>
    <xf numFmtId="0" fontId="0" fillId="14" borderId="32" xfId="0" applyFill="1" applyBorder="1" applyAlignment="1" applyProtection="1">
      <alignment horizontal="right" vertical="center"/>
      <protection locked="0"/>
    </xf>
    <xf numFmtId="0" fontId="2" fillId="14" borderId="32" xfId="0" applyFont="1" applyFill="1" applyBorder="1" applyAlignment="1">
      <alignment vertical="center" wrapText="1"/>
    </xf>
    <xf numFmtId="0" fontId="0" fillId="0" borderId="0" xfId="0" applyAlignment="1">
      <alignment horizontal="right"/>
    </xf>
    <xf numFmtId="0" fontId="0" fillId="14" borderId="33" xfId="0" applyFill="1" applyBorder="1"/>
    <xf numFmtId="0" fontId="3" fillId="0" borderId="38" xfId="0" applyFont="1" applyBorder="1" applyAlignment="1"/>
    <xf numFmtId="0" fontId="3" fillId="0" borderId="41" xfId="0" applyFont="1" applyBorder="1"/>
    <xf numFmtId="49" fontId="3" fillId="10" borderId="32" xfId="0" applyNumberFormat="1" applyFont="1" applyFill="1" applyBorder="1" applyAlignment="1">
      <alignment vertical="center" wrapText="1"/>
    </xf>
    <xf numFmtId="0" fontId="15" fillId="8" borderId="0" xfId="0" applyFont="1" applyFill="1" applyBorder="1" applyAlignment="1">
      <alignment horizontal="left" vertical="center" wrapText="1"/>
    </xf>
    <xf numFmtId="0" fontId="41" fillId="20" borderId="53" xfId="0" applyFont="1" applyFill="1" applyBorder="1" applyAlignment="1">
      <alignment vertical="center"/>
    </xf>
    <xf numFmtId="0" fontId="34" fillId="20" borderId="42" xfId="0" applyFont="1" applyFill="1" applyBorder="1"/>
    <xf numFmtId="0" fontId="42" fillId="20" borderId="42" xfId="0" applyFont="1" applyFill="1" applyBorder="1"/>
    <xf numFmtId="0" fontId="44" fillId="21" borderId="42" xfId="0" applyFont="1" applyFill="1" applyBorder="1"/>
    <xf numFmtId="0" fontId="0" fillId="8" borderId="0" xfId="0" applyFill="1" applyAlignment="1">
      <alignment vertical="center"/>
    </xf>
    <xf numFmtId="0" fontId="29" fillId="8" borderId="0" xfId="0" applyFont="1" applyFill="1" applyAlignment="1">
      <alignment vertical="center" wrapText="1"/>
    </xf>
    <xf numFmtId="0" fontId="3" fillId="8" borderId="13" xfId="0" applyFont="1" applyFill="1" applyBorder="1" applyAlignment="1">
      <alignment vertical="center" wrapText="1"/>
    </xf>
    <xf numFmtId="0" fontId="3" fillId="8" borderId="0" xfId="0" applyFont="1" applyFill="1" applyAlignment="1">
      <alignment vertical="center" wrapText="1"/>
    </xf>
    <xf numFmtId="0" fontId="0" fillId="8" borderId="32" xfId="0" applyFont="1" applyFill="1" applyBorder="1" applyAlignment="1">
      <alignment vertical="center"/>
    </xf>
    <xf numFmtId="0" fontId="2" fillId="8" borderId="0" xfId="0" applyFont="1" applyFill="1" applyAlignment="1">
      <alignment vertical="center" wrapText="1"/>
    </xf>
    <xf numFmtId="0" fontId="26" fillId="8" borderId="0" xfId="0" applyFont="1" applyFill="1" applyAlignment="1">
      <alignment vertical="center"/>
    </xf>
    <xf numFmtId="0" fontId="21" fillId="8" borderId="0" xfId="0" applyFont="1" applyFill="1" applyAlignment="1">
      <alignment vertical="center" wrapText="1"/>
    </xf>
    <xf numFmtId="0" fontId="31" fillId="8" borderId="13" xfId="0" applyFont="1" applyFill="1" applyBorder="1" applyAlignment="1">
      <alignment vertical="center" wrapText="1"/>
    </xf>
    <xf numFmtId="0" fontId="15" fillId="8" borderId="0" xfId="0" applyFont="1" applyFill="1"/>
    <xf numFmtId="0" fontId="0" fillId="8" borderId="0" xfId="0" applyFill="1" applyProtection="1">
      <protection hidden="1"/>
    </xf>
    <xf numFmtId="0" fontId="14" fillId="8" borderId="0" xfId="0" applyFont="1" applyFill="1" applyAlignment="1">
      <alignment vertical="center"/>
    </xf>
    <xf numFmtId="44" fontId="0" fillId="8" borderId="0" xfId="1" applyFont="1" applyFill="1"/>
    <xf numFmtId="0" fontId="0" fillId="8" borderId="0" xfId="0" applyFill="1" applyBorder="1" applyAlignment="1" applyProtection="1">
      <alignment vertical="center"/>
      <protection hidden="1"/>
    </xf>
    <xf numFmtId="0" fontId="22" fillId="8" borderId="0" xfId="0" applyFont="1" applyFill="1" applyBorder="1" applyAlignment="1" applyProtection="1">
      <alignment vertical="center"/>
      <protection hidden="1"/>
    </xf>
    <xf numFmtId="0" fontId="27" fillId="8" borderId="0" xfId="0" applyFont="1" applyFill="1" applyAlignment="1" applyProtection="1">
      <protection hidden="1"/>
    </xf>
    <xf numFmtId="0" fontId="39" fillId="22" borderId="66" xfId="0" applyFont="1" applyFill="1" applyBorder="1" applyAlignment="1" applyProtection="1">
      <protection hidden="1"/>
    </xf>
    <xf numFmtId="0" fontId="39" fillId="22" borderId="67" xfId="0" applyFont="1" applyFill="1" applyBorder="1" applyAlignment="1" applyProtection="1">
      <protection hidden="1"/>
    </xf>
    <xf numFmtId="0" fontId="3" fillId="8" borderId="0" xfId="0" applyFont="1" applyFill="1"/>
    <xf numFmtId="0" fontId="38" fillId="8" borderId="0" xfId="0" applyFont="1" applyFill="1" applyBorder="1" applyAlignment="1">
      <alignment horizontal="left" vertical="top" wrapText="1"/>
    </xf>
    <xf numFmtId="0" fontId="37" fillId="8" borderId="0" xfId="0" applyFont="1" applyFill="1" applyBorder="1" applyAlignment="1">
      <alignment horizontal="left" vertical="center" wrapText="1"/>
    </xf>
    <xf numFmtId="0" fontId="3" fillId="8" borderId="0" xfId="0" applyFont="1" applyFill="1" applyAlignment="1">
      <alignment horizontal="center" wrapText="1"/>
    </xf>
    <xf numFmtId="0" fontId="0" fillId="8" borderId="0" xfId="0" applyFill="1" applyBorder="1"/>
    <xf numFmtId="164" fontId="0" fillId="8" borderId="0" xfId="1" applyNumberFormat="1" applyFont="1" applyFill="1"/>
    <xf numFmtId="9" fontId="0" fillId="8" borderId="0" xfId="31" applyFont="1" applyFill="1"/>
    <xf numFmtId="0" fontId="0" fillId="8" borderId="3" xfId="0" applyFill="1" applyBorder="1"/>
    <xf numFmtId="0" fontId="0" fillId="8" borderId="3" xfId="0" applyFill="1" applyBorder="1" applyAlignment="1">
      <alignment horizontal="left"/>
    </xf>
    <xf numFmtId="2" fontId="0" fillId="8" borderId="0" xfId="1" applyNumberFormat="1" applyFont="1" applyFill="1" applyProtection="1">
      <protection hidden="1"/>
    </xf>
    <xf numFmtId="44" fontId="0" fillId="8" borderId="0" xfId="1" applyFont="1" applyFill="1" applyProtection="1">
      <protection hidden="1"/>
    </xf>
    <xf numFmtId="164" fontId="0" fillId="8" borderId="0" xfId="1" applyNumberFormat="1" applyFont="1" applyFill="1" applyAlignment="1">
      <alignment horizontal="center"/>
    </xf>
    <xf numFmtId="164" fontId="0" fillId="8" borderId="4" xfId="1" applyNumberFormat="1" applyFont="1" applyFill="1" applyBorder="1" applyProtection="1">
      <protection locked="0"/>
    </xf>
    <xf numFmtId="44" fontId="0" fillId="8" borderId="6" xfId="1" applyFont="1" applyFill="1" applyBorder="1" applyAlignment="1">
      <alignment horizontal="center" vertical="center"/>
    </xf>
    <xf numFmtId="164" fontId="0" fillId="8" borderId="22" xfId="1" applyNumberFormat="1" applyFont="1" applyFill="1" applyBorder="1" applyProtection="1">
      <protection locked="0"/>
    </xf>
    <xf numFmtId="0" fontId="4" fillId="8" borderId="0" xfId="0" applyFont="1" applyFill="1" applyBorder="1" applyAlignment="1" applyProtection="1">
      <protection locked="0"/>
    </xf>
    <xf numFmtId="0" fontId="5" fillId="8" borderId="0" xfId="0" applyFont="1" applyFill="1" applyBorder="1" applyAlignment="1"/>
    <xf numFmtId="0" fontId="4" fillId="8" borderId="3" xfId="0" applyFont="1" applyFill="1" applyBorder="1" applyAlignment="1" applyProtection="1"/>
    <xf numFmtId="0" fontId="4" fillId="8" borderId="0" xfId="0" applyFont="1" applyFill="1" applyBorder="1" applyAlignment="1" applyProtection="1"/>
    <xf numFmtId="44" fontId="3" fillId="8" borderId="0" xfId="1" applyFont="1" applyFill="1"/>
    <xf numFmtId="164" fontId="3" fillId="8" borderId="0" xfId="1" applyNumberFormat="1" applyFont="1" applyFill="1"/>
    <xf numFmtId="0" fontId="4" fillId="8" borderId="5" xfId="0" applyFont="1" applyFill="1" applyBorder="1" applyAlignment="1" applyProtection="1"/>
    <xf numFmtId="0" fontId="1" fillId="8" borderId="3" xfId="0" applyFont="1" applyFill="1" applyBorder="1" applyAlignment="1" applyProtection="1"/>
    <xf numFmtId="164" fontId="0" fillId="8" borderId="0" xfId="1" applyNumberFormat="1" applyFont="1" applyFill="1" applyProtection="1">
      <protection locked="0"/>
    </xf>
    <xf numFmtId="0" fontId="5" fillId="8" borderId="0" xfId="0" applyFont="1" applyFill="1" applyBorder="1" applyAlignment="1">
      <alignment horizontal="right"/>
    </xf>
    <xf numFmtId="0" fontId="4" fillId="8" borderId="3" xfId="0" applyFont="1" applyFill="1" applyBorder="1" applyAlignment="1" applyProtection="1">
      <alignment horizontal="left"/>
      <protection locked="0"/>
    </xf>
    <xf numFmtId="164" fontId="3" fillId="8" borderId="0" xfId="1" applyNumberFormat="1" applyFont="1" applyFill="1" applyProtection="1">
      <protection locked="0"/>
    </xf>
    <xf numFmtId="0" fontId="1" fillId="8" borderId="3" xfId="0" applyFont="1" applyFill="1" applyBorder="1" applyAlignment="1" applyProtection="1">
      <alignment horizontal="left" vertical="center" wrapText="1"/>
    </xf>
    <xf numFmtId="0" fontId="4" fillId="8" borderId="3" xfId="0" applyFont="1" applyFill="1" applyBorder="1" applyAlignment="1" applyProtection="1">
      <alignment horizontal="left" vertical="center"/>
    </xf>
    <xf numFmtId="0" fontId="1" fillId="8" borderId="3" xfId="0" applyFont="1" applyFill="1" applyBorder="1" applyAlignment="1" applyProtection="1">
      <alignment horizontal="left" vertical="center"/>
    </xf>
    <xf numFmtId="0" fontId="0" fillId="8" borderId="10" xfId="0" applyFill="1" applyBorder="1" applyAlignment="1">
      <alignment vertical="center"/>
    </xf>
    <xf numFmtId="0" fontId="0" fillId="8" borderId="11" xfId="0" applyFill="1" applyBorder="1" applyAlignment="1">
      <alignment vertical="center"/>
    </xf>
    <xf numFmtId="0" fontId="0" fillId="8" borderId="12" xfId="0" applyFill="1" applyBorder="1" applyAlignment="1">
      <alignment vertical="center"/>
    </xf>
    <xf numFmtId="0" fontId="14" fillId="8" borderId="0" xfId="0" applyFont="1" applyFill="1" applyAlignment="1">
      <alignment horizontal="center"/>
    </xf>
    <xf numFmtId="0" fontId="3" fillId="8" borderId="7" xfId="0" applyFont="1" applyFill="1" applyBorder="1" applyAlignment="1">
      <alignment vertical="center"/>
    </xf>
    <xf numFmtId="0" fontId="3" fillId="8" borderId="9" xfId="0" applyFont="1" applyFill="1" applyBorder="1" applyAlignment="1">
      <alignment vertical="center"/>
    </xf>
    <xf numFmtId="0" fontId="45" fillId="0" borderId="0" xfId="32" applyFont="1"/>
    <xf numFmtId="0" fontId="34" fillId="8" borderId="69" xfId="0" applyFont="1" applyFill="1" applyBorder="1" applyAlignment="1"/>
    <xf numFmtId="0" fontId="34" fillId="8" borderId="66" xfId="0" applyFont="1" applyFill="1" applyBorder="1" applyAlignment="1"/>
    <xf numFmtId="0" fontId="34" fillId="8" borderId="67" xfId="0" applyFont="1" applyFill="1" applyBorder="1" applyAlignment="1"/>
    <xf numFmtId="0" fontId="22" fillId="8" borderId="69" xfId="0" applyFont="1" applyFill="1" applyBorder="1" applyAlignment="1">
      <alignment vertical="center"/>
    </xf>
    <xf numFmtId="0" fontId="0" fillId="8" borderId="69" xfId="0" applyFont="1" applyFill="1" applyBorder="1" applyAlignment="1">
      <alignment vertical="center"/>
    </xf>
    <xf numFmtId="0" fontId="0" fillId="8" borderId="66" xfId="0" applyFont="1" applyFill="1" applyBorder="1"/>
    <xf numFmtId="44" fontId="0" fillId="8" borderId="66" xfId="1" applyNumberFormat="1" applyFont="1" applyFill="1" applyBorder="1"/>
    <xf numFmtId="44" fontId="0" fillId="8" borderId="67" xfId="1" applyNumberFormat="1" applyFont="1" applyFill="1" applyBorder="1"/>
    <xf numFmtId="0" fontId="0" fillId="8" borderId="0" xfId="0" applyFill="1" applyAlignment="1">
      <alignment horizontal="left"/>
    </xf>
    <xf numFmtId="0" fontId="0" fillId="8" borderId="0" xfId="0" applyFill="1" applyBorder="1" applyAlignment="1">
      <alignment horizontal="left"/>
    </xf>
    <xf numFmtId="0" fontId="0" fillId="8" borderId="0" xfId="0" applyFill="1" applyBorder="1" applyAlignment="1"/>
    <xf numFmtId="0" fontId="38" fillId="8" borderId="26" xfId="0" applyFont="1" applyFill="1" applyBorder="1" applyAlignment="1">
      <alignment horizontal="left" vertical="top" wrapText="1"/>
    </xf>
    <xf numFmtId="0" fontId="37" fillId="8" borderId="26" xfId="0" applyFont="1" applyFill="1" applyBorder="1" applyAlignment="1">
      <alignment horizontal="left" vertical="center" wrapText="1"/>
    </xf>
    <xf numFmtId="0" fontId="0" fillId="8" borderId="0" xfId="0" applyFill="1" applyAlignment="1">
      <alignment horizontal="right"/>
    </xf>
    <xf numFmtId="0" fontId="18" fillId="8" borderId="0" xfId="0" applyFont="1" applyFill="1" applyBorder="1" applyAlignment="1" applyProtection="1">
      <alignment horizontal="left" vertical="center"/>
    </xf>
    <xf numFmtId="0" fontId="49" fillId="8" borderId="0" xfId="0" applyFont="1" applyFill="1" applyBorder="1" applyAlignment="1">
      <alignment horizontal="center" vertical="center"/>
    </xf>
    <xf numFmtId="0" fontId="0" fillId="8" borderId="0" xfId="0" applyFill="1" applyAlignment="1"/>
    <xf numFmtId="0" fontId="0" fillId="7" borderId="70" xfId="0" applyFill="1" applyBorder="1" applyAlignment="1">
      <alignment horizontal="left" vertical="top" wrapText="1"/>
    </xf>
    <xf numFmtId="0" fontId="51" fillId="8" borderId="0" xfId="0" applyFont="1" applyFill="1"/>
    <xf numFmtId="0" fontId="3" fillId="23" borderId="14" xfId="0" applyFont="1" applyFill="1" applyBorder="1" applyAlignment="1">
      <alignment vertical="center" wrapText="1"/>
    </xf>
    <xf numFmtId="0" fontId="52" fillId="8" borderId="14" xfId="0" applyFont="1" applyFill="1" applyBorder="1" applyAlignment="1">
      <alignment horizontal="center" vertical="center" wrapText="1"/>
    </xf>
    <xf numFmtId="0" fontId="0" fillId="8" borderId="0" xfId="0" applyFill="1" applyProtection="1">
      <protection locked="0"/>
    </xf>
    <xf numFmtId="0" fontId="54" fillId="8" borderId="0" xfId="0" applyFont="1" applyFill="1"/>
    <xf numFmtId="0" fontId="55" fillId="8" borderId="0" xfId="0" applyFont="1" applyFill="1"/>
    <xf numFmtId="0" fontId="56" fillId="8" borderId="0" xfId="0" applyFont="1" applyFill="1" applyAlignment="1">
      <alignment horizontal="left" vertical="top" wrapText="1"/>
    </xf>
    <xf numFmtId="0" fontId="34" fillId="8" borderId="0" xfId="0" applyFont="1" applyFill="1" applyAlignment="1">
      <alignment horizontal="left" vertical="top" wrapText="1"/>
    </xf>
    <xf numFmtId="0" fontId="0" fillId="8" borderId="48" xfId="0" applyFill="1" applyBorder="1" applyAlignment="1">
      <alignment vertical="top"/>
    </xf>
    <xf numFmtId="0" fontId="0" fillId="8" borderId="48" xfId="0" applyFill="1" applyBorder="1" applyAlignment="1"/>
    <xf numFmtId="0" fontId="30" fillId="8" borderId="48" xfId="0" applyFont="1" applyFill="1" applyBorder="1" applyAlignment="1"/>
    <xf numFmtId="0" fontId="0" fillId="8" borderId="0" xfId="0" applyFill="1" applyBorder="1" applyAlignment="1">
      <alignment horizontal="right"/>
    </xf>
    <xf numFmtId="0" fontId="0" fillId="10" borderId="32" xfId="0" applyFill="1" applyBorder="1"/>
    <xf numFmtId="0" fontId="48" fillId="7" borderId="14" xfId="0" applyFont="1" applyFill="1" applyBorder="1"/>
    <xf numFmtId="0" fontId="48" fillId="7" borderId="14" xfId="0" applyFont="1" applyFill="1" applyBorder="1" applyAlignment="1">
      <alignment horizontal="center" wrapText="1"/>
    </xf>
    <xf numFmtId="0" fontId="34" fillId="8" borderId="0" xfId="0" applyFont="1" applyFill="1"/>
    <xf numFmtId="0" fontId="47" fillId="25" borderId="53" xfId="0" applyFont="1" applyFill="1" applyBorder="1"/>
    <xf numFmtId="0" fontId="47" fillId="25" borderId="42" xfId="0" applyFont="1" applyFill="1" applyBorder="1"/>
    <xf numFmtId="0" fontId="47" fillId="25" borderId="55" xfId="0" applyFont="1" applyFill="1" applyBorder="1"/>
    <xf numFmtId="0" fontId="0" fillId="7" borderId="14" xfId="0" applyFill="1" applyBorder="1" applyAlignment="1">
      <alignment wrapText="1"/>
    </xf>
    <xf numFmtId="0" fontId="47" fillId="25" borderId="14" xfId="0" applyFont="1" applyFill="1" applyBorder="1"/>
    <xf numFmtId="0" fontId="47" fillId="25" borderId="14" xfId="0" applyFont="1" applyFill="1" applyBorder="1" applyAlignment="1">
      <alignment horizontal="center"/>
    </xf>
    <xf numFmtId="14" fontId="34" fillId="14" borderId="14" xfId="0" applyNumberFormat="1" applyFont="1" applyFill="1" applyBorder="1" applyAlignment="1" applyProtection="1">
      <alignment horizontal="center"/>
      <protection locked="0"/>
    </xf>
    <xf numFmtId="0" fontId="52" fillId="8" borderId="0" xfId="0" applyFont="1" applyFill="1" applyAlignment="1">
      <alignment vertical="center"/>
    </xf>
    <xf numFmtId="0" fontId="0" fillId="8" borderId="0" xfId="0" applyFont="1" applyFill="1"/>
    <xf numFmtId="0" fontId="0" fillId="8" borderId="0" xfId="0" applyFill="1" applyAlignment="1">
      <alignment wrapText="1"/>
    </xf>
    <xf numFmtId="0" fontId="27" fillId="17" borderId="14" xfId="0" applyFont="1" applyFill="1" applyBorder="1"/>
    <xf numFmtId="0" fontId="27" fillId="17" borderId="14" xfId="0" applyFont="1" applyFill="1" applyBorder="1" applyAlignment="1">
      <alignment horizontal="center" vertical="center"/>
    </xf>
    <xf numFmtId="0" fontId="3" fillId="18" borderId="14" xfId="0" applyFont="1" applyFill="1" applyBorder="1" applyAlignment="1">
      <alignment horizontal="center" vertical="center"/>
    </xf>
    <xf numFmtId="0" fontId="27" fillId="17" borderId="26" xfId="0" applyFont="1" applyFill="1" applyBorder="1" applyAlignment="1">
      <alignment horizontal="center" vertical="center"/>
    </xf>
    <xf numFmtId="0" fontId="0" fillId="10" borderId="14" xfId="0" applyFill="1" applyBorder="1" applyProtection="1">
      <protection locked="0"/>
    </xf>
    <xf numFmtId="0" fontId="0" fillId="9" borderId="14" xfId="0" applyFill="1" applyBorder="1" applyProtection="1">
      <protection locked="0"/>
    </xf>
    <xf numFmtId="0" fontId="0" fillId="10" borderId="14" xfId="0" applyFont="1" applyFill="1" applyBorder="1" applyAlignment="1" applyProtection="1">
      <alignment horizontal="center" vertical="center"/>
      <protection locked="0"/>
    </xf>
    <xf numFmtId="166" fontId="0" fillId="11" borderId="14" xfId="31" applyNumberFormat="1" applyFont="1" applyFill="1" applyBorder="1"/>
    <xf numFmtId="0" fontId="60" fillId="8" borderId="0" xfId="0" applyFont="1" applyFill="1"/>
    <xf numFmtId="0" fontId="47" fillId="25" borderId="14" xfId="0" applyFont="1" applyFill="1" applyBorder="1" applyAlignment="1">
      <alignment horizontal="center" vertical="center"/>
    </xf>
    <xf numFmtId="0" fontId="47" fillId="25" borderId="14" xfId="0" applyFont="1" applyFill="1" applyBorder="1" applyAlignment="1">
      <alignment horizontal="center" vertical="center" wrapText="1"/>
    </xf>
    <xf numFmtId="0" fontId="25" fillId="8" borderId="0" xfId="0" applyFont="1" applyFill="1" applyAlignment="1">
      <alignment horizontal="right"/>
    </xf>
    <xf numFmtId="0" fontId="0" fillId="7" borderId="14" xfId="0" applyFill="1" applyBorder="1" applyAlignment="1" applyProtection="1">
      <alignment horizontal="left"/>
    </xf>
    <xf numFmtId="0" fontId="0" fillId="7" borderId="32" xfId="0" applyFont="1" applyFill="1" applyBorder="1" applyAlignment="1">
      <alignment vertical="center"/>
    </xf>
    <xf numFmtId="0" fontId="3" fillId="7" borderId="13" xfId="0" applyFont="1" applyFill="1" applyBorder="1" applyAlignment="1">
      <alignment vertical="center"/>
    </xf>
    <xf numFmtId="0" fontId="3" fillId="7" borderId="12" xfId="0" applyFont="1" applyFill="1" applyBorder="1" applyAlignment="1">
      <alignment vertical="center"/>
    </xf>
    <xf numFmtId="0" fontId="3" fillId="7" borderId="34" xfId="0" applyFont="1" applyFill="1" applyBorder="1" applyAlignment="1">
      <alignment vertical="center"/>
    </xf>
    <xf numFmtId="0" fontId="3" fillId="7" borderId="32" xfId="0" applyFont="1" applyFill="1" applyBorder="1" applyAlignment="1">
      <alignment vertical="center"/>
    </xf>
    <xf numFmtId="0" fontId="0" fillId="7" borderId="32" xfId="0" applyFont="1" applyFill="1" applyBorder="1" applyAlignment="1">
      <alignment vertical="center" wrapText="1"/>
    </xf>
    <xf numFmtId="164" fontId="0" fillId="9" borderId="0" xfId="1" applyNumberFormat="1" applyFont="1" applyFill="1" applyBorder="1" applyProtection="1">
      <protection locked="0"/>
    </xf>
    <xf numFmtId="164" fontId="0" fillId="11" borderId="0" xfId="1" applyNumberFormat="1" applyFont="1" applyFill="1" applyBorder="1" applyAlignment="1">
      <alignment vertical="center"/>
    </xf>
    <xf numFmtId="1" fontId="0" fillId="9" borderId="0" xfId="1" applyNumberFormat="1" applyFont="1" applyFill="1" applyBorder="1" applyProtection="1">
      <protection locked="0"/>
    </xf>
    <xf numFmtId="44" fontId="0" fillId="7" borderId="0" xfId="1" applyFont="1" applyFill="1" applyBorder="1" applyAlignment="1">
      <alignment horizontal="center" vertical="center"/>
    </xf>
    <xf numFmtId="0" fontId="3" fillId="8" borderId="0" xfId="0" applyFont="1" applyFill="1" applyBorder="1" applyAlignment="1">
      <alignment horizontal="left"/>
    </xf>
    <xf numFmtId="44" fontId="0" fillId="13" borderId="0" xfId="1" applyFont="1" applyFill="1" applyBorder="1" applyAlignment="1">
      <alignment horizontal="center"/>
    </xf>
    <xf numFmtId="0" fontId="0" fillId="8" borderId="14" xfId="0" applyFill="1" applyBorder="1" applyAlignment="1">
      <alignment horizontal="left" vertical="center" wrapText="1"/>
    </xf>
    <xf numFmtId="0" fontId="0" fillId="8" borderId="0" xfId="0" applyFill="1" applyAlignment="1">
      <alignment horizontal="left" vertical="top" wrapText="1"/>
    </xf>
    <xf numFmtId="0" fontId="43" fillId="21" borderId="42" xfId="0" applyFont="1" applyFill="1" applyBorder="1" applyAlignment="1">
      <alignment horizontal="left"/>
    </xf>
    <xf numFmtId="0" fontId="41" fillId="20" borderId="42" xfId="0" applyFont="1" applyFill="1" applyBorder="1" applyAlignment="1">
      <alignment horizontal="left" vertical="center"/>
    </xf>
    <xf numFmtId="0" fontId="15" fillId="8" borderId="10" xfId="0" applyFont="1" applyFill="1" applyBorder="1" applyAlignment="1">
      <alignment horizontal="left" vertical="top" wrapText="1"/>
    </xf>
    <xf numFmtId="0" fontId="15" fillId="8" borderId="36" xfId="0" applyFont="1" applyFill="1" applyBorder="1" applyAlignment="1">
      <alignment horizontal="left" vertical="top" wrapText="1"/>
    </xf>
    <xf numFmtId="0" fontId="15" fillId="8" borderId="37" xfId="0" applyFont="1" applyFill="1" applyBorder="1" applyAlignment="1">
      <alignment horizontal="left" vertical="top" wrapText="1"/>
    </xf>
    <xf numFmtId="0" fontId="15" fillId="8" borderId="11" xfId="0" applyFont="1" applyFill="1" applyBorder="1" applyAlignment="1">
      <alignment horizontal="left"/>
    </xf>
    <xf numFmtId="0" fontId="15" fillId="8" borderId="0" xfId="0" applyFont="1" applyFill="1" applyBorder="1" applyAlignment="1">
      <alignment horizontal="left"/>
    </xf>
    <xf numFmtId="0" fontId="15" fillId="8" borderId="11" xfId="0" applyFont="1" applyFill="1" applyBorder="1" applyAlignment="1">
      <alignment horizontal="left" wrapText="1"/>
    </xf>
    <xf numFmtId="0" fontId="15" fillId="8" borderId="0" xfId="0" applyFont="1" applyFill="1" applyBorder="1" applyAlignment="1">
      <alignment horizontal="left" wrapText="1"/>
    </xf>
    <xf numFmtId="0" fontId="15" fillId="8" borderId="35" xfId="0" applyFont="1" applyFill="1" applyBorder="1" applyAlignment="1">
      <alignment horizontal="left" wrapText="1"/>
    </xf>
    <xf numFmtId="0" fontId="15" fillId="8" borderId="35" xfId="0" applyFont="1" applyFill="1" applyBorder="1" applyAlignment="1">
      <alignment horizontal="left"/>
    </xf>
    <xf numFmtId="0" fontId="15" fillId="8" borderId="12" xfId="0" applyFont="1" applyFill="1" applyBorder="1" applyAlignment="1">
      <alignment horizontal="left" vertical="center" wrapText="1"/>
    </xf>
    <xf numFmtId="0" fontId="15" fillId="8" borderId="13" xfId="0" applyFont="1" applyFill="1" applyBorder="1" applyAlignment="1">
      <alignment horizontal="left" vertical="center" wrapText="1"/>
    </xf>
    <xf numFmtId="0" fontId="15" fillId="8" borderId="34" xfId="0" applyFont="1" applyFill="1" applyBorder="1" applyAlignment="1">
      <alignment horizontal="left" vertical="center" wrapText="1"/>
    </xf>
    <xf numFmtId="0" fontId="52" fillId="17" borderId="0" xfId="0" applyFont="1" applyFill="1" applyAlignment="1">
      <alignment horizontal="left" vertical="center" wrapText="1"/>
    </xf>
    <xf numFmtId="0" fontId="52" fillId="8" borderId="0" xfId="0" applyFont="1" applyFill="1" applyAlignment="1">
      <alignment horizontal="left" vertical="center"/>
    </xf>
    <xf numFmtId="0" fontId="0" fillId="17" borderId="0" xfId="0" applyFill="1" applyAlignment="1">
      <alignment horizontal="left" vertical="top" wrapText="1"/>
    </xf>
    <xf numFmtId="0" fontId="3" fillId="23" borderId="14" xfId="0" applyFont="1" applyFill="1" applyBorder="1" applyAlignment="1">
      <alignment horizontal="left" vertical="center" wrapText="1"/>
    </xf>
    <xf numFmtId="0" fontId="43" fillId="21" borderId="53" xfId="0" applyFont="1" applyFill="1" applyBorder="1" applyAlignment="1">
      <alignment horizontal="left"/>
    </xf>
    <xf numFmtId="0" fontId="2" fillId="14" borderId="7" xfId="0" applyFont="1" applyFill="1" applyBorder="1" applyAlignment="1" applyProtection="1">
      <alignment horizontal="center" vertical="center" wrapText="1"/>
      <protection locked="0"/>
    </xf>
    <xf numFmtId="0" fontId="2" fillId="14" borderId="8" xfId="0" applyFont="1" applyFill="1" applyBorder="1" applyAlignment="1" applyProtection="1">
      <alignment horizontal="center" vertical="center" wrapText="1"/>
      <protection locked="0"/>
    </xf>
    <xf numFmtId="0" fontId="2" fillId="14" borderId="9" xfId="0" applyFont="1" applyFill="1" applyBorder="1" applyAlignment="1" applyProtection="1">
      <alignment horizontal="center" vertical="center" wrapText="1"/>
      <protection locked="0"/>
    </xf>
    <xf numFmtId="0" fontId="30" fillId="7" borderId="7" xfId="0" applyFont="1" applyFill="1" applyBorder="1" applyAlignment="1">
      <alignment horizontal="center" vertical="center" wrapText="1"/>
    </xf>
    <xf numFmtId="0" fontId="30" fillId="7" borderId="8" xfId="0" applyFont="1" applyFill="1" applyBorder="1" applyAlignment="1">
      <alignment horizontal="center" vertical="center" wrapText="1"/>
    </xf>
    <xf numFmtId="0" fontId="30" fillId="7" borderId="9" xfId="0" applyFont="1" applyFill="1" applyBorder="1" applyAlignment="1">
      <alignment horizontal="center" vertical="center" wrapText="1"/>
    </xf>
    <xf numFmtId="0" fontId="22" fillId="7" borderId="7" xfId="0" applyFont="1" applyFill="1" applyBorder="1" applyAlignment="1">
      <alignment horizontal="left" vertical="center" wrapText="1"/>
    </xf>
    <xf numFmtId="0" fontId="22" fillId="7" borderId="8" xfId="0" applyFont="1" applyFill="1" applyBorder="1" applyAlignment="1">
      <alignment horizontal="left" vertical="center" wrapText="1"/>
    </xf>
    <xf numFmtId="0" fontId="22" fillId="7" borderId="9" xfId="0" applyFont="1" applyFill="1" applyBorder="1" applyAlignment="1">
      <alignment horizontal="left" vertical="center" wrapText="1"/>
    </xf>
    <xf numFmtId="0" fontId="31" fillId="19" borderId="60" xfId="0" applyFont="1" applyFill="1" applyBorder="1" applyAlignment="1">
      <alignment horizontal="center" wrapText="1"/>
    </xf>
    <xf numFmtId="0" fontId="31" fillId="19" borderId="43" xfId="0" applyFont="1" applyFill="1" applyBorder="1" applyAlignment="1">
      <alignment horizontal="center" wrapText="1"/>
    </xf>
    <xf numFmtId="0" fontId="31" fillId="19" borderId="61" xfId="0" applyFont="1" applyFill="1" applyBorder="1" applyAlignment="1">
      <alignment horizontal="center" wrapText="1"/>
    </xf>
    <xf numFmtId="0" fontId="31" fillId="19" borderId="41" xfId="0" applyFont="1" applyFill="1" applyBorder="1" applyAlignment="1">
      <alignment horizontal="center" wrapText="1"/>
    </xf>
    <xf numFmtId="0" fontId="31" fillId="19" borderId="40" xfId="0" applyFont="1" applyFill="1" applyBorder="1" applyAlignment="1">
      <alignment horizontal="center" wrapText="1"/>
    </xf>
    <xf numFmtId="0" fontId="31" fillId="19" borderId="64" xfId="0" applyFont="1" applyFill="1" applyBorder="1" applyAlignment="1">
      <alignment horizontal="center" wrapText="1"/>
    </xf>
    <xf numFmtId="0" fontId="36" fillId="19" borderId="7" xfId="0" applyFont="1" applyFill="1" applyBorder="1" applyAlignment="1">
      <alignment horizontal="center"/>
    </xf>
    <xf numFmtId="0" fontId="36" fillId="19" borderId="8" xfId="0" applyFont="1" applyFill="1" applyBorder="1" applyAlignment="1">
      <alignment horizontal="center"/>
    </xf>
    <xf numFmtId="0" fontId="36" fillId="19" borderId="9" xfId="0" applyFont="1" applyFill="1" applyBorder="1" applyAlignment="1">
      <alignment horizontal="center"/>
    </xf>
    <xf numFmtId="0" fontId="29" fillId="0" borderId="7" xfId="0" applyFont="1" applyBorder="1" applyAlignment="1">
      <alignment horizontal="center"/>
    </xf>
    <xf numFmtId="0" fontId="29" fillId="0" borderId="8" xfId="0" applyFont="1" applyBorder="1" applyAlignment="1">
      <alignment horizontal="center"/>
    </xf>
    <xf numFmtId="0" fontId="0" fillId="7" borderId="53" xfId="0" applyFill="1" applyBorder="1" applyAlignment="1">
      <alignment horizontal="left" wrapText="1"/>
    </xf>
    <xf numFmtId="0" fontId="0" fillId="7" borderId="42" xfId="0" applyFill="1" applyBorder="1" applyAlignment="1">
      <alignment horizontal="left" wrapText="1"/>
    </xf>
    <xf numFmtId="0" fontId="0" fillId="7" borderId="57" xfId="0" applyFill="1" applyBorder="1" applyAlignment="1">
      <alignment horizontal="left" wrapText="1"/>
    </xf>
    <xf numFmtId="0" fontId="16" fillId="7" borderId="7" xfId="0" applyFont="1" applyFill="1" applyBorder="1" applyAlignment="1">
      <alignment horizontal="center"/>
    </xf>
    <xf numFmtId="0" fontId="16" fillId="7" borderId="8" xfId="0" applyFont="1" applyFill="1" applyBorder="1" applyAlignment="1">
      <alignment horizontal="center"/>
    </xf>
    <xf numFmtId="0" fontId="16" fillId="7" borderId="9" xfId="0" applyFont="1" applyFill="1" applyBorder="1" applyAlignment="1">
      <alignment horizontal="center"/>
    </xf>
    <xf numFmtId="0" fontId="3"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0" fillId="14" borderId="59" xfId="0" applyFill="1" applyBorder="1" applyAlignment="1" applyProtection="1">
      <alignment horizontal="left"/>
      <protection locked="0"/>
    </xf>
    <xf numFmtId="0" fontId="0" fillId="14" borderId="8" xfId="0" applyFill="1" applyBorder="1" applyAlignment="1" applyProtection="1">
      <alignment horizontal="left"/>
      <protection locked="0"/>
    </xf>
    <xf numFmtId="0" fontId="0" fillId="14" borderId="9" xfId="0" applyFill="1" applyBorder="1" applyAlignment="1" applyProtection="1">
      <alignment horizontal="left"/>
      <protection locked="0"/>
    </xf>
    <xf numFmtId="0" fontId="0" fillId="7" borderId="41" xfId="0" applyFill="1" applyBorder="1" applyAlignment="1">
      <alignment horizontal="left" wrapText="1"/>
    </xf>
    <xf numFmtId="0" fontId="0" fillId="7" borderId="40" xfId="0" applyFill="1" applyBorder="1" applyAlignment="1">
      <alignment horizontal="left" wrapText="1"/>
    </xf>
    <xf numFmtId="0" fontId="0" fillId="7" borderId="62" xfId="0" applyFill="1" applyBorder="1" applyAlignment="1">
      <alignment horizontal="left" wrapText="1"/>
    </xf>
    <xf numFmtId="0" fontId="0" fillId="7" borderId="14" xfId="0" applyFill="1" applyBorder="1" applyAlignment="1"/>
    <xf numFmtId="0" fontId="0" fillId="7" borderId="14" xfId="0" applyFill="1" applyBorder="1" applyAlignment="1">
      <alignment wrapText="1"/>
    </xf>
    <xf numFmtId="0" fontId="0" fillId="7" borderId="14" xfId="0" applyFill="1" applyBorder="1" applyAlignment="1">
      <alignment horizontal="left"/>
    </xf>
    <xf numFmtId="0" fontId="0" fillId="14" borderId="7" xfId="0" applyFill="1" applyBorder="1" applyAlignment="1" applyProtection="1">
      <alignment horizontal="left"/>
      <protection locked="0"/>
    </xf>
    <xf numFmtId="0" fontId="22" fillId="7" borderId="12" xfId="0" applyFont="1" applyFill="1" applyBorder="1" applyAlignment="1">
      <alignment vertical="center" wrapText="1"/>
    </xf>
    <xf numFmtId="0" fontId="22" fillId="7" borderId="34" xfId="0" applyFont="1" applyFill="1" applyBorder="1" applyAlignment="1">
      <alignment vertical="center" wrapText="1"/>
    </xf>
    <xf numFmtId="0" fontId="30" fillId="19" borderId="14" xfId="0" applyFont="1" applyFill="1" applyBorder="1" applyAlignment="1">
      <alignment horizontal="center" wrapText="1"/>
    </xf>
    <xf numFmtId="0" fontId="30" fillId="19" borderId="53" xfId="0" applyFont="1" applyFill="1" applyBorder="1" applyAlignment="1">
      <alignment horizontal="center" wrapText="1"/>
    </xf>
    <xf numFmtId="0" fontId="3" fillId="0" borderId="0" xfId="0" applyFont="1" applyAlignment="1">
      <alignment horizontal="left" vertical="center"/>
    </xf>
    <xf numFmtId="0" fontId="0" fillId="14" borderId="7" xfId="0" applyFill="1" applyBorder="1" applyAlignment="1">
      <alignment horizontal="left"/>
    </xf>
    <xf numFmtId="0" fontId="0" fillId="14" borderId="8" xfId="0" applyFill="1" applyBorder="1" applyAlignment="1">
      <alignment horizontal="left"/>
    </xf>
    <xf numFmtId="0" fontId="0" fillId="14" borderId="9" xfId="0" applyFill="1" applyBorder="1" applyAlignment="1">
      <alignment horizontal="left"/>
    </xf>
    <xf numFmtId="0" fontId="0" fillId="0" borderId="38" xfId="0" applyBorder="1" applyAlignment="1">
      <alignment horizontal="left"/>
    </xf>
    <xf numFmtId="0" fontId="0" fillId="0" borderId="39" xfId="0" applyBorder="1" applyAlignment="1">
      <alignment horizontal="left"/>
    </xf>
    <xf numFmtId="0" fontId="3" fillId="0" borderId="11" xfId="0" applyFont="1" applyBorder="1" applyAlignment="1">
      <alignment horizontal="right"/>
    </xf>
    <xf numFmtId="0" fontId="3" fillId="0" borderId="0" xfId="0" applyFont="1" applyBorder="1" applyAlignment="1">
      <alignment horizontal="right"/>
    </xf>
    <xf numFmtId="0" fontId="29" fillId="0" borderId="13" xfId="0" applyFont="1" applyBorder="1" applyAlignment="1">
      <alignment horizontal="center" vertical="center" wrapText="1"/>
    </xf>
    <xf numFmtId="0" fontId="22" fillId="7" borderId="47" xfId="0" applyFont="1" applyFill="1" applyBorder="1" applyAlignment="1">
      <alignment vertical="center" wrapText="1"/>
    </xf>
    <xf numFmtId="0" fontId="22" fillId="7" borderId="14" xfId="0" applyFont="1" applyFill="1" applyBorder="1" applyAlignment="1">
      <alignment vertical="center" wrapText="1"/>
    </xf>
    <xf numFmtId="0" fontId="20" fillId="0" borderId="7" xfId="0" applyFont="1" applyBorder="1" applyAlignment="1">
      <alignment vertical="center" wrapText="1"/>
    </xf>
    <xf numFmtId="0" fontId="20" fillId="0" borderId="9" xfId="0" applyFont="1" applyBorder="1" applyAlignment="1">
      <alignment vertical="center" wrapText="1"/>
    </xf>
    <xf numFmtId="0" fontId="2" fillId="14" borderId="7" xfId="0" applyFont="1" applyFill="1" applyBorder="1" applyAlignment="1" applyProtection="1">
      <alignment vertical="center" wrapText="1"/>
      <protection locked="0"/>
    </xf>
    <xf numFmtId="0" fontId="2" fillId="14" borderId="8" xfId="0" applyFont="1" applyFill="1" applyBorder="1" applyAlignment="1" applyProtection="1">
      <alignment vertical="center" wrapText="1"/>
      <protection locked="0"/>
    </xf>
    <xf numFmtId="0" fontId="2" fillId="14" borderId="9" xfId="0" applyFont="1" applyFill="1" applyBorder="1" applyAlignment="1" applyProtection="1">
      <alignment vertical="center" wrapText="1"/>
      <protection locked="0"/>
    </xf>
    <xf numFmtId="0" fontId="0" fillId="7" borderId="49" xfId="0" applyFill="1" applyBorder="1" applyAlignment="1">
      <alignment horizontal="left"/>
    </xf>
    <xf numFmtId="0" fontId="0" fillId="7" borderId="50" xfId="0" applyFill="1" applyBorder="1" applyAlignment="1">
      <alignment horizontal="left"/>
    </xf>
    <xf numFmtId="0" fontId="0" fillId="7" borderId="15" xfId="0" applyFill="1" applyBorder="1" applyAlignment="1">
      <alignment horizontal="left"/>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22" fillId="14" borderId="49" xfId="0" applyFont="1" applyFill="1" applyBorder="1" applyAlignment="1">
      <alignment vertical="center" wrapText="1"/>
    </xf>
    <xf numFmtId="0" fontId="22" fillId="14" borderId="50" xfId="0" applyFont="1" applyFill="1" applyBorder="1" applyAlignment="1">
      <alignment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0" fillId="7" borderId="47" xfId="0" applyFill="1" applyBorder="1" applyAlignment="1">
      <alignment horizontal="left" wrapText="1"/>
    </xf>
    <xf numFmtId="0" fontId="0" fillId="7" borderId="14" xfId="0" applyFill="1" applyBorder="1" applyAlignment="1">
      <alignment horizontal="left" wrapText="1"/>
    </xf>
    <xf numFmtId="0" fontId="0" fillId="7" borderId="48" xfId="0" applyFill="1" applyBorder="1" applyAlignment="1">
      <alignment horizontal="left" wrapText="1"/>
    </xf>
    <xf numFmtId="0" fontId="0" fillId="7" borderId="51" xfId="0" applyFill="1" applyBorder="1" applyAlignment="1">
      <alignment horizontal="left"/>
    </xf>
    <xf numFmtId="0" fontId="0" fillId="7" borderId="52" xfId="0" applyFill="1" applyBorder="1" applyAlignment="1">
      <alignment horizontal="left"/>
    </xf>
    <xf numFmtId="0" fontId="0" fillId="7" borderId="18" xfId="0" applyFill="1" applyBorder="1" applyAlignment="1">
      <alignment horizontal="left"/>
    </xf>
    <xf numFmtId="0" fontId="22" fillId="7" borderId="46" xfId="0" applyFont="1" applyFill="1" applyBorder="1" applyAlignment="1">
      <alignment vertical="center" wrapText="1"/>
    </xf>
    <xf numFmtId="0" fontId="22" fillId="7" borderId="45" xfId="0" applyFont="1" applyFill="1" applyBorder="1" applyAlignment="1">
      <alignment vertical="center" wrapText="1"/>
    </xf>
    <xf numFmtId="0" fontId="2" fillId="14" borderId="7" xfId="0" applyFont="1" applyFill="1" applyBorder="1" applyAlignment="1">
      <alignment horizontal="left" vertical="center" wrapText="1"/>
    </xf>
    <xf numFmtId="0" fontId="2" fillId="14" borderId="8" xfId="0" applyFont="1" applyFill="1" applyBorder="1" applyAlignment="1">
      <alignment horizontal="left" vertical="center" wrapText="1"/>
    </xf>
    <xf numFmtId="0" fontId="2" fillId="14" borderId="9" xfId="0" applyFont="1" applyFill="1" applyBorder="1" applyAlignment="1">
      <alignment horizontal="left" vertical="center" wrapText="1"/>
    </xf>
    <xf numFmtId="0" fontId="0" fillId="6" borderId="7" xfId="0" applyFont="1" applyFill="1" applyBorder="1" applyAlignment="1">
      <alignment horizontal="left" vertical="center"/>
    </xf>
    <xf numFmtId="0" fontId="0" fillId="6" borderId="8" xfId="0" applyFont="1" applyFill="1" applyBorder="1" applyAlignment="1">
      <alignment horizontal="left" vertical="center"/>
    </xf>
    <xf numFmtId="0" fontId="0" fillId="6" borderId="9" xfId="0" applyFont="1" applyFill="1" applyBorder="1" applyAlignment="1">
      <alignment horizontal="left" vertical="center"/>
    </xf>
    <xf numFmtId="0" fontId="3" fillId="0" borderId="0" xfId="0" applyFont="1" applyBorder="1" applyAlignment="1">
      <alignment horizontal="left" vertical="center" wrapText="1"/>
    </xf>
    <xf numFmtId="44" fontId="34" fillId="14" borderId="14" xfId="1" applyFont="1" applyFill="1" applyBorder="1" applyAlignment="1">
      <alignment horizontal="center" vertical="center" wrapText="1"/>
    </xf>
    <xf numFmtId="0" fontId="3" fillId="0" borderId="7" xfId="0" applyFont="1" applyBorder="1" applyAlignment="1">
      <alignment horizontal="right" vertical="center" wrapText="1"/>
    </xf>
    <xf numFmtId="0" fontId="3" fillId="0" borderId="8" xfId="0" applyFont="1" applyBorder="1" applyAlignment="1">
      <alignment horizontal="right" vertical="center" wrapText="1"/>
    </xf>
    <xf numFmtId="0" fontId="3" fillId="0" borderId="9" xfId="0" applyFont="1" applyBorder="1" applyAlignment="1">
      <alignment horizontal="right" vertical="center" wrapText="1"/>
    </xf>
    <xf numFmtId="0" fontId="3" fillId="0" borderId="0" xfId="0" applyFont="1" applyAlignment="1">
      <alignment horizontal="center" vertical="center"/>
    </xf>
    <xf numFmtId="0" fontId="2" fillId="17" borderId="7" xfId="0" applyFont="1" applyFill="1" applyBorder="1" applyAlignment="1">
      <alignment horizontal="right" vertical="center" wrapText="1"/>
    </xf>
    <xf numFmtId="0" fontId="2" fillId="17" borderId="8" xfId="0" applyFont="1" applyFill="1" applyBorder="1" applyAlignment="1">
      <alignment horizontal="right" vertical="center" wrapText="1"/>
    </xf>
    <xf numFmtId="0" fontId="2" fillId="17" borderId="9" xfId="0" applyFont="1" applyFill="1" applyBorder="1" applyAlignment="1">
      <alignment horizontal="right" vertical="center" wrapText="1"/>
    </xf>
    <xf numFmtId="0" fontId="30" fillId="19" borderId="60" xfId="0" applyFont="1" applyFill="1" applyBorder="1" applyAlignment="1">
      <alignment horizontal="center" wrapText="1"/>
    </xf>
    <xf numFmtId="0" fontId="30" fillId="19" borderId="43" xfId="0" applyFont="1" applyFill="1" applyBorder="1" applyAlignment="1">
      <alignment horizontal="center" wrapText="1"/>
    </xf>
    <xf numFmtId="0" fontId="30" fillId="19" borderId="41" xfId="0" applyFont="1" applyFill="1" applyBorder="1" applyAlignment="1">
      <alignment horizontal="center" wrapText="1"/>
    </xf>
    <xf numFmtId="0" fontId="30" fillId="19" borderId="40" xfId="0" applyFont="1" applyFill="1" applyBorder="1" applyAlignment="1">
      <alignment horizontal="center" wrapText="1"/>
    </xf>
    <xf numFmtId="0" fontId="2" fillId="11" borderId="12" xfId="0" applyFont="1" applyFill="1" applyBorder="1" applyAlignment="1">
      <alignment vertical="center" wrapText="1"/>
    </xf>
    <xf numFmtId="0" fontId="2" fillId="11" borderId="13" xfId="0" applyFont="1" applyFill="1" applyBorder="1" applyAlignment="1">
      <alignment vertical="center" wrapText="1"/>
    </xf>
    <xf numFmtId="0" fontId="2" fillId="11" borderId="34" xfId="0" applyFont="1" applyFill="1" applyBorder="1" applyAlignment="1">
      <alignment vertical="center" wrapText="1"/>
    </xf>
    <xf numFmtId="0" fontId="3" fillId="0" borderId="36" xfId="0" applyFont="1" applyBorder="1" applyAlignment="1">
      <alignment horizontal="left" vertical="center" wrapText="1"/>
    </xf>
    <xf numFmtId="0" fontId="34" fillId="14" borderId="14" xfId="0" applyFont="1" applyFill="1" applyBorder="1" applyAlignment="1">
      <alignment horizontal="center" vertical="center" wrapText="1"/>
    </xf>
    <xf numFmtId="0" fontId="32" fillId="7" borderId="10" xfId="0" applyFont="1" applyFill="1" applyBorder="1" applyAlignment="1">
      <alignment horizontal="center" vertical="center" wrapText="1"/>
    </xf>
    <xf numFmtId="0" fontId="32" fillId="7" borderId="36" xfId="0" applyFont="1" applyFill="1" applyBorder="1" applyAlignment="1">
      <alignment horizontal="center" vertical="center" wrapText="1"/>
    </xf>
    <xf numFmtId="0" fontId="32" fillId="7" borderId="37" xfId="0" applyFont="1" applyFill="1" applyBorder="1" applyAlignment="1">
      <alignment horizontal="center" vertical="center" wrapText="1"/>
    </xf>
    <xf numFmtId="0" fontId="32" fillId="7" borderId="12" xfId="0" applyFont="1" applyFill="1" applyBorder="1" applyAlignment="1">
      <alignment horizontal="center" vertical="center" wrapText="1"/>
    </xf>
    <xf numFmtId="0" fontId="32" fillId="7" borderId="13" xfId="0" applyFont="1" applyFill="1" applyBorder="1" applyAlignment="1">
      <alignment horizontal="center" vertical="center" wrapText="1"/>
    </xf>
    <xf numFmtId="0" fontId="32" fillId="7" borderId="34" xfId="0" applyFont="1" applyFill="1" applyBorder="1" applyAlignment="1">
      <alignment horizontal="center" vertical="center" wrapText="1"/>
    </xf>
    <xf numFmtId="0" fontId="3" fillId="0" borderId="0" xfId="0" applyFont="1" applyAlignment="1">
      <alignment horizontal="left" vertical="top"/>
    </xf>
    <xf numFmtId="0" fontId="0" fillId="7" borderId="7" xfId="0" applyFont="1" applyFill="1" applyBorder="1" applyAlignment="1">
      <alignment horizontal="left" vertical="top"/>
    </xf>
    <xf numFmtId="0" fontId="0" fillId="7" borderId="8" xfId="0" applyFont="1" applyFill="1" applyBorder="1" applyAlignment="1">
      <alignment horizontal="left" vertical="top"/>
    </xf>
    <xf numFmtId="0" fontId="0" fillId="7" borderId="9" xfId="0" applyFont="1" applyFill="1" applyBorder="1" applyAlignment="1">
      <alignment horizontal="left" vertical="top"/>
    </xf>
    <xf numFmtId="0" fontId="3" fillId="0" borderId="38" xfId="0" applyFont="1" applyBorder="1" applyAlignment="1">
      <alignment horizontal="left"/>
    </xf>
    <xf numFmtId="0" fontId="3" fillId="0" borderId="39" xfId="0" applyFont="1" applyBorder="1" applyAlignment="1">
      <alignment horizontal="left"/>
    </xf>
    <xf numFmtId="0" fontId="16" fillId="0" borderId="0" xfId="0" applyFont="1" applyBorder="1" applyAlignment="1">
      <alignment vertical="center" wrapText="1"/>
    </xf>
    <xf numFmtId="0" fontId="23" fillId="7" borderId="7" xfId="0" applyFont="1" applyFill="1" applyBorder="1" applyAlignment="1">
      <alignment horizontal="center" vertical="top" wrapText="1"/>
    </xf>
    <xf numFmtId="0" fontId="23" fillId="7" borderId="8" xfId="0" applyFont="1" applyFill="1" applyBorder="1" applyAlignment="1">
      <alignment horizontal="center" vertical="top" wrapText="1"/>
    </xf>
    <xf numFmtId="0" fontId="23" fillId="7" borderId="9" xfId="0" applyFont="1" applyFill="1" applyBorder="1" applyAlignment="1">
      <alignment horizontal="center" vertical="top" wrapText="1"/>
    </xf>
    <xf numFmtId="0" fontId="16" fillId="7" borderId="44" xfId="0" applyFont="1" applyFill="1" applyBorder="1" applyAlignment="1">
      <alignment horizontal="center" textRotation="90" wrapText="1"/>
    </xf>
    <xf numFmtId="0" fontId="3" fillId="7" borderId="68" xfId="0" applyFont="1" applyFill="1" applyBorder="1" applyAlignment="1">
      <alignment horizontal="center" textRotation="90" wrapText="1"/>
    </xf>
    <xf numFmtId="0" fontId="3" fillId="7" borderId="33" xfId="0" applyFont="1" applyFill="1" applyBorder="1" applyAlignment="1">
      <alignment horizontal="center" textRotation="90" wrapText="1"/>
    </xf>
    <xf numFmtId="0" fontId="16" fillId="7" borderId="68" xfId="0" applyFont="1" applyFill="1" applyBorder="1" applyAlignment="1">
      <alignment horizontal="center" textRotation="90" wrapText="1"/>
    </xf>
    <xf numFmtId="0" fontId="16" fillId="7" borderId="33" xfId="0" applyFont="1" applyFill="1" applyBorder="1" applyAlignment="1">
      <alignment horizontal="center" textRotation="90" wrapText="1"/>
    </xf>
    <xf numFmtId="0" fontId="15" fillId="8" borderId="11" xfId="0" applyFont="1" applyFill="1" applyBorder="1" applyAlignment="1">
      <alignment horizontal="left" vertical="top" wrapText="1"/>
    </xf>
    <xf numFmtId="0" fontId="15" fillId="8" borderId="0" xfId="0" applyFont="1" applyFill="1" applyBorder="1" applyAlignment="1">
      <alignment horizontal="left" vertical="top" wrapText="1"/>
    </xf>
    <xf numFmtId="0" fontId="15" fillId="8" borderId="35" xfId="0" applyFont="1" applyFill="1" applyBorder="1" applyAlignment="1">
      <alignment horizontal="left" vertical="top" wrapText="1"/>
    </xf>
    <xf numFmtId="0" fontId="3" fillId="0" borderId="0" xfId="0" applyFont="1" applyAlignment="1">
      <alignment horizontal="right" vertical="center"/>
    </xf>
    <xf numFmtId="0" fontId="27" fillId="0" borderId="0" xfId="0" applyFont="1" applyAlignment="1">
      <alignment horizontal="left" vertical="center"/>
    </xf>
    <xf numFmtId="0" fontId="27" fillId="0" borderId="35" xfId="0" applyFont="1" applyBorder="1" applyAlignment="1">
      <alignment horizontal="left" vertical="center"/>
    </xf>
    <xf numFmtId="0" fontId="33" fillId="16" borderId="10" xfId="0" applyFont="1" applyFill="1" applyBorder="1" applyAlignment="1">
      <alignment horizontal="center" vertical="center" wrapText="1"/>
    </xf>
    <xf numFmtId="0" fontId="33" fillId="16" borderId="36" xfId="0" applyFont="1" applyFill="1" applyBorder="1" applyAlignment="1">
      <alignment horizontal="center" vertical="center" wrapText="1"/>
    </xf>
    <xf numFmtId="0" fontId="33" fillId="16" borderId="37"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13" xfId="0" applyFont="1" applyFill="1" applyBorder="1" applyAlignment="1">
      <alignment horizontal="center" vertical="center" wrapText="1"/>
    </xf>
    <xf numFmtId="0" fontId="33" fillId="16" borderId="34" xfId="0" applyFont="1" applyFill="1" applyBorder="1" applyAlignment="1">
      <alignment horizontal="center" vertical="center" wrapText="1"/>
    </xf>
    <xf numFmtId="0" fontId="30" fillId="0" borderId="7" xfId="0" applyFont="1" applyBorder="1" applyAlignment="1">
      <alignment horizontal="center"/>
    </xf>
    <xf numFmtId="0" fontId="30" fillId="0" borderId="8" xfId="0" applyFont="1" applyBorder="1" applyAlignment="1">
      <alignment horizontal="center"/>
    </xf>
    <xf numFmtId="0" fontId="15" fillId="8" borderId="19" xfId="0" applyFont="1" applyFill="1" applyBorder="1" applyAlignment="1">
      <alignment horizontal="left" vertical="top" wrapText="1"/>
    </xf>
    <xf numFmtId="0" fontId="15" fillId="8" borderId="0" xfId="0" applyFont="1" applyFill="1" applyAlignment="1">
      <alignment horizontal="left" vertical="top" wrapText="1"/>
    </xf>
    <xf numFmtId="0" fontId="15" fillId="8" borderId="19" xfId="0" applyFont="1" applyFill="1" applyBorder="1" applyAlignment="1">
      <alignment horizontal="left"/>
    </xf>
    <xf numFmtId="0" fontId="15" fillId="8" borderId="0" xfId="0" applyFont="1" applyFill="1" applyAlignment="1">
      <alignment horizontal="left"/>
    </xf>
    <xf numFmtId="0" fontId="31" fillId="8" borderId="13" xfId="0" applyFont="1" applyFill="1" applyBorder="1" applyAlignment="1">
      <alignment vertical="center" wrapText="1"/>
    </xf>
    <xf numFmtId="0" fontId="2" fillId="14" borderId="7" xfId="0" applyFont="1" applyFill="1" applyBorder="1" applyAlignment="1" applyProtection="1">
      <alignment horizontal="left" vertical="center" wrapText="1"/>
      <protection locked="0"/>
    </xf>
    <xf numFmtId="0" fontId="2" fillId="14" borderId="9" xfId="0" applyFont="1" applyFill="1" applyBorder="1" applyAlignment="1" applyProtection="1">
      <alignment horizontal="left" vertical="center" wrapText="1"/>
      <protection locked="0"/>
    </xf>
    <xf numFmtId="0" fontId="2" fillId="8" borderId="44" xfId="0" applyFont="1" applyFill="1" applyBorder="1" applyAlignment="1" applyProtection="1">
      <alignment horizontal="center" vertical="center" wrapText="1"/>
    </xf>
    <xf numFmtId="0" fontId="2" fillId="8" borderId="68" xfId="0" applyFont="1" applyFill="1" applyBorder="1" applyAlignment="1" applyProtection="1">
      <alignment horizontal="center" vertical="center" wrapText="1"/>
    </xf>
    <xf numFmtId="0" fontId="2" fillId="8" borderId="33" xfId="0" applyFont="1" applyFill="1" applyBorder="1" applyAlignment="1" applyProtection="1">
      <alignment horizontal="center" vertical="center" wrapText="1"/>
    </xf>
    <xf numFmtId="0" fontId="15" fillId="8" borderId="19" xfId="0" applyFont="1" applyFill="1" applyBorder="1" applyAlignment="1">
      <alignment horizontal="left" vertical="center" wrapText="1"/>
    </xf>
    <xf numFmtId="0" fontId="15" fillId="8" borderId="0" xfId="0" applyFont="1" applyFill="1" applyBorder="1" applyAlignment="1">
      <alignment horizontal="left" vertical="center" wrapText="1"/>
    </xf>
    <xf numFmtId="0" fontId="2" fillId="14" borderId="10" xfId="0" applyFont="1" applyFill="1" applyBorder="1" applyAlignment="1" applyProtection="1">
      <alignment horizontal="left" vertical="top" wrapText="1"/>
      <protection locked="0"/>
    </xf>
    <xf numFmtId="0" fontId="2" fillId="14" borderId="36" xfId="0" applyFont="1" applyFill="1" applyBorder="1" applyAlignment="1" applyProtection="1">
      <alignment horizontal="left" vertical="top" wrapText="1"/>
      <protection locked="0"/>
    </xf>
    <xf numFmtId="0" fontId="2" fillId="14" borderId="37" xfId="0" applyFont="1" applyFill="1" applyBorder="1" applyAlignment="1" applyProtection="1">
      <alignment horizontal="left" vertical="top" wrapText="1"/>
      <protection locked="0"/>
    </xf>
    <xf numFmtId="0" fontId="2" fillId="14" borderId="11" xfId="0" applyFont="1" applyFill="1" applyBorder="1" applyAlignment="1" applyProtection="1">
      <alignment horizontal="left" vertical="top" wrapText="1"/>
      <protection locked="0"/>
    </xf>
    <xf numFmtId="0" fontId="2" fillId="14" borderId="0" xfId="0" applyFont="1" applyFill="1" applyBorder="1" applyAlignment="1" applyProtection="1">
      <alignment horizontal="left" vertical="top" wrapText="1"/>
      <protection locked="0"/>
    </xf>
    <xf numFmtId="0" fontId="2" fillId="14" borderId="35" xfId="0" applyFont="1" applyFill="1" applyBorder="1" applyAlignment="1" applyProtection="1">
      <alignment horizontal="left" vertical="top" wrapText="1"/>
      <protection locked="0"/>
    </xf>
    <xf numFmtId="0" fontId="2" fillId="14" borderId="12" xfId="0" applyFont="1" applyFill="1" applyBorder="1" applyAlignment="1" applyProtection="1">
      <alignment horizontal="left" vertical="top" wrapText="1"/>
      <protection locked="0"/>
    </xf>
    <xf numFmtId="0" fontId="2" fillId="14" borderId="13" xfId="0" applyFont="1" applyFill="1" applyBorder="1" applyAlignment="1" applyProtection="1">
      <alignment horizontal="left" vertical="top" wrapText="1"/>
      <protection locked="0"/>
    </xf>
    <xf numFmtId="0" fontId="2" fillId="14" borderId="34" xfId="0" applyFont="1" applyFill="1" applyBorder="1" applyAlignment="1" applyProtection="1">
      <alignment horizontal="left" vertical="top" wrapText="1"/>
      <protection locked="0"/>
    </xf>
    <xf numFmtId="0" fontId="30" fillId="8" borderId="0" xfId="0" applyFont="1" applyFill="1" applyAlignment="1">
      <alignment horizontal="left" vertical="top" wrapText="1"/>
    </xf>
    <xf numFmtId="0" fontId="3" fillId="7" borderId="7" xfId="0" applyFont="1" applyFill="1" applyBorder="1" applyAlignment="1">
      <alignment horizontal="left" vertical="center" wrapText="1"/>
    </xf>
    <xf numFmtId="0" fontId="3" fillId="7" borderId="8" xfId="0" applyFont="1" applyFill="1" applyBorder="1" applyAlignment="1">
      <alignment horizontal="left" vertical="center" wrapText="1"/>
    </xf>
    <xf numFmtId="0" fontId="3" fillId="7" borderId="9" xfId="0" applyFont="1" applyFill="1" applyBorder="1" applyAlignment="1">
      <alignment horizontal="left" vertical="center" wrapText="1"/>
    </xf>
    <xf numFmtId="0" fontId="2" fillId="8" borderId="36" xfId="0" applyFont="1" applyFill="1" applyBorder="1" applyAlignment="1">
      <alignment vertical="center" wrapText="1"/>
    </xf>
    <xf numFmtId="0" fontId="0" fillId="17" borderId="0" xfId="0" applyFill="1" applyAlignment="1">
      <alignment horizontal="left" vertical="center" wrapText="1"/>
    </xf>
    <xf numFmtId="0" fontId="16" fillId="8" borderId="0" xfId="0" applyFont="1" applyFill="1" applyAlignment="1">
      <alignment horizontal="left"/>
    </xf>
    <xf numFmtId="0" fontId="31" fillId="7" borderId="51" xfId="0" applyFont="1" applyFill="1" applyBorder="1" applyAlignment="1">
      <alignment horizontal="left" vertical="center" wrapText="1"/>
    </xf>
    <xf numFmtId="0" fontId="31" fillId="7" borderId="18" xfId="0" applyFont="1" applyFill="1" applyBorder="1" applyAlignment="1">
      <alignment horizontal="left" vertical="center" wrapText="1"/>
    </xf>
    <xf numFmtId="0" fontId="31" fillId="7" borderId="47" xfId="0" applyFont="1" applyFill="1" applyBorder="1" applyAlignment="1">
      <alignment horizontal="left" vertical="center" wrapText="1"/>
    </xf>
    <xf numFmtId="0" fontId="31" fillId="7" borderId="48" xfId="0" applyFont="1" applyFill="1" applyBorder="1" applyAlignment="1">
      <alignment horizontal="left" vertical="center" wrapText="1"/>
    </xf>
    <xf numFmtId="0" fontId="31" fillId="7" borderId="71" xfId="0" applyFont="1" applyFill="1" applyBorder="1" applyAlignment="1">
      <alignment horizontal="left" vertical="center" wrapText="1"/>
    </xf>
    <xf numFmtId="0" fontId="31" fillId="7" borderId="72" xfId="0" applyFont="1" applyFill="1" applyBorder="1" applyAlignment="1">
      <alignment horizontal="left" vertical="center" wrapText="1"/>
    </xf>
    <xf numFmtId="0" fontId="0" fillId="10" borderId="73" xfId="0" applyFill="1" applyBorder="1" applyAlignment="1">
      <alignment horizontal="left"/>
    </xf>
    <xf numFmtId="0" fontId="0" fillId="10" borderId="30" xfId="0" applyFill="1" applyBorder="1" applyAlignment="1">
      <alignment horizontal="left"/>
    </xf>
    <xf numFmtId="0" fontId="16" fillId="10" borderId="7" xfId="0" applyFont="1" applyFill="1" applyBorder="1" applyAlignment="1" applyProtection="1">
      <alignment horizontal="left" vertical="center" wrapText="1"/>
      <protection locked="0"/>
    </xf>
    <xf numFmtId="0" fontId="16" fillId="10" borderId="9" xfId="0" applyFont="1" applyFill="1" applyBorder="1" applyAlignment="1" applyProtection="1">
      <alignment horizontal="left" vertical="center" wrapText="1"/>
      <protection locked="0"/>
    </xf>
    <xf numFmtId="0" fontId="3" fillId="7" borderId="7" xfId="0" applyFont="1" applyFill="1" applyBorder="1" applyAlignment="1">
      <alignment horizontal="right" vertical="center"/>
    </xf>
    <xf numFmtId="0" fontId="3" fillId="7" borderId="8" xfId="0" applyFont="1" applyFill="1" applyBorder="1" applyAlignment="1">
      <alignment horizontal="right" vertical="center"/>
    </xf>
    <xf numFmtId="0" fontId="3" fillId="7" borderId="9" xfId="0" applyFont="1" applyFill="1" applyBorder="1" applyAlignment="1">
      <alignment horizontal="right" vertical="center"/>
    </xf>
    <xf numFmtId="0" fontId="16" fillId="8" borderId="13" xfId="0" applyFont="1" applyFill="1" applyBorder="1" applyAlignment="1">
      <alignment horizontal="right" vertical="center" wrapText="1"/>
    </xf>
    <xf numFmtId="0" fontId="16" fillId="8" borderId="34" xfId="0" applyFont="1" applyFill="1" applyBorder="1" applyAlignment="1">
      <alignment horizontal="right" vertical="center" wrapText="1"/>
    </xf>
    <xf numFmtId="0" fontId="0" fillId="17" borderId="10" xfId="0" applyFill="1" applyBorder="1" applyAlignment="1">
      <alignment horizontal="left" vertical="center" wrapText="1"/>
    </xf>
    <xf numFmtId="0" fontId="0" fillId="17" borderId="36" xfId="0" applyFill="1" applyBorder="1" applyAlignment="1">
      <alignment horizontal="left" vertical="center" wrapText="1"/>
    </xf>
    <xf numFmtId="0" fontId="0" fillId="17" borderId="37" xfId="0" applyFill="1" applyBorder="1" applyAlignment="1">
      <alignment horizontal="left" vertical="center" wrapText="1"/>
    </xf>
    <xf numFmtId="0" fontId="0" fillId="17" borderId="11" xfId="0" applyFill="1" applyBorder="1" applyAlignment="1">
      <alignment horizontal="left" vertical="center" wrapText="1"/>
    </xf>
    <xf numFmtId="0" fontId="0" fillId="17" borderId="0" xfId="0" applyFill="1" applyBorder="1" applyAlignment="1">
      <alignment horizontal="left" vertical="center" wrapText="1"/>
    </xf>
    <xf numFmtId="0" fontId="0" fillId="17" borderId="35" xfId="0" applyFill="1" applyBorder="1" applyAlignment="1">
      <alignment horizontal="left" vertical="center" wrapText="1"/>
    </xf>
    <xf numFmtId="0" fontId="0" fillId="17" borderId="12" xfId="0" applyFill="1" applyBorder="1" applyAlignment="1">
      <alignment horizontal="left" vertical="center" wrapText="1"/>
    </xf>
    <xf numFmtId="0" fontId="0" fillId="17" borderId="13" xfId="0" applyFill="1" applyBorder="1" applyAlignment="1">
      <alignment horizontal="left" vertical="center" wrapText="1"/>
    </xf>
    <xf numFmtId="0" fontId="0" fillId="17" borderId="34" xfId="0" applyFill="1" applyBorder="1" applyAlignment="1">
      <alignment horizontal="left" vertical="center" wrapText="1"/>
    </xf>
    <xf numFmtId="0" fontId="20" fillId="14" borderId="10" xfId="0" applyFont="1" applyFill="1" applyBorder="1" applyAlignment="1" applyProtection="1">
      <alignment horizontal="left" vertical="top" wrapText="1"/>
      <protection locked="0"/>
    </xf>
    <xf numFmtId="0" fontId="20" fillId="14" borderId="36" xfId="0" applyFont="1" applyFill="1" applyBorder="1" applyAlignment="1" applyProtection="1">
      <alignment horizontal="left" vertical="top" wrapText="1"/>
      <protection locked="0"/>
    </xf>
    <xf numFmtId="0" fontId="20" fillId="14" borderId="37" xfId="0" applyFont="1" applyFill="1" applyBorder="1" applyAlignment="1" applyProtection="1">
      <alignment horizontal="left" vertical="top" wrapText="1"/>
      <protection locked="0"/>
    </xf>
    <xf numFmtId="0" fontId="20" fillId="14" borderId="11" xfId="0" applyFont="1" applyFill="1" applyBorder="1" applyAlignment="1" applyProtection="1">
      <alignment horizontal="left" vertical="top" wrapText="1"/>
      <protection locked="0"/>
    </xf>
    <xf numFmtId="0" fontId="20" fillId="14" borderId="0" xfId="0" applyFont="1" applyFill="1" applyBorder="1" applyAlignment="1" applyProtection="1">
      <alignment horizontal="left" vertical="top" wrapText="1"/>
      <protection locked="0"/>
    </xf>
    <xf numFmtId="0" fontId="20" fillId="14" borderId="35" xfId="0" applyFont="1" applyFill="1" applyBorder="1" applyAlignment="1" applyProtection="1">
      <alignment horizontal="left" vertical="top" wrapText="1"/>
      <protection locked="0"/>
    </xf>
    <xf numFmtId="0" fontId="20" fillId="14" borderId="12" xfId="0" applyFont="1" applyFill="1" applyBorder="1" applyAlignment="1" applyProtection="1">
      <alignment horizontal="left" vertical="top" wrapText="1"/>
      <protection locked="0"/>
    </xf>
    <xf numFmtId="0" fontId="20" fillId="14" borderId="13" xfId="0" applyFont="1" applyFill="1" applyBorder="1" applyAlignment="1" applyProtection="1">
      <alignment horizontal="left" vertical="top" wrapText="1"/>
      <protection locked="0"/>
    </xf>
    <xf numFmtId="0" fontId="20" fillId="14" borderId="34" xfId="0" applyFont="1" applyFill="1" applyBorder="1" applyAlignment="1" applyProtection="1">
      <alignment horizontal="left" vertical="top" wrapText="1"/>
      <protection locked="0"/>
    </xf>
    <xf numFmtId="0" fontId="0" fillId="14" borderId="53" xfId="0" applyFill="1" applyBorder="1" applyAlignment="1" applyProtection="1">
      <alignment horizontal="center"/>
      <protection locked="0"/>
    </xf>
    <xf numFmtId="0" fontId="0" fillId="14" borderId="55" xfId="0" applyFill="1" applyBorder="1" applyAlignment="1" applyProtection="1">
      <alignment horizontal="center"/>
      <protection locked="0"/>
    </xf>
    <xf numFmtId="0" fontId="47" fillId="25" borderId="53" xfId="0" applyFont="1" applyFill="1" applyBorder="1" applyAlignment="1">
      <alignment horizontal="center" vertical="center" wrapText="1"/>
    </xf>
    <xf numFmtId="0" fontId="47" fillId="25" borderId="55" xfId="0" applyFont="1" applyFill="1" applyBorder="1" applyAlignment="1">
      <alignment horizontal="center" vertical="center" wrapText="1"/>
    </xf>
    <xf numFmtId="0" fontId="18" fillId="8" borderId="0" xfId="0" applyFont="1" applyFill="1" applyBorder="1" applyAlignment="1" applyProtection="1">
      <alignment horizontal="left" vertical="center"/>
    </xf>
    <xf numFmtId="0" fontId="18" fillId="8" borderId="20" xfId="0" applyFont="1" applyFill="1" applyBorder="1" applyAlignment="1" applyProtection="1">
      <alignment horizontal="left" vertical="center"/>
    </xf>
    <xf numFmtId="0" fontId="16" fillId="9" borderId="0" xfId="0" applyFont="1" applyFill="1" applyAlignment="1">
      <alignment horizontal="left" vertical="center"/>
    </xf>
    <xf numFmtId="0" fontId="17" fillId="8" borderId="13" xfId="0" applyFont="1" applyFill="1" applyBorder="1" applyAlignment="1">
      <alignment horizontal="center" vertical="center"/>
    </xf>
    <xf numFmtId="0" fontId="49" fillId="8" borderId="0" xfId="0" applyFont="1" applyFill="1" applyBorder="1" applyAlignment="1">
      <alignment horizontal="center" vertical="center"/>
    </xf>
    <xf numFmtId="0" fontId="17" fillId="8" borderId="0" xfId="0" applyFont="1" applyFill="1" applyAlignment="1">
      <alignment horizontal="center" vertical="center"/>
    </xf>
    <xf numFmtId="44" fontId="0" fillId="13" borderId="29" xfId="1" applyFont="1" applyFill="1" applyBorder="1" applyAlignment="1">
      <alignment horizontal="center"/>
    </xf>
    <xf numFmtId="44" fontId="0" fillId="13" borderId="30" xfId="1" applyFont="1" applyFill="1" applyBorder="1" applyAlignment="1">
      <alignment horizontal="center"/>
    </xf>
    <xf numFmtId="0" fontId="3" fillId="8" borderId="13" xfId="0" applyFont="1" applyFill="1" applyBorder="1" applyAlignment="1">
      <alignment horizontal="left"/>
    </xf>
    <xf numFmtId="164" fontId="0" fillId="7" borderId="31" xfId="1" applyNumberFormat="1" applyFont="1" applyFill="1" applyBorder="1" applyAlignment="1">
      <alignment horizontal="center" vertical="center"/>
    </xf>
    <xf numFmtId="44" fontId="0" fillId="7" borderId="31" xfId="1" applyFont="1" applyFill="1" applyBorder="1" applyAlignment="1">
      <alignment horizontal="center" vertical="center"/>
    </xf>
    <xf numFmtId="0" fontId="0" fillId="8" borderId="6" xfId="0" applyFill="1" applyBorder="1" applyAlignment="1">
      <alignment horizontal="center"/>
    </xf>
    <xf numFmtId="0" fontId="0" fillId="8" borderId="10" xfId="0" applyFill="1" applyBorder="1" applyAlignment="1">
      <alignment horizontal="left" vertical="center"/>
    </xf>
    <xf numFmtId="0" fontId="0" fillId="8" borderId="25" xfId="0" applyFill="1" applyBorder="1" applyAlignment="1">
      <alignment horizontal="left" vertical="center"/>
    </xf>
    <xf numFmtId="0" fontId="20" fillId="8" borderId="11" xfId="0" applyFont="1" applyFill="1" applyBorder="1" applyAlignment="1">
      <alignment horizontal="left"/>
    </xf>
    <xf numFmtId="0" fontId="20" fillId="8" borderId="26" xfId="0" applyFont="1" applyFill="1" applyBorder="1" applyAlignment="1">
      <alignment horizontal="left"/>
    </xf>
    <xf numFmtId="0" fontId="0" fillId="8" borderId="12" xfId="0" applyFill="1" applyBorder="1" applyAlignment="1">
      <alignment horizontal="left"/>
    </xf>
    <xf numFmtId="0" fontId="0" fillId="8" borderId="27" xfId="0" applyFill="1" applyBorder="1" applyAlignment="1">
      <alignment horizontal="left"/>
    </xf>
    <xf numFmtId="0" fontId="3" fillId="8" borderId="7" xfId="0" applyFont="1" applyFill="1" applyBorder="1" applyAlignment="1">
      <alignment horizontal="left" vertical="center"/>
    </xf>
    <xf numFmtId="0" fontId="3" fillId="8" borderId="8" xfId="0" applyFont="1" applyFill="1" applyBorder="1" applyAlignment="1">
      <alignment horizontal="left" vertical="center"/>
    </xf>
    <xf numFmtId="0" fontId="3" fillId="8" borderId="9" xfId="0" applyFont="1" applyFill="1" applyBorder="1" applyAlignment="1">
      <alignment horizontal="left" vertical="center"/>
    </xf>
    <xf numFmtId="0" fontId="0" fillId="10" borderId="53" xfId="0" applyFill="1" applyBorder="1" applyAlignment="1">
      <alignment horizontal="center" vertical="top"/>
    </xf>
    <xf numFmtId="0" fontId="0" fillId="10" borderId="42" xfId="0" applyFill="1" applyBorder="1" applyAlignment="1">
      <alignment horizontal="center" vertical="top"/>
    </xf>
    <xf numFmtId="0" fontId="0" fillId="10" borderId="55" xfId="0" applyFill="1" applyBorder="1" applyAlignment="1">
      <alignment horizontal="center" vertical="top"/>
    </xf>
    <xf numFmtId="0" fontId="0" fillId="10" borderId="60" xfId="0" applyFill="1" applyBorder="1" applyAlignment="1">
      <alignment horizontal="left" vertical="center"/>
    </xf>
    <xf numFmtId="0" fontId="0" fillId="10" borderId="43" xfId="0" applyFill="1" applyBorder="1" applyAlignment="1">
      <alignment horizontal="left" vertical="center"/>
    </xf>
    <xf numFmtId="0" fontId="0" fillId="10" borderId="61" xfId="0" applyFill="1" applyBorder="1" applyAlignment="1">
      <alignment horizontal="left" vertical="center"/>
    </xf>
    <xf numFmtId="0" fontId="0" fillId="10" borderId="41" xfId="0" applyFill="1" applyBorder="1" applyAlignment="1">
      <alignment horizontal="left" vertical="center"/>
    </xf>
    <xf numFmtId="0" fontId="0" fillId="10" borderId="40" xfId="0" applyFill="1" applyBorder="1" applyAlignment="1">
      <alignment horizontal="left" vertical="center"/>
    </xf>
    <xf numFmtId="0" fontId="0" fillId="10" borderId="64" xfId="0" applyFill="1" applyBorder="1" applyAlignment="1">
      <alignment horizontal="left" vertical="center"/>
    </xf>
    <xf numFmtId="0" fontId="0" fillId="13" borderId="14" xfId="0" applyFill="1" applyBorder="1" applyAlignment="1">
      <alignment horizontal="left"/>
    </xf>
    <xf numFmtId="0" fontId="0" fillId="13" borderId="14" xfId="0" applyFill="1" applyBorder="1" applyAlignment="1">
      <alignment horizontal="center"/>
    </xf>
    <xf numFmtId="0" fontId="3" fillId="18" borderId="53" xfId="0" applyFont="1" applyFill="1" applyBorder="1" applyAlignment="1">
      <alignment horizontal="center" vertical="center"/>
    </xf>
    <xf numFmtId="0" fontId="3" fillId="18" borderId="55" xfId="0" applyFont="1" applyFill="1" applyBorder="1" applyAlignment="1">
      <alignment horizontal="center" vertical="center"/>
    </xf>
    <xf numFmtId="0" fontId="0" fillId="9" borderId="14" xfId="0" applyFill="1" applyBorder="1" applyAlignment="1" applyProtection="1">
      <alignment horizontal="left"/>
      <protection locked="0"/>
    </xf>
    <xf numFmtId="0" fontId="0" fillId="9" borderId="14" xfId="0" applyFill="1" applyBorder="1" applyAlignment="1" applyProtection="1">
      <alignment horizontal="center"/>
      <protection locked="0"/>
    </xf>
    <xf numFmtId="0" fontId="27" fillId="17" borderId="53" xfId="0" applyFont="1" applyFill="1" applyBorder="1" applyAlignment="1">
      <alignment horizontal="left" vertical="center"/>
    </xf>
    <xf numFmtId="0" fontId="27" fillId="17" borderId="42" xfId="0" applyFont="1" applyFill="1" applyBorder="1" applyAlignment="1">
      <alignment horizontal="left" vertical="center"/>
    </xf>
    <xf numFmtId="0" fontId="27" fillId="17" borderId="55" xfId="0" applyFont="1" applyFill="1" applyBorder="1" applyAlignment="1">
      <alignment horizontal="left" vertical="center"/>
    </xf>
    <xf numFmtId="44" fontId="27" fillId="17" borderId="53" xfId="1" applyFont="1" applyFill="1" applyBorder="1" applyAlignment="1">
      <alignment horizontal="center" vertical="center"/>
    </xf>
    <xf numFmtId="44" fontId="27" fillId="17" borderId="55" xfId="1" applyFont="1" applyFill="1" applyBorder="1" applyAlignment="1">
      <alignment horizontal="center" vertical="center"/>
    </xf>
    <xf numFmtId="0" fontId="0" fillId="17" borderId="53" xfId="0" applyFill="1" applyBorder="1" applyAlignment="1">
      <alignment horizontal="left"/>
    </xf>
    <xf numFmtId="0" fontId="0" fillId="17" borderId="42" xfId="0" applyFill="1" applyBorder="1" applyAlignment="1">
      <alignment horizontal="left"/>
    </xf>
    <xf numFmtId="0" fontId="0" fillId="17" borderId="55" xfId="0" applyFill="1" applyBorder="1" applyAlignment="1">
      <alignment horizontal="left"/>
    </xf>
    <xf numFmtId="0" fontId="0" fillId="17" borderId="60" xfId="0" applyFill="1" applyBorder="1" applyAlignment="1">
      <alignment horizontal="left" vertical="center" wrapText="1"/>
    </xf>
    <xf numFmtId="0" fontId="0" fillId="17" borderId="43" xfId="0" applyFill="1" applyBorder="1" applyAlignment="1">
      <alignment horizontal="left" vertical="center" wrapText="1"/>
    </xf>
    <xf numFmtId="0" fontId="0" fillId="17" borderId="61" xfId="0" applyFill="1" applyBorder="1" applyAlignment="1">
      <alignment horizontal="left" vertical="center" wrapText="1"/>
    </xf>
    <xf numFmtId="0" fontId="0" fillId="17" borderId="19" xfId="0" applyFill="1" applyBorder="1" applyAlignment="1">
      <alignment horizontal="left" vertical="center" wrapText="1"/>
    </xf>
    <xf numFmtId="0" fontId="0" fillId="17" borderId="26" xfId="0" applyFill="1" applyBorder="1" applyAlignment="1">
      <alignment horizontal="left" vertical="center" wrapText="1"/>
    </xf>
    <xf numFmtId="0" fontId="0" fillId="17" borderId="41" xfId="0" applyFill="1" applyBorder="1" applyAlignment="1">
      <alignment horizontal="left" vertical="center" wrapText="1"/>
    </xf>
    <xf numFmtId="0" fontId="0" fillId="17" borderId="40" xfId="0" applyFill="1" applyBorder="1" applyAlignment="1">
      <alignment horizontal="left" vertical="center" wrapText="1"/>
    </xf>
    <xf numFmtId="0" fontId="0" fillId="17" borderId="64" xfId="0" applyFill="1" applyBorder="1" applyAlignment="1">
      <alignment horizontal="left" vertical="center" wrapText="1"/>
    </xf>
    <xf numFmtId="44" fontId="0" fillId="9" borderId="14" xfId="1" applyFont="1" applyFill="1" applyBorder="1" applyAlignment="1" applyProtection="1">
      <alignment horizontal="center"/>
      <protection locked="0"/>
    </xf>
    <xf numFmtId="0" fontId="0" fillId="17" borderId="0" xfId="0" applyFill="1" applyAlignment="1">
      <alignment horizontal="left"/>
    </xf>
    <xf numFmtId="0" fontId="0" fillId="17" borderId="60" xfId="0" applyFill="1" applyBorder="1" applyAlignment="1">
      <alignment horizontal="left" vertical="top" wrapText="1"/>
    </xf>
    <xf numFmtId="0" fontId="0" fillId="17" borderId="43" xfId="0" applyFill="1" applyBorder="1" applyAlignment="1">
      <alignment horizontal="left" vertical="top" wrapText="1"/>
    </xf>
    <xf numFmtId="0" fontId="0" fillId="17" borderId="61" xfId="0" applyFill="1" applyBorder="1" applyAlignment="1">
      <alignment horizontal="left" vertical="top" wrapText="1"/>
    </xf>
    <xf numFmtId="0" fontId="0" fillId="17" borderId="41" xfId="0" applyFill="1" applyBorder="1" applyAlignment="1">
      <alignment horizontal="left" vertical="top" wrapText="1"/>
    </xf>
    <xf numFmtId="0" fontId="0" fillId="17" borderId="40" xfId="0" applyFill="1" applyBorder="1" applyAlignment="1">
      <alignment horizontal="left" vertical="top" wrapText="1"/>
    </xf>
    <xf numFmtId="0" fontId="0" fillId="17" borderId="64" xfId="0" applyFill="1" applyBorder="1" applyAlignment="1">
      <alignment horizontal="left" vertical="top" wrapText="1"/>
    </xf>
    <xf numFmtId="0" fontId="0" fillId="10" borderId="60" xfId="0" applyFill="1" applyBorder="1" applyAlignment="1">
      <alignment horizontal="left" vertical="center" wrapText="1"/>
    </xf>
    <xf numFmtId="0" fontId="0" fillId="10" borderId="43" xfId="0" applyFill="1" applyBorder="1" applyAlignment="1">
      <alignment horizontal="left" vertical="center" wrapText="1"/>
    </xf>
    <xf numFmtId="0" fontId="0" fillId="10" borderId="61" xfId="0" applyFill="1" applyBorder="1" applyAlignment="1">
      <alignment horizontal="left" vertical="center" wrapText="1"/>
    </xf>
    <xf numFmtId="0" fontId="0" fillId="10" borderId="41" xfId="0" applyFill="1" applyBorder="1" applyAlignment="1">
      <alignment horizontal="left" vertical="center" wrapText="1"/>
    </xf>
    <xf numFmtId="0" fontId="0" fillId="10" borderId="40" xfId="0" applyFill="1" applyBorder="1" applyAlignment="1">
      <alignment horizontal="left" vertical="center" wrapText="1"/>
    </xf>
    <xf numFmtId="0" fontId="0" fillId="10" borderId="64" xfId="0" applyFill="1" applyBorder="1" applyAlignment="1">
      <alignment horizontal="left" vertical="center" wrapText="1"/>
    </xf>
    <xf numFmtId="0" fontId="3" fillId="18" borderId="42" xfId="0" applyFont="1" applyFill="1" applyBorder="1" applyAlignment="1">
      <alignment horizontal="center" vertical="center"/>
    </xf>
    <xf numFmtId="0" fontId="27" fillId="17" borderId="14" xfId="0" applyFont="1" applyFill="1" applyBorder="1" applyAlignment="1">
      <alignment horizontal="left"/>
    </xf>
    <xf numFmtId="44" fontId="0" fillId="11" borderId="14" xfId="1" applyFont="1" applyFill="1" applyBorder="1" applyAlignment="1">
      <alignment horizontal="left" vertical="center"/>
    </xf>
    <xf numFmtId="0" fontId="0" fillId="8" borderId="43" xfId="0" applyFill="1" applyBorder="1" applyAlignment="1">
      <alignment horizontal="left"/>
    </xf>
    <xf numFmtId="0" fontId="0" fillId="8" borderId="61" xfId="0" applyFill="1" applyBorder="1" applyAlignment="1">
      <alignment horizontal="left"/>
    </xf>
    <xf numFmtId="0" fontId="59" fillId="6" borderId="14" xfId="0" applyFont="1" applyFill="1" applyBorder="1" applyAlignment="1">
      <alignment horizontal="center" vertical="center" textRotation="90" wrapText="1"/>
    </xf>
    <xf numFmtId="0" fontId="0" fillId="8" borderId="14" xfId="0" applyFill="1" applyBorder="1" applyAlignment="1">
      <alignment horizontal="right" vertical="center"/>
    </xf>
    <xf numFmtId="0" fontId="16" fillId="17" borderId="14" xfId="0" applyFont="1" applyFill="1" applyBorder="1" applyAlignment="1">
      <alignment horizontal="left" vertical="center" wrapText="1"/>
    </xf>
    <xf numFmtId="0" fontId="56" fillId="8" borderId="0" xfId="0" applyFont="1" applyFill="1" applyAlignment="1">
      <alignment horizontal="left" vertical="top" wrapText="1"/>
    </xf>
    <xf numFmtId="0" fontId="34" fillId="14" borderId="14" xfId="0" applyFont="1" applyFill="1" applyBorder="1" applyAlignment="1" applyProtection="1">
      <alignment horizontal="left" vertical="top" wrapText="1"/>
      <protection locked="0"/>
    </xf>
    <xf numFmtId="0" fontId="0" fillId="14" borderId="14" xfId="0" applyFill="1" applyBorder="1" applyAlignment="1" applyProtection="1">
      <alignment horizontal="left" vertical="top" wrapText="1"/>
      <protection locked="0"/>
    </xf>
    <xf numFmtId="0" fontId="57" fillId="24" borderId="0" xfId="0" applyFont="1" applyFill="1" applyBorder="1" applyAlignment="1">
      <alignment horizontal="left"/>
    </xf>
    <xf numFmtId="0" fontId="0" fillId="8" borderId="60" xfId="0" applyFill="1" applyBorder="1" applyAlignment="1">
      <alignment horizontal="left" vertical="center" wrapText="1"/>
    </xf>
    <xf numFmtId="0" fontId="0" fillId="8" borderId="43" xfId="0" applyFill="1" applyBorder="1" applyAlignment="1">
      <alignment horizontal="left" vertical="center" wrapText="1"/>
    </xf>
    <xf numFmtId="0" fontId="0" fillId="8" borderId="61" xfId="0" applyFill="1" applyBorder="1" applyAlignment="1">
      <alignment horizontal="left" vertical="center" wrapText="1"/>
    </xf>
    <xf numFmtId="0" fontId="0" fillId="8" borderId="19" xfId="0" applyFill="1" applyBorder="1" applyAlignment="1">
      <alignment horizontal="left" vertical="center" wrapText="1"/>
    </xf>
    <xf numFmtId="0" fontId="0" fillId="8" borderId="0" xfId="0" applyFill="1" applyBorder="1" applyAlignment="1">
      <alignment horizontal="left" vertical="center" wrapText="1"/>
    </xf>
    <xf numFmtId="0" fontId="0" fillId="8" borderId="26" xfId="0" applyFill="1" applyBorder="1" applyAlignment="1">
      <alignment horizontal="left" vertical="center" wrapText="1"/>
    </xf>
    <xf numFmtId="0" fontId="0" fillId="8" borderId="41" xfId="0" applyFill="1" applyBorder="1" applyAlignment="1">
      <alignment horizontal="left" vertical="center" wrapText="1"/>
    </xf>
    <xf numFmtId="0" fontId="0" fillId="8" borderId="40" xfId="0" applyFill="1" applyBorder="1" applyAlignment="1">
      <alignment horizontal="left" vertical="center" wrapText="1"/>
    </xf>
    <xf numFmtId="0" fontId="0" fillId="8" borderId="64" xfId="0" applyFill="1" applyBorder="1" applyAlignment="1">
      <alignment horizontal="left" vertical="center" wrapText="1"/>
    </xf>
    <xf numFmtId="0" fontId="0" fillId="8" borderId="0" xfId="0" applyFill="1" applyAlignment="1">
      <alignment horizontal="center" wrapText="1"/>
    </xf>
    <xf numFmtId="0" fontId="0" fillId="8" borderId="35" xfId="0" applyFill="1" applyBorder="1" applyAlignment="1">
      <alignment horizontal="center" wrapText="1"/>
    </xf>
    <xf numFmtId="0" fontId="0" fillId="10" borderId="44" xfId="0" applyFill="1" applyBorder="1" applyAlignment="1">
      <alignment horizontal="center" wrapText="1"/>
    </xf>
    <xf numFmtId="0" fontId="0" fillId="10" borderId="33" xfId="0" applyFill="1" applyBorder="1" applyAlignment="1">
      <alignment horizontal="center" wrapText="1"/>
    </xf>
    <xf numFmtId="0" fontId="0" fillId="8" borderId="41" xfId="0" applyFill="1" applyBorder="1" applyAlignment="1">
      <alignment horizontal="left"/>
    </xf>
    <xf numFmtId="0" fontId="0" fillId="8" borderId="40" xfId="0" applyFill="1" applyBorder="1" applyAlignment="1">
      <alignment horizontal="left"/>
    </xf>
    <xf numFmtId="0" fontId="0" fillId="8" borderId="64" xfId="0" applyFill="1" applyBorder="1" applyAlignment="1">
      <alignment horizontal="left"/>
    </xf>
    <xf numFmtId="0" fontId="37" fillId="8" borderId="60" xfId="0" applyFont="1" applyFill="1" applyBorder="1" applyAlignment="1">
      <alignment horizontal="left" vertical="top" wrapText="1"/>
    </xf>
    <xf numFmtId="0" fontId="37" fillId="8" borderId="43" xfId="0" applyFont="1" applyFill="1" applyBorder="1" applyAlignment="1">
      <alignment horizontal="left" vertical="top" wrapText="1"/>
    </xf>
    <xf numFmtId="0" fontId="37" fillId="8" borderId="61" xfId="0" applyFont="1" applyFill="1" applyBorder="1" applyAlignment="1">
      <alignment horizontal="left" vertical="top" wrapText="1"/>
    </xf>
    <xf numFmtId="0" fontId="37" fillId="8" borderId="19" xfId="0" applyFont="1" applyFill="1" applyBorder="1" applyAlignment="1">
      <alignment horizontal="left" vertical="top" wrapText="1"/>
    </xf>
    <xf numFmtId="0" fontId="37" fillId="8" borderId="0" xfId="0" applyFont="1" applyFill="1" applyBorder="1" applyAlignment="1">
      <alignment horizontal="left" vertical="top" wrapText="1"/>
    </xf>
    <xf numFmtId="0" fontId="37" fillId="8" borderId="26" xfId="0" applyFont="1" applyFill="1" applyBorder="1" applyAlignment="1">
      <alignment horizontal="left" vertical="top" wrapText="1"/>
    </xf>
    <xf numFmtId="0" fontId="37" fillId="8" borderId="19" xfId="0" applyFont="1" applyFill="1" applyBorder="1" applyAlignment="1">
      <alignment horizontal="left" vertical="center" wrapText="1"/>
    </xf>
    <xf numFmtId="0" fontId="37" fillId="8" borderId="0" xfId="0" applyFont="1" applyFill="1" applyBorder="1" applyAlignment="1">
      <alignment horizontal="left" vertical="center" wrapText="1"/>
    </xf>
    <xf numFmtId="0" fontId="37" fillId="8" borderId="26" xfId="0" applyFont="1" applyFill="1" applyBorder="1" applyAlignment="1">
      <alignment horizontal="left" vertical="center" wrapText="1"/>
    </xf>
    <xf numFmtId="0" fontId="0" fillId="11" borderId="7" xfId="0" applyFill="1" applyBorder="1" applyAlignment="1">
      <alignment horizontal="left"/>
    </xf>
    <xf numFmtId="0" fontId="0" fillId="11" borderId="8" xfId="0" applyFill="1" applyBorder="1" applyAlignment="1">
      <alignment horizontal="left"/>
    </xf>
    <xf numFmtId="0" fontId="0" fillId="11" borderId="9" xfId="0" applyFill="1" applyBorder="1" applyAlignment="1">
      <alignment horizontal="left"/>
    </xf>
    <xf numFmtId="44" fontId="0" fillId="18" borderId="7" xfId="1" applyFont="1" applyFill="1" applyBorder="1" applyAlignment="1">
      <alignment horizontal="center"/>
    </xf>
    <xf numFmtId="44" fontId="0" fillId="18" borderId="9" xfId="1" applyFont="1" applyFill="1" applyBorder="1" applyAlignment="1">
      <alignment horizontal="center"/>
    </xf>
    <xf numFmtId="0" fontId="3" fillId="8" borderId="0" xfId="0" applyFont="1" applyFill="1" applyAlignment="1">
      <alignment horizontal="center" wrapText="1"/>
    </xf>
    <xf numFmtId="0" fontId="3" fillId="8" borderId="13" xfId="0" applyFont="1" applyFill="1" applyBorder="1" applyAlignment="1">
      <alignment horizontal="center" wrapText="1"/>
    </xf>
    <xf numFmtId="0" fontId="0" fillId="8" borderId="53" xfId="0" applyFill="1" applyBorder="1" applyAlignment="1">
      <alignment horizontal="left" vertical="top" wrapText="1"/>
    </xf>
    <xf numFmtId="0" fontId="0" fillId="8" borderId="42" xfId="0" applyFill="1" applyBorder="1" applyAlignment="1">
      <alignment horizontal="left" vertical="top" wrapText="1"/>
    </xf>
    <xf numFmtId="0" fontId="0" fillId="8" borderId="55" xfId="0" applyFill="1" applyBorder="1" applyAlignment="1">
      <alignment horizontal="left" vertical="top" wrapText="1"/>
    </xf>
    <xf numFmtId="0" fontId="48" fillId="8" borderId="0" xfId="0" applyFont="1" applyFill="1" applyBorder="1" applyAlignment="1">
      <alignment horizontal="center" wrapText="1"/>
    </xf>
    <xf numFmtId="0" fontId="48" fillId="8" borderId="13" xfId="0" applyFont="1" applyFill="1" applyBorder="1" applyAlignment="1">
      <alignment horizontal="center" wrapText="1"/>
    </xf>
    <xf numFmtId="44" fontId="3" fillId="8" borderId="0" xfId="1" applyFont="1" applyFill="1" applyBorder="1" applyAlignment="1">
      <alignment horizontal="center" wrapText="1"/>
    </xf>
    <xf numFmtId="44" fontId="3" fillId="8" borderId="13" xfId="1" applyFont="1" applyFill="1" applyBorder="1" applyAlignment="1">
      <alignment horizontal="center" wrapText="1"/>
    </xf>
    <xf numFmtId="0" fontId="0" fillId="8" borderId="53" xfId="0" applyFill="1" applyBorder="1" applyAlignment="1">
      <alignment horizontal="right"/>
    </xf>
    <xf numFmtId="0" fontId="0" fillId="8" borderId="42" xfId="0" applyFill="1" applyBorder="1" applyAlignment="1">
      <alignment horizontal="right"/>
    </xf>
    <xf numFmtId="165" fontId="0" fillId="13" borderId="7" xfId="1" applyNumberFormat="1" applyFont="1" applyFill="1" applyBorder="1" applyAlignment="1">
      <alignment horizontal="left"/>
    </xf>
    <xf numFmtId="165" fontId="0" fillId="13" borderId="8" xfId="1" applyNumberFormat="1" applyFont="1" applyFill="1" applyBorder="1" applyAlignment="1">
      <alignment horizontal="left"/>
    </xf>
    <xf numFmtId="165" fontId="0" fillId="13" borderId="9" xfId="1" applyNumberFormat="1" applyFont="1" applyFill="1" applyBorder="1" applyAlignment="1">
      <alignment horizontal="left"/>
    </xf>
    <xf numFmtId="0" fontId="38" fillId="8" borderId="19" xfId="0" applyFont="1" applyFill="1" applyBorder="1" applyAlignment="1">
      <alignment horizontal="left" vertical="top" wrapText="1"/>
    </xf>
    <xf numFmtId="0" fontId="38" fillId="8" borderId="0" xfId="0" applyFont="1" applyFill="1" applyBorder="1" applyAlignment="1">
      <alignment horizontal="left" vertical="top" wrapText="1"/>
    </xf>
    <xf numFmtId="0" fontId="38" fillId="8" borderId="26" xfId="0" applyFont="1" applyFill="1" applyBorder="1" applyAlignment="1">
      <alignment horizontal="left" vertical="top" wrapText="1"/>
    </xf>
    <xf numFmtId="0" fontId="38" fillId="8" borderId="41" xfId="0" applyFont="1" applyFill="1" applyBorder="1" applyAlignment="1">
      <alignment horizontal="left" vertical="top" wrapText="1"/>
    </xf>
    <xf numFmtId="0" fontId="38" fillId="8" borderId="40" xfId="0" applyFont="1" applyFill="1" applyBorder="1" applyAlignment="1">
      <alignment horizontal="left" vertical="top" wrapText="1"/>
    </xf>
    <xf numFmtId="0" fontId="38" fillId="8" borderId="64" xfId="0" applyFont="1" applyFill="1" applyBorder="1" applyAlignment="1">
      <alignment horizontal="left" vertical="top" wrapText="1"/>
    </xf>
    <xf numFmtId="0" fontId="0" fillId="8" borderId="60" xfId="0" applyFill="1" applyBorder="1" applyAlignment="1">
      <alignment horizontal="left"/>
    </xf>
    <xf numFmtId="0" fontId="0" fillId="8" borderId="19" xfId="0" applyFill="1" applyBorder="1" applyAlignment="1">
      <alignment horizontal="left"/>
    </xf>
    <xf numFmtId="0" fontId="0" fillId="8" borderId="0" xfId="0" applyFill="1" applyBorder="1" applyAlignment="1">
      <alignment horizontal="left"/>
    </xf>
    <xf numFmtId="0" fontId="0" fillId="8" borderId="26" xfId="0" applyFill="1" applyBorder="1" applyAlignment="1">
      <alignment horizontal="left"/>
    </xf>
    <xf numFmtId="0" fontId="30" fillId="8" borderId="53" xfId="0" applyFont="1" applyFill="1" applyBorder="1" applyAlignment="1">
      <alignment horizontal="left"/>
    </xf>
    <xf numFmtId="0" fontId="30" fillId="8" borderId="42" xfId="0" applyFont="1" applyFill="1" applyBorder="1" applyAlignment="1">
      <alignment horizontal="left"/>
    </xf>
    <xf numFmtId="0" fontId="30" fillId="8" borderId="57" xfId="0" applyFont="1" applyFill="1" applyBorder="1" applyAlignment="1">
      <alignment horizontal="left"/>
    </xf>
    <xf numFmtId="0" fontId="30" fillId="8" borderId="53" xfId="0" applyFont="1" applyFill="1" applyBorder="1" applyAlignment="1">
      <alignment horizontal="center"/>
    </xf>
    <xf numFmtId="0" fontId="30" fillId="8" borderId="42" xfId="0" applyFont="1" applyFill="1" applyBorder="1" applyAlignment="1">
      <alignment horizontal="center"/>
    </xf>
    <xf numFmtId="0" fontId="30" fillId="8" borderId="57" xfId="0" applyFont="1" applyFill="1" applyBorder="1" applyAlignment="1">
      <alignment horizontal="center"/>
    </xf>
    <xf numFmtId="0" fontId="0" fillId="8" borderId="53" xfId="0" applyFill="1" applyBorder="1" applyAlignment="1">
      <alignment horizontal="left"/>
    </xf>
    <xf numFmtId="0" fontId="0" fillId="8" borderId="42" xfId="0" applyFill="1" applyBorder="1" applyAlignment="1">
      <alignment horizontal="left"/>
    </xf>
    <xf numFmtId="0" fontId="0" fillId="8" borderId="57" xfId="0" applyFill="1" applyBorder="1" applyAlignment="1">
      <alignment horizontal="left"/>
    </xf>
  </cellXfs>
  <cellStyles count="33">
    <cellStyle name="20% - Accent3 2" xfId="7" xr:uid="{00000000-0005-0000-0000-000000000000}"/>
    <cellStyle name="Calculation 2" xfId="8" xr:uid="{00000000-0005-0000-0000-000001000000}"/>
    <cellStyle name="Comma 2" xfId="6" xr:uid="{00000000-0005-0000-0000-000002000000}"/>
    <cellStyle name="Comma 3" xfId="19" xr:uid="{00000000-0005-0000-0000-000003000000}"/>
    <cellStyle name="Comma0" xfId="2" xr:uid="{00000000-0005-0000-0000-000004000000}"/>
    <cellStyle name="Currency" xfId="1" builtinId="4"/>
    <cellStyle name="Currency 2" xfId="9" xr:uid="{00000000-0005-0000-0000-000006000000}"/>
    <cellStyle name="Currency 2 2" xfId="21" xr:uid="{00000000-0005-0000-0000-000007000000}"/>
    <cellStyle name="Currency 3" xfId="22" xr:uid="{00000000-0005-0000-0000-000008000000}"/>
    <cellStyle name="Currency0" xfId="3" xr:uid="{00000000-0005-0000-0000-000009000000}"/>
    <cellStyle name="Date" xfId="10" xr:uid="{00000000-0005-0000-0000-00000A000000}"/>
    <cellStyle name="Fixed" xfId="11" xr:uid="{00000000-0005-0000-0000-00000B000000}"/>
    <cellStyle name="Heading 1 2" xfId="23" xr:uid="{00000000-0005-0000-0000-00000D000000}"/>
    <cellStyle name="Heading 2 2" xfId="24" xr:uid="{00000000-0005-0000-0000-00000E000000}"/>
    <cellStyle name="Input 2" xfId="12" xr:uid="{00000000-0005-0000-0000-00000F000000}"/>
    <cellStyle name="Normal" xfId="0" builtinId="0"/>
    <cellStyle name="Normal 2" xfId="4" xr:uid="{00000000-0005-0000-0000-000011000000}"/>
    <cellStyle name="Normal 2 2" xfId="15" xr:uid="{00000000-0005-0000-0000-000012000000}"/>
    <cellStyle name="Normal 2 2 2" xfId="25" xr:uid="{00000000-0005-0000-0000-000013000000}"/>
    <cellStyle name="Normal 2 3" xfId="16" xr:uid="{00000000-0005-0000-0000-000014000000}"/>
    <cellStyle name="Normal 2 4" xfId="26" xr:uid="{00000000-0005-0000-0000-000015000000}"/>
    <cellStyle name="Normal 3" xfId="13" xr:uid="{00000000-0005-0000-0000-000016000000}"/>
    <cellStyle name="Normal 3 2" xfId="27" xr:uid="{00000000-0005-0000-0000-000017000000}"/>
    <cellStyle name="Normal 3 4" xfId="32" xr:uid="{6A44C225-90C7-4C1B-9712-0C41AF5F9AD4}"/>
    <cellStyle name="Normal 4" xfId="14" xr:uid="{00000000-0005-0000-0000-000018000000}"/>
    <cellStyle name="Normal 5" xfId="17" xr:uid="{00000000-0005-0000-0000-000019000000}"/>
    <cellStyle name="Normal 6" xfId="18" xr:uid="{00000000-0005-0000-0000-00001A000000}"/>
    <cellStyle name="Normal 7" xfId="29" xr:uid="{00000000-0005-0000-0000-00001B000000}"/>
    <cellStyle name="Percent" xfId="31" builtinId="5"/>
    <cellStyle name="Percent 2" xfId="5" xr:uid="{00000000-0005-0000-0000-00001D000000}"/>
    <cellStyle name="Percent 3" xfId="20" xr:uid="{00000000-0005-0000-0000-00001E000000}"/>
    <cellStyle name="Percent 4" xfId="30" xr:uid="{00000000-0005-0000-0000-00001F000000}"/>
    <cellStyle name="Total 2" xfId="28" xr:uid="{00000000-0005-0000-0000-000020000000}"/>
  </cellStyles>
  <dxfs count="21">
    <dxf>
      <font>
        <b val="0"/>
        <i val="0"/>
        <strike val="0"/>
        <condense val="0"/>
        <extend val="0"/>
        <outline val="0"/>
        <shadow val="0"/>
        <u val="none"/>
        <vertAlign val="baseline"/>
        <sz val="11"/>
        <color theme="1"/>
        <name val="Calibri"/>
        <family val="2"/>
        <scheme val="minor"/>
      </font>
      <protection locked="1" hidden="1"/>
    </dxf>
    <dxf>
      <font>
        <b val="0"/>
        <i val="0"/>
        <strike val="0"/>
        <condense val="0"/>
        <extend val="0"/>
        <outline val="0"/>
        <shadow val="0"/>
        <u val="none"/>
        <vertAlign val="baseline"/>
        <sz val="11"/>
        <color theme="1"/>
        <name val="Calibri"/>
        <family val="2"/>
        <scheme val="minor"/>
      </font>
      <protection locked="1" hidden="1"/>
    </dxf>
    <dxf>
      <protection locked="1" hidden="1"/>
    </dxf>
    <dxf>
      <protection locked="1" hidden="1"/>
    </dxf>
    <dxf>
      <fill>
        <patternFill>
          <bgColor theme="0"/>
        </patternFill>
      </fill>
      <protection locked="1" hidden="1"/>
    </dxf>
    <dxf>
      <font>
        <b val="0"/>
        <i val="0"/>
        <strike val="0"/>
        <condense val="0"/>
        <extend val="0"/>
        <outline val="0"/>
        <shadow val="0"/>
        <u val="none"/>
        <vertAlign val="baseline"/>
        <sz val="11"/>
        <color theme="1"/>
        <name val="Calibri"/>
        <family val="2"/>
        <scheme val="minor"/>
      </font>
      <protection locked="1" hidden="1"/>
    </dxf>
    <dxf>
      <font>
        <b val="0"/>
        <i val="0"/>
        <strike val="0"/>
        <condense val="0"/>
        <extend val="0"/>
        <outline val="0"/>
        <shadow val="0"/>
        <u val="none"/>
        <vertAlign val="baseline"/>
        <sz val="11"/>
        <color theme="1"/>
        <name val="Calibri"/>
        <family val="2"/>
        <scheme val="minor"/>
      </font>
      <protection locked="1" hidden="1"/>
    </dxf>
    <dxf>
      <font>
        <b val="0"/>
        <i val="0"/>
        <strike val="0"/>
        <condense val="0"/>
        <extend val="0"/>
        <outline val="0"/>
        <shadow val="0"/>
        <u val="none"/>
        <vertAlign val="baseline"/>
        <sz val="11"/>
        <color theme="1"/>
        <name val="Calibri"/>
        <family val="2"/>
        <scheme val="minor"/>
      </font>
      <protection locked="1" hidden="1"/>
    </dxf>
    <dxf>
      <protection locked="1" hidden="1"/>
    </dxf>
    <dxf>
      <font>
        <b val="0"/>
        <i val="0"/>
        <strike val="0"/>
        <condense val="0"/>
        <extend val="0"/>
        <outline val="0"/>
        <shadow val="0"/>
        <u val="none"/>
        <vertAlign val="baseline"/>
        <sz val="11"/>
        <color rgb="FF000000"/>
        <name val="Calibri"/>
        <family val="2"/>
        <scheme val="minor"/>
      </font>
      <alignment horizontal="general" vertical="center" textRotation="0" wrapText="0" indent="0" justifyLastLine="0" shrinkToFit="0" readingOrder="0"/>
      <protection locked="1" hidden="1"/>
    </dxf>
    <dxf>
      <border outline="0">
        <top style="thin">
          <color indexed="64"/>
        </top>
      </border>
    </dxf>
    <dxf>
      <font>
        <b val="0"/>
        <i val="0"/>
        <strike val="0"/>
        <condense val="0"/>
        <extend val="0"/>
        <outline val="0"/>
        <shadow val="0"/>
        <u val="none"/>
        <vertAlign val="baseline"/>
        <sz val="11"/>
        <color theme="1"/>
        <name val="Calibri"/>
        <family val="2"/>
        <scheme val="minor"/>
      </font>
      <protection locked="1" hidden="1"/>
    </dxf>
    <dxf>
      <fill>
        <patternFill>
          <bgColor theme="0"/>
        </patternFill>
      </fill>
      <protection locked="1" hidden="1"/>
    </dxf>
    <dxf>
      <protection locked="1" hidden="1"/>
    </dxf>
    <dxf>
      <protection locked="1" hidden="1"/>
    </dxf>
    <dxf>
      <protection locked="1" hidden="1"/>
    </dxf>
    <dxf>
      <protection locked="1" hidden="1"/>
    </dxf>
    <dxf>
      <protection locked="1" hidden="1"/>
    </dxf>
    <dxf>
      <protection locked="1" hidden="1"/>
    </dxf>
    <dxf>
      <protection locked="1" hidden="1"/>
    </dxf>
    <dxf>
      <font>
        <b val="0"/>
        <i/>
        <strike val="0"/>
        <condense val="0"/>
        <extend val="0"/>
        <outline val="0"/>
        <shadow val="0"/>
        <u val="none"/>
        <vertAlign val="baseline"/>
        <sz val="11"/>
        <color theme="1"/>
        <name val="Calibri"/>
        <family val="2"/>
        <scheme val="minor"/>
      </font>
      <fill>
        <patternFill>
          <bgColor theme="0"/>
        </patternFill>
      </fill>
      <alignment horizontal="general" vertical="bottom" textRotation="0" wrapText="0" indent="0" justifyLastLine="0" shrinkToFit="0" readingOrder="0"/>
      <protection locked="1" hidden="1"/>
    </dxf>
  </dxfs>
  <tableStyles count="0" defaultTableStyle="TableStyleMedium2" defaultPivotStyle="PivotStyleLight16"/>
  <colors>
    <mruColors>
      <color rgb="FF24B6CA"/>
      <color rgb="FFCFD6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71437</xdr:colOff>
      <xdr:row>0</xdr:row>
      <xdr:rowOff>47626</xdr:rowOff>
    </xdr:from>
    <xdr:to>
      <xdr:col>4</xdr:col>
      <xdr:colOff>138657</xdr:colOff>
      <xdr:row>0</xdr:row>
      <xdr:rowOff>583407</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7" y="47626"/>
          <a:ext cx="3055689" cy="53578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69057</xdr:colOff>
      <xdr:row>0</xdr:row>
      <xdr:rowOff>45244</xdr:rowOff>
    </xdr:from>
    <xdr:to>
      <xdr:col>5</xdr:col>
      <xdr:colOff>88652</xdr:colOff>
      <xdr:row>0</xdr:row>
      <xdr:rowOff>581025</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057" y="45244"/>
          <a:ext cx="3067595" cy="535781"/>
        </a:xfrm>
        <a:prstGeom prst="rect">
          <a:avLst/>
        </a:prstGeom>
      </xdr:spPr>
    </xdr:pic>
    <xdr:clientData/>
  </xdr:twoCellAnchor>
  <xdr:twoCellAnchor>
    <xdr:from>
      <xdr:col>16</xdr:col>
      <xdr:colOff>35719</xdr:colOff>
      <xdr:row>6</xdr:row>
      <xdr:rowOff>166689</xdr:rowOff>
    </xdr:from>
    <xdr:to>
      <xdr:col>25</xdr:col>
      <xdr:colOff>23812</xdr:colOff>
      <xdr:row>16</xdr:row>
      <xdr:rowOff>178593</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9751219" y="2274095"/>
          <a:ext cx="5453062" cy="194071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solidFill>
                <a:schemeClr val="dk1"/>
              </a:solidFill>
              <a:effectLst/>
              <a:latin typeface="+mn-lt"/>
              <a:ea typeface="+mn-ea"/>
              <a:cs typeface="+mn-cs"/>
            </a:rPr>
            <a:t>Points will be awarded based on comprehensiveness, specificity, quality of engagement and quality of services, according to the following criteria. The intent of this scoring is to ensure that underserved communities of color are represented in project design, and sales. Scores will be scaled to the populations within rural areas, which are understood to be different than those in urban areas. Culturally responsive resources that foster connections with communities of color in rural areas are less likely to be stand-alone organizations. Instead, culturally responsive services and resources may be part of the array of services offered through organizations that serve the broader community and have connections to provide support to communities of color. </a:t>
          </a:r>
          <a:r>
            <a:rPr lang="en-US" sz="1100" b="1">
              <a:solidFill>
                <a:schemeClr val="dk1"/>
              </a:solidFill>
              <a:effectLst/>
              <a:latin typeface="+mn-lt"/>
              <a:ea typeface="+mn-ea"/>
              <a:cs typeface="+mn-cs"/>
            </a:rPr>
            <a:t>Project applications must score a minimum of 5 points in this section to qualify for project funding; respond in full to each question in this section.</a:t>
          </a:r>
          <a:endParaRPr lang="en-US" sz="1100">
            <a:solidFill>
              <a:schemeClr val="dk1"/>
            </a:solidFill>
            <a:effectLst/>
            <a:latin typeface="+mn-lt"/>
            <a:ea typeface="+mn-ea"/>
            <a:cs typeface="+mn-cs"/>
          </a:endParaRPr>
        </a:p>
        <a:p>
          <a:endParaRPr lang="en-US" sz="1100"/>
        </a:p>
      </xdr:txBody>
    </xdr:sp>
    <xdr:clientData/>
  </xdr:twoCellAnchor>
  <xdr:twoCellAnchor>
    <xdr:from>
      <xdr:col>16</xdr:col>
      <xdr:colOff>11905</xdr:colOff>
      <xdr:row>35</xdr:row>
      <xdr:rowOff>35718</xdr:rowOff>
    </xdr:from>
    <xdr:to>
      <xdr:col>22</xdr:col>
      <xdr:colOff>333374</xdr:colOff>
      <xdr:row>38</xdr:row>
      <xdr:rowOff>142874</xdr:rowOff>
    </xdr:to>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9765505" y="30887193"/>
          <a:ext cx="3979069" cy="68818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a:t>Some examples include: outreach partnerships with community agencies, places of worship, community centers, stores that sell culturally specific products</a:t>
          </a:r>
        </a:p>
      </xdr:txBody>
    </xdr:sp>
    <xdr:clientData/>
  </xdr:twoCellAnchor>
  <xdr:twoCellAnchor>
    <xdr:from>
      <xdr:col>16</xdr:col>
      <xdr:colOff>178594</xdr:colOff>
      <xdr:row>63</xdr:row>
      <xdr:rowOff>35719</xdr:rowOff>
    </xdr:from>
    <xdr:to>
      <xdr:col>22</xdr:col>
      <xdr:colOff>202406</xdr:colOff>
      <xdr:row>66</xdr:row>
      <xdr:rowOff>166687</xdr:rowOff>
    </xdr:to>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9932194" y="36249769"/>
          <a:ext cx="3681412" cy="71199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a:solidFill>
                <a:schemeClr val="dk1"/>
              </a:solidFill>
              <a:effectLst/>
              <a:latin typeface="+mn-lt"/>
              <a:ea typeface="+mn-ea"/>
              <a:cs typeface="+mn-cs"/>
            </a:rPr>
            <a:t>Some examples include: outreach partnerships with community, places of worship, community centers, stores that sell culturally specific products</a:t>
          </a:r>
          <a:endParaRPr lang="en-US" sz="1100"/>
        </a:p>
      </xdr:txBody>
    </xdr:sp>
    <xdr:clientData/>
  </xdr:twoCellAnchor>
  <xdr:twoCellAnchor>
    <xdr:from>
      <xdr:col>16</xdr:col>
      <xdr:colOff>23813</xdr:colOff>
      <xdr:row>90</xdr:row>
      <xdr:rowOff>178594</xdr:rowOff>
    </xdr:from>
    <xdr:to>
      <xdr:col>22</xdr:col>
      <xdr:colOff>107156</xdr:colOff>
      <xdr:row>96</xdr:row>
      <xdr:rowOff>0</xdr:rowOff>
    </xdr:to>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9777413" y="41555194"/>
          <a:ext cx="3740943" cy="98345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a:solidFill>
                <a:schemeClr val="dk1"/>
              </a:solidFill>
              <a:effectLst/>
              <a:latin typeface="+mn-lt"/>
              <a:ea typeface="+mn-ea"/>
              <a:cs typeface="+mn-cs"/>
            </a:rPr>
            <a:t>Some examples include: making materials available in languages other than English, less restrictive qualifications for income and/or criminal background screening, an approach of screening tenants into units as opposed to screening tenants out</a:t>
          </a:r>
          <a:r>
            <a:rPr lang="en-US" sz="1100" b="1">
              <a:solidFill>
                <a:schemeClr val="dk1"/>
              </a:solidFill>
              <a:effectLst/>
              <a:latin typeface="+mn-lt"/>
              <a:ea typeface="+mn-ea"/>
              <a:cs typeface="+mn-cs"/>
            </a:rPr>
            <a:t>. 	</a:t>
          </a:r>
          <a:endParaRPr lang="en-US" sz="1100"/>
        </a:p>
      </xdr:txBody>
    </xdr:sp>
    <xdr:clientData/>
  </xdr:twoCellAnchor>
  <xdr:twoCellAnchor>
    <xdr:from>
      <xdr:col>15</xdr:col>
      <xdr:colOff>583406</xdr:colOff>
      <xdr:row>149</xdr:row>
      <xdr:rowOff>59531</xdr:rowOff>
    </xdr:from>
    <xdr:to>
      <xdr:col>24</xdr:col>
      <xdr:colOff>500062</xdr:colOff>
      <xdr:row>160</xdr:row>
      <xdr:rowOff>95249</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9727406" y="52780406"/>
          <a:ext cx="5403056" cy="21407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Points will be awarded based on comprehensiveness, specificity, quality of engagement and quality of services, according to the following criteria. The intent of this scoring is to ensure that underserved communities of color are represented in project design, and sales. Scores will be scaled to the populations within rural areas, which are understood to be different than those in urban areas. Culturally responsive resources that foster connections with communities of color in rural areas are less likely to be stand-alone organizations. Instead, culturally responsive services and resources may be part of the array of services offered through organizations that serve the broader community and have connections to provide support to communities of color</a:t>
          </a:r>
          <a:r>
            <a:rPr lang="en-US" sz="1100" b="1">
              <a:solidFill>
                <a:schemeClr val="dk1"/>
              </a:solidFill>
              <a:effectLst/>
              <a:latin typeface="+mn-lt"/>
              <a:ea typeface="+mn-ea"/>
              <a:cs typeface="+mn-cs"/>
            </a:rPr>
            <a:t>. Project applications must score a minimum of 5 points in this section to qualify for project funding; respond in full to each question in this section.</a:t>
          </a:r>
          <a:endParaRPr lang="en-US" sz="1100">
            <a:solidFill>
              <a:schemeClr val="dk1"/>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180975</xdr:colOff>
      <xdr:row>36</xdr:row>
      <xdr:rowOff>228600</xdr:rowOff>
    </xdr:from>
    <xdr:to>
      <xdr:col>16</xdr:col>
      <xdr:colOff>381000</xdr:colOff>
      <xdr:row>46</xdr:row>
      <xdr:rowOff>190500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8601075" y="5514975"/>
          <a:ext cx="3038475" cy="365760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Unit Type and Percent of Median Income Designation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In the table to the left, please insert the following information:</a:t>
          </a:r>
        </a:p>
        <a:p>
          <a:pPr marL="171450" lvl="0" indent="-171450">
            <a:buFont typeface="Arial" panose="020B0604020202020204" pitchFamily="34" charset="0"/>
            <a:buChar char="•"/>
          </a:pPr>
          <a:r>
            <a:rPr lang="en-US" sz="1100">
              <a:solidFill>
                <a:schemeClr val="dk1"/>
              </a:solidFill>
              <a:effectLst/>
              <a:latin typeface="+mn-lt"/>
              <a:ea typeface="+mn-ea"/>
              <a:cs typeface="+mn-cs"/>
            </a:rPr>
            <a:t>List the bedroom type (one (1) bedroom, two (2) bedroom, three (3) bedroom, etc.).</a:t>
          </a:r>
        </a:p>
        <a:p>
          <a:pPr marL="171450" lvl="0" indent="-171450">
            <a:buFont typeface="Arial" panose="020B0604020202020204" pitchFamily="34" charset="0"/>
            <a:buChar char="•"/>
          </a:pPr>
          <a:r>
            <a:rPr lang="en-US" sz="1100">
              <a:solidFill>
                <a:schemeClr val="dk1"/>
              </a:solidFill>
              <a:effectLst/>
              <a:latin typeface="+mn-lt"/>
              <a:ea typeface="+mn-ea"/>
              <a:cs typeface="+mn-cs"/>
            </a:rPr>
            <a:t>List the bathroom count.</a:t>
          </a:r>
        </a:p>
        <a:p>
          <a:pPr marL="171450" lvl="0" indent="-171450">
            <a:buFont typeface="Arial" panose="020B0604020202020204" pitchFamily="34" charset="0"/>
            <a:buChar char="•"/>
          </a:pPr>
          <a:r>
            <a:rPr lang="en-US" sz="1100">
              <a:solidFill>
                <a:schemeClr val="dk1"/>
              </a:solidFill>
              <a:effectLst/>
              <a:latin typeface="+mn-lt"/>
              <a:ea typeface="+mn-ea"/>
              <a:cs typeface="+mn-cs"/>
            </a:rPr>
            <a:t>List the # of Stories each</a:t>
          </a:r>
          <a:r>
            <a:rPr lang="en-US" sz="1100" baseline="0">
              <a:solidFill>
                <a:schemeClr val="dk1"/>
              </a:solidFill>
              <a:effectLst/>
              <a:latin typeface="+mn-lt"/>
              <a:ea typeface="+mn-ea"/>
              <a:cs typeface="+mn-cs"/>
            </a:rPr>
            <a:t> home will have. (If a condo is only on 1 floor, that is considered 1 story.)</a:t>
          </a:r>
          <a:endParaRPr lang="en-US" sz="1100">
            <a:solidFill>
              <a:schemeClr val="dk1"/>
            </a:solidFill>
            <a:effectLst/>
            <a:latin typeface="+mn-lt"/>
            <a:ea typeface="+mn-ea"/>
            <a:cs typeface="+mn-cs"/>
          </a:endParaRPr>
        </a:p>
        <a:p>
          <a:pPr marL="171450" lvl="0" indent="-171450">
            <a:buFont typeface="Arial" panose="020B0604020202020204" pitchFamily="34" charset="0"/>
            <a:buChar char="•"/>
          </a:pPr>
          <a:r>
            <a:rPr lang="en-US" sz="1100">
              <a:solidFill>
                <a:schemeClr val="dk1"/>
              </a:solidFill>
              <a:effectLst/>
              <a:latin typeface="+mn-lt"/>
              <a:ea typeface="+mn-ea"/>
              <a:cs typeface="+mn-cs"/>
            </a:rPr>
            <a:t>List the total number of each unit type. </a:t>
          </a:r>
        </a:p>
        <a:p>
          <a:pPr marL="171450" lvl="0" indent="-171450">
            <a:buFont typeface="Arial" panose="020B0604020202020204" pitchFamily="34" charset="0"/>
            <a:buChar char="•"/>
          </a:pPr>
          <a:r>
            <a:rPr lang="en-US" sz="1100">
              <a:solidFill>
                <a:schemeClr val="dk1"/>
              </a:solidFill>
              <a:effectLst/>
              <a:latin typeface="+mn-lt"/>
              <a:ea typeface="+mn-ea"/>
              <a:cs typeface="+mn-cs"/>
            </a:rPr>
            <a:t>List the square footage of each unit.</a:t>
          </a: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pPr marL="171450" lvl="0" indent="-171450">
            <a:buFont typeface="Arial" panose="020B0604020202020204" pitchFamily="34" charset="0"/>
            <a:buChar char="•"/>
          </a:pPr>
          <a:r>
            <a:rPr lang="en-US" sz="1100">
              <a:solidFill>
                <a:schemeClr val="dk1"/>
              </a:solidFill>
              <a:effectLst/>
              <a:latin typeface="+mn-lt"/>
              <a:ea typeface="+mn-ea"/>
              <a:cs typeface="+mn-cs"/>
            </a:rPr>
            <a:t>Please Note: Manager unit(s) must be included in this table.</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Unit Type can be abbreviated - 1 BR, 2 BR, 3 BR, etc.</a:t>
          </a:r>
        </a:p>
        <a:p>
          <a:r>
            <a:rPr lang="en-US" sz="1100">
              <a:solidFill>
                <a:schemeClr val="dk1"/>
              </a:solidFill>
              <a:effectLst/>
              <a:latin typeface="+mn-lt"/>
              <a:ea typeface="+mn-ea"/>
              <a:cs typeface="+mn-cs"/>
            </a:rPr>
            <a:t>**Paved-only areas are not included in square footages. Parking garages or storage is treated as Commercial space if there is a </a:t>
          </a:r>
          <a:r>
            <a:rPr lang="en-US" sz="1100" b="1">
              <a:solidFill>
                <a:schemeClr val="dk1"/>
              </a:solidFill>
              <a:effectLst/>
              <a:latin typeface="+mn-lt"/>
              <a:ea typeface="+mn-ea"/>
              <a:cs typeface="+mn-cs"/>
            </a:rPr>
            <a:t>fee</a:t>
          </a:r>
          <a:r>
            <a:rPr lang="en-US" sz="1100">
              <a:solidFill>
                <a:schemeClr val="dk1"/>
              </a:solidFill>
              <a:effectLst/>
              <a:latin typeface="+mn-lt"/>
              <a:ea typeface="+mn-ea"/>
              <a:cs typeface="+mn-cs"/>
            </a:rPr>
            <a:t> to use it.</a:t>
          </a:r>
        </a:p>
        <a:p>
          <a:endParaRPr lang="en-US" sz="1100"/>
        </a:p>
      </xdr:txBody>
    </xdr:sp>
    <xdr:clientData/>
  </xdr:twoCellAnchor>
  <xdr:twoCellAnchor>
    <xdr:from>
      <xdr:col>0</xdr:col>
      <xdr:colOff>123825</xdr:colOff>
      <xdr:row>65</xdr:row>
      <xdr:rowOff>19050</xdr:rowOff>
    </xdr:from>
    <xdr:to>
      <xdr:col>2</xdr:col>
      <xdr:colOff>28575</xdr:colOff>
      <xdr:row>66</xdr:row>
      <xdr:rowOff>66675</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23825" y="9839325"/>
          <a:ext cx="1666875" cy="49530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Unit Counts may fall into more than one category.</a:t>
          </a:r>
        </a:p>
      </xdr:txBody>
    </xdr:sp>
    <xdr:clientData/>
  </xdr:twoCellAnchor>
  <xdr:twoCellAnchor>
    <xdr:from>
      <xdr:col>8</xdr:col>
      <xdr:colOff>276225</xdr:colOff>
      <xdr:row>82</xdr:row>
      <xdr:rowOff>19051</xdr:rowOff>
    </xdr:from>
    <xdr:to>
      <xdr:col>10</xdr:col>
      <xdr:colOff>762000</xdr:colOff>
      <xdr:row>85</xdr:row>
      <xdr:rowOff>57150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6181725" y="13373101"/>
          <a:ext cx="2381250" cy="638174"/>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a:t>Fill</a:t>
          </a:r>
          <a:r>
            <a:rPr lang="en-US" sz="1100" b="1" i="1" baseline="0"/>
            <a:t> out either the Acres or Square Feet.</a:t>
          </a:r>
        </a:p>
        <a:p>
          <a:r>
            <a:rPr lang="en-US" sz="1100" b="1" i="1" baseline="0"/>
            <a:t>Note: One (1) acre = 43,560 sqft</a:t>
          </a:r>
          <a:endParaRPr lang="en-US" sz="1100" b="1" i="1"/>
        </a:p>
      </xdr:txBody>
    </xdr:sp>
    <xdr:clientData/>
  </xdr:twoCellAnchor>
  <xdr:twoCellAnchor>
    <xdr:from>
      <xdr:col>24</xdr:col>
      <xdr:colOff>276225</xdr:colOff>
      <xdr:row>82</xdr:row>
      <xdr:rowOff>19051</xdr:rowOff>
    </xdr:from>
    <xdr:to>
      <xdr:col>26</xdr:col>
      <xdr:colOff>762000</xdr:colOff>
      <xdr:row>85</xdr:row>
      <xdr:rowOff>57150</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6181725" y="13830301"/>
          <a:ext cx="2381250" cy="638174"/>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a:t>Fill</a:t>
          </a:r>
          <a:r>
            <a:rPr lang="en-US" sz="1100" b="1" i="1" baseline="0"/>
            <a:t> out either the Acres or Square Feet.</a:t>
          </a:r>
        </a:p>
        <a:p>
          <a:r>
            <a:rPr lang="en-US" sz="1100" b="1" i="1" baseline="0"/>
            <a:t>Note: One (1) acre = 43,560 sqft</a:t>
          </a:r>
          <a:endParaRPr lang="en-US" sz="1100" b="1" i="1"/>
        </a:p>
      </xdr:txBody>
    </xdr:sp>
    <xdr:clientData/>
  </xdr:twoCellAnchor>
  <xdr:twoCellAnchor>
    <xdr:from>
      <xdr:col>37</xdr:col>
      <xdr:colOff>276225</xdr:colOff>
      <xdr:row>82</xdr:row>
      <xdr:rowOff>19051</xdr:rowOff>
    </xdr:from>
    <xdr:to>
      <xdr:col>39</xdr:col>
      <xdr:colOff>762000</xdr:colOff>
      <xdr:row>85</xdr:row>
      <xdr:rowOff>57150</xdr:rowOff>
    </xdr:to>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18138401" y="13880727"/>
          <a:ext cx="2827805" cy="643217"/>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a:t>Fill</a:t>
          </a:r>
          <a:r>
            <a:rPr lang="en-US" sz="1100" b="1" i="1" baseline="0"/>
            <a:t> out either the Acres or Square Feet.</a:t>
          </a:r>
        </a:p>
        <a:p>
          <a:r>
            <a:rPr lang="en-US" sz="1100" b="1" i="1" baseline="0"/>
            <a:t>Note: One (1) acre = 43,560 sqft</a:t>
          </a:r>
          <a:endParaRPr lang="en-US" sz="1100" b="1" i="1"/>
        </a:p>
      </xdr:txBody>
    </xdr:sp>
    <xdr:clientData/>
  </xdr:twoCellAnchor>
  <mc:AlternateContent xmlns:mc="http://schemas.openxmlformats.org/markup-compatibility/2006">
    <mc:Choice xmlns:a14="http://schemas.microsoft.com/office/drawing/2010/main" Requires="a14">
      <xdr:twoCellAnchor editAs="oneCell">
        <xdr:from>
          <xdr:col>6</xdr:col>
          <xdr:colOff>0</xdr:colOff>
          <xdr:row>129</xdr:row>
          <xdr:rowOff>0</xdr:rowOff>
        </xdr:from>
        <xdr:to>
          <xdr:col>6</xdr:col>
          <xdr:colOff>342900</xdr:colOff>
          <xdr:row>130</xdr:row>
          <xdr:rowOff>19050</xdr:rowOff>
        </xdr:to>
        <xdr:sp macro="" textlink="">
          <xdr:nvSpPr>
            <xdr:cNvPr id="1054" name="SD_A_1"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130</xdr:row>
          <xdr:rowOff>0</xdr:rowOff>
        </xdr:from>
        <xdr:to>
          <xdr:col>6</xdr:col>
          <xdr:colOff>342900</xdr:colOff>
          <xdr:row>130</xdr:row>
          <xdr:rowOff>209550</xdr:rowOff>
        </xdr:to>
        <xdr:sp macro="" textlink="">
          <xdr:nvSpPr>
            <xdr:cNvPr id="1055" name="SD_A_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134</xdr:row>
          <xdr:rowOff>0</xdr:rowOff>
        </xdr:from>
        <xdr:to>
          <xdr:col>6</xdr:col>
          <xdr:colOff>342900</xdr:colOff>
          <xdr:row>135</xdr:row>
          <xdr:rowOff>19050</xdr:rowOff>
        </xdr:to>
        <xdr:sp macro="" textlink="">
          <xdr:nvSpPr>
            <xdr:cNvPr id="1057" name="SD_A_2"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135</xdr:row>
          <xdr:rowOff>0</xdr:rowOff>
        </xdr:from>
        <xdr:to>
          <xdr:col>6</xdr:col>
          <xdr:colOff>342900</xdr:colOff>
          <xdr:row>136</xdr:row>
          <xdr:rowOff>19050</xdr:rowOff>
        </xdr:to>
        <xdr:sp macro="" textlink="">
          <xdr:nvSpPr>
            <xdr:cNvPr id="1059" name="SD_A_3"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136</xdr:row>
          <xdr:rowOff>0</xdr:rowOff>
        </xdr:from>
        <xdr:to>
          <xdr:col>6</xdr:col>
          <xdr:colOff>342900</xdr:colOff>
          <xdr:row>136</xdr:row>
          <xdr:rowOff>209550</xdr:rowOff>
        </xdr:to>
        <xdr:sp macro="" textlink="">
          <xdr:nvSpPr>
            <xdr:cNvPr id="1061" name="SD_A_4"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137</xdr:row>
          <xdr:rowOff>0</xdr:rowOff>
        </xdr:from>
        <xdr:to>
          <xdr:col>6</xdr:col>
          <xdr:colOff>342900</xdr:colOff>
          <xdr:row>138</xdr:row>
          <xdr:rowOff>19050</xdr:rowOff>
        </xdr:to>
        <xdr:sp macro="" textlink="">
          <xdr:nvSpPr>
            <xdr:cNvPr id="1063" name="SD_A_5"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138</xdr:row>
          <xdr:rowOff>0</xdr:rowOff>
        </xdr:from>
        <xdr:to>
          <xdr:col>6</xdr:col>
          <xdr:colOff>342900</xdr:colOff>
          <xdr:row>139</xdr:row>
          <xdr:rowOff>9525</xdr:rowOff>
        </xdr:to>
        <xdr:sp macro="" textlink="">
          <xdr:nvSpPr>
            <xdr:cNvPr id="1065" name="SD_A_6"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139</xdr:row>
          <xdr:rowOff>0</xdr:rowOff>
        </xdr:from>
        <xdr:to>
          <xdr:col>6</xdr:col>
          <xdr:colOff>342900</xdr:colOff>
          <xdr:row>140</xdr:row>
          <xdr:rowOff>9525</xdr:rowOff>
        </xdr:to>
        <xdr:sp macro="" textlink="">
          <xdr:nvSpPr>
            <xdr:cNvPr id="1067" name="SD_A_7"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140</xdr:row>
          <xdr:rowOff>0</xdr:rowOff>
        </xdr:from>
        <xdr:to>
          <xdr:col>6</xdr:col>
          <xdr:colOff>342900</xdr:colOff>
          <xdr:row>141</xdr:row>
          <xdr:rowOff>9525</xdr:rowOff>
        </xdr:to>
        <xdr:sp macro="" textlink="">
          <xdr:nvSpPr>
            <xdr:cNvPr id="1069" name="SD_A_8"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130</xdr:row>
          <xdr:rowOff>0</xdr:rowOff>
        </xdr:from>
        <xdr:to>
          <xdr:col>6</xdr:col>
          <xdr:colOff>342900</xdr:colOff>
          <xdr:row>130</xdr:row>
          <xdr:rowOff>209550</xdr:rowOff>
        </xdr:to>
        <xdr:sp macro="" textlink="">
          <xdr:nvSpPr>
            <xdr:cNvPr id="1071" name="SD_A_9"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135</xdr:row>
          <xdr:rowOff>0</xdr:rowOff>
        </xdr:from>
        <xdr:to>
          <xdr:col>10</xdr:col>
          <xdr:colOff>342900</xdr:colOff>
          <xdr:row>136</xdr:row>
          <xdr:rowOff>19050</xdr:rowOff>
        </xdr:to>
        <xdr:sp macro="" textlink="">
          <xdr:nvSpPr>
            <xdr:cNvPr id="1092" name="SD_A_10"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134</xdr:row>
          <xdr:rowOff>0</xdr:rowOff>
        </xdr:from>
        <xdr:to>
          <xdr:col>10</xdr:col>
          <xdr:colOff>342900</xdr:colOff>
          <xdr:row>135</xdr:row>
          <xdr:rowOff>19050</xdr:rowOff>
        </xdr:to>
        <xdr:sp macro="" textlink="">
          <xdr:nvSpPr>
            <xdr:cNvPr id="1094" name="SD_A_11"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131</xdr:row>
          <xdr:rowOff>0</xdr:rowOff>
        </xdr:from>
        <xdr:to>
          <xdr:col>10</xdr:col>
          <xdr:colOff>342900</xdr:colOff>
          <xdr:row>132</xdr:row>
          <xdr:rowOff>19050</xdr:rowOff>
        </xdr:to>
        <xdr:sp macro="" textlink="">
          <xdr:nvSpPr>
            <xdr:cNvPr id="1096" name="SD_A_1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130</xdr:row>
          <xdr:rowOff>0</xdr:rowOff>
        </xdr:from>
        <xdr:to>
          <xdr:col>10</xdr:col>
          <xdr:colOff>342900</xdr:colOff>
          <xdr:row>130</xdr:row>
          <xdr:rowOff>209550</xdr:rowOff>
        </xdr:to>
        <xdr:sp macro="" textlink="">
          <xdr:nvSpPr>
            <xdr:cNvPr id="1098" name="SD_A_13"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133</xdr:row>
          <xdr:rowOff>0</xdr:rowOff>
        </xdr:from>
        <xdr:to>
          <xdr:col>10</xdr:col>
          <xdr:colOff>342900</xdr:colOff>
          <xdr:row>134</xdr:row>
          <xdr:rowOff>19050</xdr:rowOff>
        </xdr:to>
        <xdr:sp macro="" textlink="">
          <xdr:nvSpPr>
            <xdr:cNvPr id="1100" name="SD_A_14"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132</xdr:row>
          <xdr:rowOff>0</xdr:rowOff>
        </xdr:from>
        <xdr:to>
          <xdr:col>10</xdr:col>
          <xdr:colOff>342900</xdr:colOff>
          <xdr:row>133</xdr:row>
          <xdr:rowOff>19050</xdr:rowOff>
        </xdr:to>
        <xdr:sp macro="" textlink="">
          <xdr:nvSpPr>
            <xdr:cNvPr id="1102" name="SD_A_15"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129</xdr:row>
          <xdr:rowOff>0</xdr:rowOff>
        </xdr:from>
        <xdr:to>
          <xdr:col>10</xdr:col>
          <xdr:colOff>342900</xdr:colOff>
          <xdr:row>130</xdr:row>
          <xdr:rowOff>19050</xdr:rowOff>
        </xdr:to>
        <xdr:sp macro="" textlink="">
          <xdr:nvSpPr>
            <xdr:cNvPr id="1104" name="SD_A_16"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136</xdr:row>
          <xdr:rowOff>0</xdr:rowOff>
        </xdr:from>
        <xdr:to>
          <xdr:col>10</xdr:col>
          <xdr:colOff>342900</xdr:colOff>
          <xdr:row>136</xdr:row>
          <xdr:rowOff>209550</xdr:rowOff>
        </xdr:to>
        <xdr:sp macro="" textlink="">
          <xdr:nvSpPr>
            <xdr:cNvPr id="1106" name="SD_A_17"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137</xdr:row>
          <xdr:rowOff>0</xdr:rowOff>
        </xdr:from>
        <xdr:to>
          <xdr:col>10</xdr:col>
          <xdr:colOff>342900</xdr:colOff>
          <xdr:row>138</xdr:row>
          <xdr:rowOff>19050</xdr:rowOff>
        </xdr:to>
        <xdr:sp macro="" textlink="">
          <xdr:nvSpPr>
            <xdr:cNvPr id="1108" name="SD_A_18"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138</xdr:row>
          <xdr:rowOff>0</xdr:rowOff>
        </xdr:from>
        <xdr:to>
          <xdr:col>10</xdr:col>
          <xdr:colOff>342900</xdr:colOff>
          <xdr:row>139</xdr:row>
          <xdr:rowOff>9525</xdr:rowOff>
        </xdr:to>
        <xdr:sp macro="" textlink="">
          <xdr:nvSpPr>
            <xdr:cNvPr id="1110" name="SD_A_19"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139</xdr:row>
          <xdr:rowOff>0</xdr:rowOff>
        </xdr:from>
        <xdr:to>
          <xdr:col>10</xdr:col>
          <xdr:colOff>342900</xdr:colOff>
          <xdr:row>140</xdr:row>
          <xdr:rowOff>9525</xdr:rowOff>
        </xdr:to>
        <xdr:sp macro="" textlink="">
          <xdr:nvSpPr>
            <xdr:cNvPr id="1112" name="SD_A_20"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129</xdr:row>
          <xdr:rowOff>0</xdr:rowOff>
        </xdr:from>
        <xdr:to>
          <xdr:col>22</xdr:col>
          <xdr:colOff>342900</xdr:colOff>
          <xdr:row>130</xdr:row>
          <xdr:rowOff>19050</xdr:rowOff>
        </xdr:to>
        <xdr:sp macro="" textlink="">
          <xdr:nvSpPr>
            <xdr:cNvPr id="1126" name="SD_A_1"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130</xdr:row>
          <xdr:rowOff>0</xdr:rowOff>
        </xdr:from>
        <xdr:to>
          <xdr:col>22</xdr:col>
          <xdr:colOff>342900</xdr:colOff>
          <xdr:row>130</xdr:row>
          <xdr:rowOff>209550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342900</xdr:colOff>
          <xdr:row>135</xdr:row>
          <xdr:rowOff>19050</xdr:rowOff>
        </xdr:to>
        <xdr:sp macro="" textlink="">
          <xdr:nvSpPr>
            <xdr:cNvPr id="1128" name="SD_A_2"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135</xdr:row>
          <xdr:rowOff>0</xdr:rowOff>
        </xdr:from>
        <xdr:to>
          <xdr:col>22</xdr:col>
          <xdr:colOff>342900</xdr:colOff>
          <xdr:row>136</xdr:row>
          <xdr:rowOff>19050</xdr:rowOff>
        </xdr:to>
        <xdr:sp macro="" textlink="">
          <xdr:nvSpPr>
            <xdr:cNvPr id="1129" name="SD_A_3"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136</xdr:row>
          <xdr:rowOff>0</xdr:rowOff>
        </xdr:from>
        <xdr:to>
          <xdr:col>22</xdr:col>
          <xdr:colOff>342900</xdr:colOff>
          <xdr:row>136</xdr:row>
          <xdr:rowOff>209550</xdr:rowOff>
        </xdr:to>
        <xdr:sp macro="" textlink="">
          <xdr:nvSpPr>
            <xdr:cNvPr id="1130" name="SD_A_4"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137</xdr:row>
          <xdr:rowOff>0</xdr:rowOff>
        </xdr:from>
        <xdr:to>
          <xdr:col>22</xdr:col>
          <xdr:colOff>342900</xdr:colOff>
          <xdr:row>138</xdr:row>
          <xdr:rowOff>19050</xdr:rowOff>
        </xdr:to>
        <xdr:sp macro="" textlink="">
          <xdr:nvSpPr>
            <xdr:cNvPr id="1131" name="SD_A_5"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138</xdr:row>
          <xdr:rowOff>0</xdr:rowOff>
        </xdr:from>
        <xdr:to>
          <xdr:col>22</xdr:col>
          <xdr:colOff>342900</xdr:colOff>
          <xdr:row>139</xdr:row>
          <xdr:rowOff>9525</xdr:rowOff>
        </xdr:to>
        <xdr:sp macro="" textlink="">
          <xdr:nvSpPr>
            <xdr:cNvPr id="1132" name="SD_A_6"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139</xdr:row>
          <xdr:rowOff>0</xdr:rowOff>
        </xdr:from>
        <xdr:to>
          <xdr:col>22</xdr:col>
          <xdr:colOff>342900</xdr:colOff>
          <xdr:row>140</xdr:row>
          <xdr:rowOff>9525</xdr:rowOff>
        </xdr:to>
        <xdr:sp macro="" textlink="">
          <xdr:nvSpPr>
            <xdr:cNvPr id="1133" name="SD_A_7"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140</xdr:row>
          <xdr:rowOff>0</xdr:rowOff>
        </xdr:from>
        <xdr:to>
          <xdr:col>22</xdr:col>
          <xdr:colOff>342900</xdr:colOff>
          <xdr:row>141</xdr:row>
          <xdr:rowOff>9525</xdr:rowOff>
        </xdr:to>
        <xdr:sp macro="" textlink="">
          <xdr:nvSpPr>
            <xdr:cNvPr id="1134" name="SD_A_8"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130</xdr:row>
          <xdr:rowOff>0</xdr:rowOff>
        </xdr:from>
        <xdr:to>
          <xdr:col>22</xdr:col>
          <xdr:colOff>342900</xdr:colOff>
          <xdr:row>130</xdr:row>
          <xdr:rowOff>209550</xdr:rowOff>
        </xdr:to>
        <xdr:sp macro="" textlink="">
          <xdr:nvSpPr>
            <xdr:cNvPr id="1135" name="SD_A_9"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135</xdr:row>
          <xdr:rowOff>0</xdr:rowOff>
        </xdr:from>
        <xdr:to>
          <xdr:col>26</xdr:col>
          <xdr:colOff>342900</xdr:colOff>
          <xdr:row>136</xdr:row>
          <xdr:rowOff>19050</xdr:rowOff>
        </xdr:to>
        <xdr:sp macro="" textlink="">
          <xdr:nvSpPr>
            <xdr:cNvPr id="1136" name="SD_A_10"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134</xdr:row>
          <xdr:rowOff>0</xdr:rowOff>
        </xdr:from>
        <xdr:to>
          <xdr:col>26</xdr:col>
          <xdr:colOff>342900</xdr:colOff>
          <xdr:row>135</xdr:row>
          <xdr:rowOff>19050</xdr:rowOff>
        </xdr:to>
        <xdr:sp macro="" textlink="">
          <xdr:nvSpPr>
            <xdr:cNvPr id="1137" name="SD_A_11"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131</xdr:row>
          <xdr:rowOff>0</xdr:rowOff>
        </xdr:from>
        <xdr:to>
          <xdr:col>26</xdr:col>
          <xdr:colOff>342900</xdr:colOff>
          <xdr:row>132</xdr:row>
          <xdr:rowOff>19050</xdr:rowOff>
        </xdr:to>
        <xdr:sp macro="" textlink="">
          <xdr:nvSpPr>
            <xdr:cNvPr id="1138" name="SD_A_12"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130</xdr:row>
          <xdr:rowOff>0</xdr:rowOff>
        </xdr:from>
        <xdr:to>
          <xdr:col>26</xdr:col>
          <xdr:colOff>342900</xdr:colOff>
          <xdr:row>130</xdr:row>
          <xdr:rowOff>209550</xdr:rowOff>
        </xdr:to>
        <xdr:sp macro="" textlink="">
          <xdr:nvSpPr>
            <xdr:cNvPr id="1139" name="SD_A_13"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133</xdr:row>
          <xdr:rowOff>0</xdr:rowOff>
        </xdr:from>
        <xdr:to>
          <xdr:col>26</xdr:col>
          <xdr:colOff>342900</xdr:colOff>
          <xdr:row>134</xdr:row>
          <xdr:rowOff>19050</xdr:rowOff>
        </xdr:to>
        <xdr:sp macro="" textlink="">
          <xdr:nvSpPr>
            <xdr:cNvPr id="1140" name="SD_A_14"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132</xdr:row>
          <xdr:rowOff>0</xdr:rowOff>
        </xdr:from>
        <xdr:to>
          <xdr:col>26</xdr:col>
          <xdr:colOff>342900</xdr:colOff>
          <xdr:row>133</xdr:row>
          <xdr:rowOff>19050</xdr:rowOff>
        </xdr:to>
        <xdr:sp macro="" textlink="">
          <xdr:nvSpPr>
            <xdr:cNvPr id="1141" name="SD_A_15"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129</xdr:row>
          <xdr:rowOff>0</xdr:rowOff>
        </xdr:from>
        <xdr:to>
          <xdr:col>26</xdr:col>
          <xdr:colOff>342900</xdr:colOff>
          <xdr:row>130</xdr:row>
          <xdr:rowOff>19050</xdr:rowOff>
        </xdr:to>
        <xdr:sp macro="" textlink="">
          <xdr:nvSpPr>
            <xdr:cNvPr id="1142" name="SD_A_16"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136</xdr:row>
          <xdr:rowOff>0</xdr:rowOff>
        </xdr:from>
        <xdr:to>
          <xdr:col>26</xdr:col>
          <xdr:colOff>342900</xdr:colOff>
          <xdr:row>136</xdr:row>
          <xdr:rowOff>209550</xdr:rowOff>
        </xdr:to>
        <xdr:sp macro="" textlink="">
          <xdr:nvSpPr>
            <xdr:cNvPr id="1143" name="SD_A_17"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137</xdr:row>
          <xdr:rowOff>0</xdr:rowOff>
        </xdr:from>
        <xdr:to>
          <xdr:col>26</xdr:col>
          <xdr:colOff>342900</xdr:colOff>
          <xdr:row>138</xdr:row>
          <xdr:rowOff>19050</xdr:rowOff>
        </xdr:to>
        <xdr:sp macro="" textlink="">
          <xdr:nvSpPr>
            <xdr:cNvPr id="1144" name="SD_A_18"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138</xdr:row>
          <xdr:rowOff>0</xdr:rowOff>
        </xdr:from>
        <xdr:to>
          <xdr:col>26</xdr:col>
          <xdr:colOff>342900</xdr:colOff>
          <xdr:row>139</xdr:row>
          <xdr:rowOff>9525</xdr:rowOff>
        </xdr:to>
        <xdr:sp macro="" textlink="">
          <xdr:nvSpPr>
            <xdr:cNvPr id="1145" name="SD_A_19"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139</xdr:row>
          <xdr:rowOff>0</xdr:rowOff>
        </xdr:from>
        <xdr:to>
          <xdr:col>26</xdr:col>
          <xdr:colOff>342900</xdr:colOff>
          <xdr:row>140</xdr:row>
          <xdr:rowOff>9525</xdr:rowOff>
        </xdr:to>
        <xdr:sp macro="" textlink="">
          <xdr:nvSpPr>
            <xdr:cNvPr id="1146" name="SD_A_20"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129</xdr:row>
          <xdr:rowOff>0</xdr:rowOff>
        </xdr:from>
        <xdr:to>
          <xdr:col>35</xdr:col>
          <xdr:colOff>342900</xdr:colOff>
          <xdr:row>130</xdr:row>
          <xdr:rowOff>19050</xdr:rowOff>
        </xdr:to>
        <xdr:sp macro="" textlink="">
          <xdr:nvSpPr>
            <xdr:cNvPr id="1177" name="SD_A_1" hidden="1">
              <a:extLst>
                <a:ext uri="{63B3BB69-23CF-44E3-9099-C40C66FF867C}">
                  <a14:compatExt spid="_x0000_s1177"/>
                </a:ext>
                <a:ext uri="{FF2B5EF4-FFF2-40B4-BE49-F238E27FC236}">
                  <a16:creationId xmlns:a16="http://schemas.microsoft.com/office/drawing/2014/main" id="{00000000-0008-0000-0100-00009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130</xdr:row>
          <xdr:rowOff>0</xdr:rowOff>
        </xdr:from>
        <xdr:to>
          <xdr:col>35</xdr:col>
          <xdr:colOff>342900</xdr:colOff>
          <xdr:row>130</xdr:row>
          <xdr:rowOff>209550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100-00009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134</xdr:row>
          <xdr:rowOff>0</xdr:rowOff>
        </xdr:from>
        <xdr:to>
          <xdr:col>35</xdr:col>
          <xdr:colOff>342900</xdr:colOff>
          <xdr:row>135</xdr:row>
          <xdr:rowOff>19050</xdr:rowOff>
        </xdr:to>
        <xdr:sp macro="" textlink="">
          <xdr:nvSpPr>
            <xdr:cNvPr id="1179" name="SD_A_2"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135</xdr:row>
          <xdr:rowOff>0</xdr:rowOff>
        </xdr:from>
        <xdr:to>
          <xdr:col>35</xdr:col>
          <xdr:colOff>342900</xdr:colOff>
          <xdr:row>136</xdr:row>
          <xdr:rowOff>19050</xdr:rowOff>
        </xdr:to>
        <xdr:sp macro="" textlink="">
          <xdr:nvSpPr>
            <xdr:cNvPr id="1180" name="SD_A_3"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136</xdr:row>
          <xdr:rowOff>0</xdr:rowOff>
        </xdr:from>
        <xdr:to>
          <xdr:col>35</xdr:col>
          <xdr:colOff>342900</xdr:colOff>
          <xdr:row>136</xdr:row>
          <xdr:rowOff>209550</xdr:rowOff>
        </xdr:to>
        <xdr:sp macro="" textlink="">
          <xdr:nvSpPr>
            <xdr:cNvPr id="1181" name="SD_A_4"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137</xdr:row>
          <xdr:rowOff>0</xdr:rowOff>
        </xdr:from>
        <xdr:to>
          <xdr:col>35</xdr:col>
          <xdr:colOff>342900</xdr:colOff>
          <xdr:row>138</xdr:row>
          <xdr:rowOff>19050</xdr:rowOff>
        </xdr:to>
        <xdr:sp macro="" textlink="">
          <xdr:nvSpPr>
            <xdr:cNvPr id="1182" name="SD_A_5"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138</xdr:row>
          <xdr:rowOff>0</xdr:rowOff>
        </xdr:from>
        <xdr:to>
          <xdr:col>35</xdr:col>
          <xdr:colOff>342900</xdr:colOff>
          <xdr:row>139</xdr:row>
          <xdr:rowOff>9525</xdr:rowOff>
        </xdr:to>
        <xdr:sp macro="" textlink="">
          <xdr:nvSpPr>
            <xdr:cNvPr id="1183" name="SD_A_6" hidden="1">
              <a:extLst>
                <a:ext uri="{63B3BB69-23CF-44E3-9099-C40C66FF867C}">
                  <a14:compatExt spid="_x0000_s1183"/>
                </a:ext>
                <a:ext uri="{FF2B5EF4-FFF2-40B4-BE49-F238E27FC236}">
                  <a16:creationId xmlns:a16="http://schemas.microsoft.com/office/drawing/2014/main" id="{00000000-0008-0000-0100-00009F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139</xdr:row>
          <xdr:rowOff>0</xdr:rowOff>
        </xdr:from>
        <xdr:to>
          <xdr:col>35</xdr:col>
          <xdr:colOff>342900</xdr:colOff>
          <xdr:row>140</xdr:row>
          <xdr:rowOff>9525</xdr:rowOff>
        </xdr:to>
        <xdr:sp macro="" textlink="">
          <xdr:nvSpPr>
            <xdr:cNvPr id="1184" name="SD_A_7"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140</xdr:row>
          <xdr:rowOff>0</xdr:rowOff>
        </xdr:from>
        <xdr:to>
          <xdr:col>35</xdr:col>
          <xdr:colOff>342900</xdr:colOff>
          <xdr:row>141</xdr:row>
          <xdr:rowOff>9525</xdr:rowOff>
        </xdr:to>
        <xdr:sp macro="" textlink="">
          <xdr:nvSpPr>
            <xdr:cNvPr id="1185" name="SD_A_8" hidden="1">
              <a:extLst>
                <a:ext uri="{63B3BB69-23CF-44E3-9099-C40C66FF867C}">
                  <a14:compatExt spid="_x0000_s1185"/>
                </a:ext>
                <a:ext uri="{FF2B5EF4-FFF2-40B4-BE49-F238E27FC236}">
                  <a16:creationId xmlns:a16="http://schemas.microsoft.com/office/drawing/2014/main" id="{00000000-0008-0000-0100-0000A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130</xdr:row>
          <xdr:rowOff>0</xdr:rowOff>
        </xdr:from>
        <xdr:to>
          <xdr:col>35</xdr:col>
          <xdr:colOff>342900</xdr:colOff>
          <xdr:row>130</xdr:row>
          <xdr:rowOff>209550</xdr:rowOff>
        </xdr:to>
        <xdr:sp macro="" textlink="">
          <xdr:nvSpPr>
            <xdr:cNvPr id="1186" name="SD_A_9"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135</xdr:row>
          <xdr:rowOff>0</xdr:rowOff>
        </xdr:from>
        <xdr:to>
          <xdr:col>39</xdr:col>
          <xdr:colOff>342900</xdr:colOff>
          <xdr:row>136</xdr:row>
          <xdr:rowOff>19050</xdr:rowOff>
        </xdr:to>
        <xdr:sp macro="" textlink="">
          <xdr:nvSpPr>
            <xdr:cNvPr id="1187" name="SD_A_10"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134</xdr:row>
          <xdr:rowOff>0</xdr:rowOff>
        </xdr:from>
        <xdr:to>
          <xdr:col>39</xdr:col>
          <xdr:colOff>342900</xdr:colOff>
          <xdr:row>135</xdr:row>
          <xdr:rowOff>19050</xdr:rowOff>
        </xdr:to>
        <xdr:sp macro="" textlink="">
          <xdr:nvSpPr>
            <xdr:cNvPr id="1188" name="SD_A_11"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131</xdr:row>
          <xdr:rowOff>0</xdr:rowOff>
        </xdr:from>
        <xdr:to>
          <xdr:col>39</xdr:col>
          <xdr:colOff>342900</xdr:colOff>
          <xdr:row>132</xdr:row>
          <xdr:rowOff>19050</xdr:rowOff>
        </xdr:to>
        <xdr:sp macro="" textlink="">
          <xdr:nvSpPr>
            <xdr:cNvPr id="1189" name="SD_A_12" hidden="1">
              <a:extLst>
                <a:ext uri="{63B3BB69-23CF-44E3-9099-C40C66FF867C}">
                  <a14:compatExt spid="_x0000_s1189"/>
                </a:ext>
                <a:ext uri="{FF2B5EF4-FFF2-40B4-BE49-F238E27FC236}">
                  <a16:creationId xmlns:a16="http://schemas.microsoft.com/office/drawing/2014/main" id="{00000000-0008-0000-0100-0000A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130</xdr:row>
          <xdr:rowOff>0</xdr:rowOff>
        </xdr:from>
        <xdr:to>
          <xdr:col>39</xdr:col>
          <xdr:colOff>342900</xdr:colOff>
          <xdr:row>130</xdr:row>
          <xdr:rowOff>209550</xdr:rowOff>
        </xdr:to>
        <xdr:sp macro="" textlink="">
          <xdr:nvSpPr>
            <xdr:cNvPr id="1190" name="SD_A_13" hidden="1">
              <a:extLst>
                <a:ext uri="{63B3BB69-23CF-44E3-9099-C40C66FF867C}">
                  <a14:compatExt spid="_x0000_s1190"/>
                </a:ext>
                <a:ext uri="{FF2B5EF4-FFF2-40B4-BE49-F238E27FC236}">
                  <a16:creationId xmlns:a16="http://schemas.microsoft.com/office/drawing/2014/main" id="{00000000-0008-0000-0100-0000A6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133</xdr:row>
          <xdr:rowOff>0</xdr:rowOff>
        </xdr:from>
        <xdr:to>
          <xdr:col>39</xdr:col>
          <xdr:colOff>342900</xdr:colOff>
          <xdr:row>134</xdr:row>
          <xdr:rowOff>19050</xdr:rowOff>
        </xdr:to>
        <xdr:sp macro="" textlink="">
          <xdr:nvSpPr>
            <xdr:cNvPr id="1191" name="SD_A_14" hidden="1">
              <a:extLst>
                <a:ext uri="{63B3BB69-23CF-44E3-9099-C40C66FF867C}">
                  <a14:compatExt spid="_x0000_s1191"/>
                </a:ext>
                <a:ext uri="{FF2B5EF4-FFF2-40B4-BE49-F238E27FC236}">
                  <a16:creationId xmlns:a16="http://schemas.microsoft.com/office/drawing/2014/main" id="{00000000-0008-0000-0100-0000A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132</xdr:row>
          <xdr:rowOff>0</xdr:rowOff>
        </xdr:from>
        <xdr:to>
          <xdr:col>39</xdr:col>
          <xdr:colOff>342900</xdr:colOff>
          <xdr:row>133</xdr:row>
          <xdr:rowOff>19050</xdr:rowOff>
        </xdr:to>
        <xdr:sp macro="" textlink="">
          <xdr:nvSpPr>
            <xdr:cNvPr id="1192" name="SD_A_15" hidden="1">
              <a:extLst>
                <a:ext uri="{63B3BB69-23CF-44E3-9099-C40C66FF867C}">
                  <a14:compatExt spid="_x0000_s1192"/>
                </a:ext>
                <a:ext uri="{FF2B5EF4-FFF2-40B4-BE49-F238E27FC236}">
                  <a16:creationId xmlns:a16="http://schemas.microsoft.com/office/drawing/2014/main" id="{00000000-0008-0000-0100-0000A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129</xdr:row>
          <xdr:rowOff>0</xdr:rowOff>
        </xdr:from>
        <xdr:to>
          <xdr:col>39</xdr:col>
          <xdr:colOff>342900</xdr:colOff>
          <xdr:row>130</xdr:row>
          <xdr:rowOff>19050</xdr:rowOff>
        </xdr:to>
        <xdr:sp macro="" textlink="">
          <xdr:nvSpPr>
            <xdr:cNvPr id="1193" name="SD_A_16" hidden="1">
              <a:extLst>
                <a:ext uri="{63B3BB69-23CF-44E3-9099-C40C66FF867C}">
                  <a14:compatExt spid="_x0000_s1193"/>
                </a:ext>
                <a:ext uri="{FF2B5EF4-FFF2-40B4-BE49-F238E27FC236}">
                  <a16:creationId xmlns:a16="http://schemas.microsoft.com/office/drawing/2014/main" id="{00000000-0008-0000-0100-0000A9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136</xdr:row>
          <xdr:rowOff>0</xdr:rowOff>
        </xdr:from>
        <xdr:to>
          <xdr:col>39</xdr:col>
          <xdr:colOff>342900</xdr:colOff>
          <xdr:row>136</xdr:row>
          <xdr:rowOff>209550</xdr:rowOff>
        </xdr:to>
        <xdr:sp macro="" textlink="">
          <xdr:nvSpPr>
            <xdr:cNvPr id="1194" name="SD_A_17" hidden="1">
              <a:extLst>
                <a:ext uri="{63B3BB69-23CF-44E3-9099-C40C66FF867C}">
                  <a14:compatExt spid="_x0000_s1194"/>
                </a:ext>
                <a:ext uri="{FF2B5EF4-FFF2-40B4-BE49-F238E27FC236}">
                  <a16:creationId xmlns:a16="http://schemas.microsoft.com/office/drawing/2014/main" id="{00000000-0008-0000-0100-0000AA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137</xdr:row>
          <xdr:rowOff>0</xdr:rowOff>
        </xdr:from>
        <xdr:to>
          <xdr:col>39</xdr:col>
          <xdr:colOff>342900</xdr:colOff>
          <xdr:row>138</xdr:row>
          <xdr:rowOff>19050</xdr:rowOff>
        </xdr:to>
        <xdr:sp macro="" textlink="">
          <xdr:nvSpPr>
            <xdr:cNvPr id="1195" name="SD_A_18" hidden="1">
              <a:extLst>
                <a:ext uri="{63B3BB69-23CF-44E3-9099-C40C66FF867C}">
                  <a14:compatExt spid="_x0000_s1195"/>
                </a:ext>
                <a:ext uri="{FF2B5EF4-FFF2-40B4-BE49-F238E27FC236}">
                  <a16:creationId xmlns:a16="http://schemas.microsoft.com/office/drawing/2014/main" id="{00000000-0008-0000-0100-0000AB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138</xdr:row>
          <xdr:rowOff>0</xdr:rowOff>
        </xdr:from>
        <xdr:to>
          <xdr:col>39</xdr:col>
          <xdr:colOff>342900</xdr:colOff>
          <xdr:row>139</xdr:row>
          <xdr:rowOff>9525</xdr:rowOff>
        </xdr:to>
        <xdr:sp macro="" textlink="">
          <xdr:nvSpPr>
            <xdr:cNvPr id="1196" name="SD_A_19"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139</xdr:row>
          <xdr:rowOff>0</xdr:rowOff>
        </xdr:from>
        <xdr:to>
          <xdr:col>39</xdr:col>
          <xdr:colOff>342900</xdr:colOff>
          <xdr:row>140</xdr:row>
          <xdr:rowOff>9525</xdr:rowOff>
        </xdr:to>
        <xdr:sp macro="" textlink="">
          <xdr:nvSpPr>
            <xdr:cNvPr id="1197" name="SD_A_20" hidden="1">
              <a:extLst>
                <a:ext uri="{63B3BB69-23CF-44E3-9099-C40C66FF867C}">
                  <a14:compatExt spid="_x0000_s1197"/>
                </a:ext>
                <a:ext uri="{FF2B5EF4-FFF2-40B4-BE49-F238E27FC236}">
                  <a16:creationId xmlns:a16="http://schemas.microsoft.com/office/drawing/2014/main" id="{00000000-0008-0000-0100-0000AD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editAs="absolute">
    <xdr:from>
      <xdr:col>0</xdr:col>
      <xdr:colOff>71438</xdr:colOff>
      <xdr:row>0</xdr:row>
      <xdr:rowOff>47626</xdr:rowOff>
    </xdr:from>
    <xdr:to>
      <xdr:col>4</xdr:col>
      <xdr:colOff>281533</xdr:colOff>
      <xdr:row>0</xdr:row>
      <xdr:rowOff>583407</xdr:rowOff>
    </xdr:to>
    <xdr:pic>
      <xdr:nvPicPr>
        <xdr:cNvPr id="70" name="Picture 69">
          <a:extLst>
            <a:ext uri="{FF2B5EF4-FFF2-40B4-BE49-F238E27FC236}">
              <a16:creationId xmlns:a16="http://schemas.microsoft.com/office/drawing/2014/main" id="{00000000-0008-0000-0100-00004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8" y="47626"/>
          <a:ext cx="3055689" cy="5357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60</xdr:row>
          <xdr:rowOff>0</xdr:rowOff>
        </xdr:from>
        <xdr:to>
          <xdr:col>4</xdr:col>
          <xdr:colOff>295275</xdr:colOff>
          <xdr:row>61</xdr:row>
          <xdr:rowOff>9525</xdr:rowOff>
        </xdr:to>
        <xdr:sp macro="" textlink="">
          <xdr:nvSpPr>
            <xdr:cNvPr id="11278" name="SD_A_22" hidden="1">
              <a:extLst>
                <a:ext uri="{63B3BB69-23CF-44E3-9099-C40C66FF867C}">
                  <a14:compatExt spid="_x0000_s11278"/>
                </a:ext>
                <a:ext uri="{FF2B5EF4-FFF2-40B4-BE49-F238E27FC236}">
                  <a16:creationId xmlns:a16="http://schemas.microsoft.com/office/drawing/2014/main" id="{00000000-0008-0000-0200-00000E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0</xdr:rowOff>
        </xdr:from>
        <xdr:to>
          <xdr:col>4</xdr:col>
          <xdr:colOff>295275</xdr:colOff>
          <xdr:row>61</xdr:row>
          <xdr:rowOff>209550</xdr:rowOff>
        </xdr:to>
        <xdr:sp macro="" textlink="">
          <xdr:nvSpPr>
            <xdr:cNvPr id="11280" name="SD_A_23" hidden="1">
              <a:extLst>
                <a:ext uri="{63B3BB69-23CF-44E3-9099-C40C66FF867C}">
                  <a14:compatExt spid="_x0000_s11280"/>
                </a:ext>
                <a:ext uri="{FF2B5EF4-FFF2-40B4-BE49-F238E27FC236}">
                  <a16:creationId xmlns:a16="http://schemas.microsoft.com/office/drawing/2014/main" id="{00000000-0008-0000-0200-000010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4</xdr:col>
          <xdr:colOff>295275</xdr:colOff>
          <xdr:row>62</xdr:row>
          <xdr:rowOff>209550</xdr:rowOff>
        </xdr:to>
        <xdr:sp macro="" textlink="">
          <xdr:nvSpPr>
            <xdr:cNvPr id="11282" name="SD_A_24" hidden="1">
              <a:extLst>
                <a:ext uri="{63B3BB69-23CF-44E3-9099-C40C66FF867C}">
                  <a14:compatExt spid="_x0000_s11282"/>
                </a:ext>
                <a:ext uri="{FF2B5EF4-FFF2-40B4-BE49-F238E27FC236}">
                  <a16:creationId xmlns:a16="http://schemas.microsoft.com/office/drawing/2014/main" id="{00000000-0008-0000-0200-000012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editAs="absolute">
    <xdr:from>
      <xdr:col>0</xdr:col>
      <xdr:colOff>71437</xdr:colOff>
      <xdr:row>0</xdr:row>
      <xdr:rowOff>47625</xdr:rowOff>
    </xdr:from>
    <xdr:to>
      <xdr:col>2</xdr:col>
      <xdr:colOff>591095</xdr:colOff>
      <xdr:row>0</xdr:row>
      <xdr:rowOff>583406</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7" y="47625"/>
          <a:ext cx="3055689" cy="5357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59535</xdr:colOff>
      <xdr:row>0</xdr:row>
      <xdr:rowOff>59533</xdr:rowOff>
    </xdr:from>
    <xdr:to>
      <xdr:col>1</xdr:col>
      <xdr:colOff>2531818</xdr:colOff>
      <xdr:row>0</xdr:row>
      <xdr:rowOff>595314</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5" y="59533"/>
          <a:ext cx="3055689" cy="5357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69057</xdr:colOff>
      <xdr:row>0</xdr:row>
      <xdr:rowOff>45244</xdr:rowOff>
    </xdr:from>
    <xdr:to>
      <xdr:col>5</xdr:col>
      <xdr:colOff>88652</xdr:colOff>
      <xdr:row>0</xdr:row>
      <xdr:rowOff>581025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057" y="45244"/>
          <a:ext cx="3067595" cy="5357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42022</xdr:colOff>
      <xdr:row>0</xdr:row>
      <xdr:rowOff>99453</xdr:rowOff>
    </xdr:from>
    <xdr:to>
      <xdr:col>4</xdr:col>
      <xdr:colOff>642937</xdr:colOff>
      <xdr:row>0</xdr:row>
      <xdr:rowOff>803049</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022" y="99453"/>
          <a:ext cx="3363165" cy="703596"/>
        </a:xfrm>
        <a:prstGeom prst="rect">
          <a:avLst/>
        </a:prstGeom>
      </xdr:spPr>
    </xdr:pic>
    <xdr:clientData/>
  </xdr:twoCellAnchor>
  <xdr:twoCellAnchor editAs="oneCell">
    <xdr:from>
      <xdr:col>14</xdr:col>
      <xdr:colOff>238124</xdr:colOff>
      <xdr:row>0</xdr:row>
      <xdr:rowOff>18911</xdr:rowOff>
    </xdr:from>
    <xdr:to>
      <xdr:col>19</xdr:col>
      <xdr:colOff>357458</xdr:colOff>
      <xdr:row>0</xdr:row>
      <xdr:rowOff>749542</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905999" y="18911"/>
          <a:ext cx="3572147" cy="7306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71438</xdr:colOff>
      <xdr:row>0</xdr:row>
      <xdr:rowOff>47626</xdr:rowOff>
    </xdr:from>
    <xdr:to>
      <xdr:col>3</xdr:col>
      <xdr:colOff>1126877</xdr:colOff>
      <xdr:row>0</xdr:row>
      <xdr:rowOff>583407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8" y="47626"/>
          <a:ext cx="3055689" cy="53578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69057</xdr:colOff>
      <xdr:row>0</xdr:row>
      <xdr:rowOff>45244</xdr:rowOff>
    </xdr:from>
    <xdr:to>
      <xdr:col>5</xdr:col>
      <xdr:colOff>88652</xdr:colOff>
      <xdr:row>0</xdr:row>
      <xdr:rowOff>581025</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057" y="45244"/>
          <a:ext cx="3055689" cy="53578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69057</xdr:colOff>
      <xdr:row>0</xdr:row>
      <xdr:rowOff>45244</xdr:rowOff>
    </xdr:from>
    <xdr:to>
      <xdr:col>5</xdr:col>
      <xdr:colOff>88652</xdr:colOff>
      <xdr:row>0</xdr:row>
      <xdr:rowOff>581025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057" y="45244"/>
          <a:ext cx="3067595" cy="535781"/>
        </a:xfrm>
        <a:prstGeom prst="rect">
          <a:avLst/>
        </a:prstGeom>
      </xdr:spPr>
    </xdr:pic>
    <xdr:clientData/>
  </xdr:twoCellAnchor>
  <xdr:twoCellAnchor>
    <xdr:from>
      <xdr:col>16</xdr:col>
      <xdr:colOff>35719</xdr:colOff>
      <xdr:row>6</xdr:row>
      <xdr:rowOff>166688</xdr:rowOff>
    </xdr:from>
    <xdr:to>
      <xdr:col>25</xdr:col>
      <xdr:colOff>23812</xdr:colOff>
      <xdr:row>14</xdr:row>
      <xdr:rowOff>119064</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9789319" y="25455563"/>
          <a:ext cx="5474493" cy="149542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Points will be awarded based on comprehensiveness, specificity, quality of engagement and quality of services, according to the following criteria. The intent of this scoring is to ensure that underserved communities of color are represented in project design and sales. Project applications must score a minimum of 6 points in this section to qualify for project funding; respond in full to each question in this section.  </a:t>
          </a:r>
          <a:r>
            <a:rPr lang="en-US" sz="1200" b="1">
              <a:solidFill>
                <a:schemeClr val="dk1"/>
              </a:solidFill>
              <a:effectLst/>
              <a:latin typeface="+mn-lt"/>
              <a:ea typeface="+mn-ea"/>
              <a:cs typeface="+mn-cs"/>
            </a:rPr>
            <a:t>Urban projects must score a minimum of 5 points in this section to qualify for project funding.</a:t>
          </a:r>
          <a:endParaRPr lang="en-US" sz="1200">
            <a:solidFill>
              <a:schemeClr val="dk1"/>
            </a:solidFill>
            <a:effectLst/>
            <a:latin typeface="+mn-lt"/>
            <a:ea typeface="+mn-ea"/>
            <a:cs typeface="+mn-cs"/>
          </a:endParaRPr>
        </a:p>
        <a:p>
          <a:endParaRPr lang="en-US" sz="1100"/>
        </a:p>
      </xdr:txBody>
    </xdr:sp>
    <xdr:clientData/>
  </xdr:twoCellAnchor>
  <xdr:twoCellAnchor>
    <xdr:from>
      <xdr:col>16</xdr:col>
      <xdr:colOff>11905</xdr:colOff>
      <xdr:row>35</xdr:row>
      <xdr:rowOff>35718</xdr:rowOff>
    </xdr:from>
    <xdr:to>
      <xdr:col>22</xdr:col>
      <xdr:colOff>333374</xdr:colOff>
      <xdr:row>38</xdr:row>
      <xdr:rowOff>142874</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9765505" y="30887193"/>
          <a:ext cx="3979069" cy="68818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a:t>Some examples include: outreach partnerships with community agencies, places of worship, community centers, stores that sell culturally specific products</a:t>
          </a:r>
        </a:p>
      </xdr:txBody>
    </xdr:sp>
    <xdr:clientData/>
  </xdr:twoCellAnchor>
  <xdr:twoCellAnchor>
    <xdr:from>
      <xdr:col>16</xdr:col>
      <xdr:colOff>178594</xdr:colOff>
      <xdr:row>63</xdr:row>
      <xdr:rowOff>35719</xdr:rowOff>
    </xdr:from>
    <xdr:to>
      <xdr:col>22</xdr:col>
      <xdr:colOff>202406</xdr:colOff>
      <xdr:row>66</xdr:row>
      <xdr:rowOff>166687</xdr:rowOff>
    </xdr:to>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9932194" y="36249769"/>
          <a:ext cx="3681412" cy="71199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a:solidFill>
                <a:schemeClr val="dk1"/>
              </a:solidFill>
              <a:effectLst/>
              <a:latin typeface="+mn-lt"/>
              <a:ea typeface="+mn-ea"/>
              <a:cs typeface="+mn-cs"/>
            </a:rPr>
            <a:t>Some examples include: outreach partnerships with community, places of worship, community centers, stores that sell culturally specific products</a:t>
          </a:r>
          <a:endParaRPr lang="en-US" sz="1100"/>
        </a:p>
      </xdr:txBody>
    </xdr:sp>
    <xdr:clientData/>
  </xdr:twoCellAnchor>
  <xdr:twoCellAnchor>
    <xdr:from>
      <xdr:col>16</xdr:col>
      <xdr:colOff>23813</xdr:colOff>
      <xdr:row>90</xdr:row>
      <xdr:rowOff>178594</xdr:rowOff>
    </xdr:from>
    <xdr:to>
      <xdr:col>22</xdr:col>
      <xdr:colOff>107156</xdr:colOff>
      <xdr:row>96</xdr:row>
      <xdr:rowOff>0</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9777413" y="41555194"/>
          <a:ext cx="3740943" cy="98345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a:solidFill>
                <a:schemeClr val="dk1"/>
              </a:solidFill>
              <a:effectLst/>
              <a:latin typeface="+mn-lt"/>
              <a:ea typeface="+mn-ea"/>
              <a:cs typeface="+mn-cs"/>
            </a:rPr>
            <a:t>Some examples include: making materials available in languages other than English, less restrictive qualifications for income and/or criminal background screening, an approach of screening tenants into units as opposed to screening tenants out</a:t>
          </a:r>
          <a:r>
            <a:rPr lang="en-US" sz="1100" b="1">
              <a:solidFill>
                <a:schemeClr val="dk1"/>
              </a:solidFill>
              <a:effectLst/>
              <a:latin typeface="+mn-lt"/>
              <a:ea typeface="+mn-ea"/>
              <a:cs typeface="+mn-cs"/>
            </a:rPr>
            <a:t>.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2020%20NOFA%20Applications\OHCS%20Proforma%20-%20MASTER%2012082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2020%20NOFA%20Applications\OHCS%20Full%20Application%20-%20External%20Te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osal Summary"/>
      <sheetName val="Narratives"/>
      <sheetName val="Project Details"/>
      <sheetName val="SD_Dropdowns"/>
      <sheetName val="Development Team"/>
      <sheetName val="MWESB Outreach"/>
      <sheetName val="Budget Sources"/>
      <sheetName val="Budget Uses"/>
      <sheetName val="Sources &amp; Uses"/>
      <sheetName val="Rents and Incomes"/>
      <sheetName val="Operating Budget"/>
      <sheetName val="Commercial Operating Budget"/>
      <sheetName val="LIHTC Calc (site Entry)"/>
      <sheetName val="LIHTC Calc (summary)"/>
      <sheetName val="Multifamily Bonds"/>
      <sheetName val="OAHTC Calculation"/>
      <sheetName val="OAHTC_Amortization"/>
      <sheetName val="Developer Fee"/>
      <sheetName val="Scoring_9% NewConst&amp;AcqRehab"/>
      <sheetName val="Scoring_9% Preservation"/>
      <sheetName val="Scoring_HOME NewConst&amp;AcqRehab"/>
      <sheetName val="Scoring_HOME Preservation"/>
      <sheetName val="Scoring_LIFT Quantitative"/>
      <sheetName val="Scoring_LIFT Narrative"/>
      <sheetName val="Scoring_Vets Quantitative"/>
      <sheetName val="Scoring_Vets Narrative"/>
      <sheetName val="Scoring_Preservation PuSH"/>
      <sheetName val="Scoring_Preservation FedRAH"/>
      <sheetName val="Scoring_PSH General"/>
      <sheetName val="Scoring_PSH Narrative"/>
      <sheetName val="Prolink"/>
      <sheetName val="Data Sources"/>
      <sheetName val="Blank Worksheet"/>
      <sheetName val="Applicant Agreement"/>
      <sheetName val="Auth Accept"/>
      <sheetName val="DEI Agreement"/>
      <sheetName val="Board Resolution"/>
      <sheetName val="Ownership Integrity"/>
      <sheetName val="Final Application Certification"/>
      <sheetName val="Application Charge Transmittal"/>
      <sheetName val="Location Preferences_Data"/>
      <sheetName val="Severity of Need_Data"/>
      <sheetName val="RSMeans_Data"/>
      <sheetName val="Regions_Data"/>
      <sheetName val="LIHTCRents 20"/>
      <sheetName val="LIHTCIncomes 20"/>
      <sheetName val="HOMERents_20"/>
      <sheetName val="HTF Rent Limits_20"/>
      <sheetName val="ESRI_MAPINFO_SHEET"/>
    </sheetNames>
    <sheetDataSet>
      <sheetData sheetId="0"/>
      <sheetData sheetId="1"/>
      <sheetData sheetId="2"/>
      <sheetData sheetId="3">
        <row r="5">
          <cell r="C5"/>
        </row>
        <row r="11">
          <cell r="C11"/>
        </row>
        <row r="12">
          <cell r="C12"/>
          <cell r="I12"/>
          <cell r="L12"/>
          <cell r="O12"/>
          <cell r="R12"/>
          <cell r="U12"/>
        </row>
        <row r="13">
          <cell r="C13"/>
          <cell r="I13"/>
          <cell r="L13"/>
          <cell r="O13"/>
          <cell r="R13"/>
          <cell r="U13"/>
        </row>
        <row r="14">
          <cell r="I14"/>
          <cell r="L14"/>
          <cell r="O14"/>
          <cell r="R14"/>
          <cell r="U14"/>
        </row>
        <row r="15">
          <cell r="C15"/>
        </row>
        <row r="16">
          <cell r="I16"/>
          <cell r="L16"/>
          <cell r="O16"/>
          <cell r="R16"/>
          <cell r="U16"/>
        </row>
        <row r="17">
          <cell r="C17"/>
          <cell r="F17"/>
        </row>
        <row r="18">
          <cell r="F18"/>
        </row>
        <row r="61">
          <cell r="C61" t="str">
            <v>No</v>
          </cell>
          <cell r="D61">
            <v>0</v>
          </cell>
        </row>
        <row r="62">
          <cell r="C62" t="str">
            <v>No</v>
          </cell>
          <cell r="D62">
            <v>0</v>
          </cell>
        </row>
        <row r="63">
          <cell r="C63" t="str">
            <v>No</v>
          </cell>
          <cell r="D63">
            <v>0</v>
          </cell>
        </row>
        <row r="64">
          <cell r="C64" t="str">
            <v>No</v>
          </cell>
          <cell r="D64">
            <v>0</v>
          </cell>
        </row>
        <row r="65">
          <cell r="C65" t="str">
            <v>No</v>
          </cell>
          <cell r="D65">
            <v>0</v>
          </cell>
        </row>
        <row r="66">
          <cell r="C66" t="str">
            <v>No</v>
          </cell>
          <cell r="D66">
            <v>0</v>
          </cell>
        </row>
        <row r="67">
          <cell r="C67" t="str">
            <v>No</v>
          </cell>
          <cell r="D67">
            <v>0</v>
          </cell>
        </row>
        <row r="68">
          <cell r="C68" t="str">
            <v>No</v>
          </cell>
          <cell r="D68">
            <v>0</v>
          </cell>
        </row>
        <row r="69">
          <cell r="C69" t="str">
            <v>No</v>
          </cell>
          <cell r="D69">
            <v>0</v>
          </cell>
        </row>
        <row r="71">
          <cell r="C71"/>
          <cell r="D71">
            <v>0</v>
          </cell>
        </row>
        <row r="72">
          <cell r="C72"/>
        </row>
        <row r="95">
          <cell r="C95"/>
          <cell r="D95"/>
        </row>
        <row r="96">
          <cell r="C96"/>
          <cell r="D96"/>
        </row>
        <row r="97">
          <cell r="C97"/>
          <cell r="D97"/>
        </row>
        <row r="98">
          <cell r="C98"/>
          <cell r="D98"/>
        </row>
        <row r="99">
          <cell r="C99"/>
          <cell r="D99"/>
        </row>
        <row r="100">
          <cell r="C100"/>
          <cell r="D100"/>
        </row>
        <row r="101">
          <cell r="C101"/>
          <cell r="D101"/>
        </row>
        <row r="102">
          <cell r="C102"/>
          <cell r="D102"/>
        </row>
        <row r="103">
          <cell r="C103"/>
        </row>
        <row r="104">
          <cell r="C104"/>
          <cell r="D104"/>
        </row>
        <row r="105">
          <cell r="C105"/>
          <cell r="D105"/>
        </row>
        <row r="106">
          <cell r="C106"/>
          <cell r="D106"/>
        </row>
        <row r="107">
          <cell r="D107"/>
        </row>
        <row r="108">
          <cell r="C108"/>
          <cell r="D108"/>
        </row>
        <row r="109">
          <cell r="D109"/>
        </row>
        <row r="111">
          <cell r="C111"/>
        </row>
        <row r="334">
          <cell r="C334"/>
          <cell r="D334"/>
          <cell r="E334"/>
        </row>
        <row r="335">
          <cell r="C335"/>
          <cell r="D335"/>
          <cell r="E335"/>
        </row>
        <row r="336">
          <cell r="C336"/>
          <cell r="D336"/>
          <cell r="E336"/>
        </row>
        <row r="337">
          <cell r="C337"/>
          <cell r="D337"/>
          <cell r="E337"/>
        </row>
        <row r="338">
          <cell r="C338"/>
          <cell r="D338"/>
          <cell r="E338"/>
        </row>
        <row r="339">
          <cell r="C339"/>
          <cell r="D339"/>
          <cell r="E339"/>
        </row>
        <row r="341">
          <cell r="C341"/>
          <cell r="D341"/>
          <cell r="E341"/>
        </row>
        <row r="342">
          <cell r="C342"/>
          <cell r="D342"/>
          <cell r="E342"/>
        </row>
        <row r="343">
          <cell r="C343"/>
          <cell r="D343"/>
          <cell r="E343"/>
        </row>
        <row r="345">
          <cell r="C345"/>
          <cell r="D345"/>
          <cell r="E345"/>
        </row>
        <row r="346">
          <cell r="C346"/>
          <cell r="D346"/>
          <cell r="E346"/>
        </row>
        <row r="347">
          <cell r="C347"/>
          <cell r="D347"/>
        </row>
        <row r="349">
          <cell r="C349"/>
          <cell r="D349"/>
          <cell r="E349"/>
        </row>
        <row r="350">
          <cell r="C350"/>
          <cell r="D350"/>
          <cell r="E350"/>
        </row>
        <row r="351">
          <cell r="C351"/>
          <cell r="D351"/>
          <cell r="E351"/>
        </row>
        <row r="352">
          <cell r="C352"/>
          <cell r="D352"/>
          <cell r="E352"/>
        </row>
        <row r="354">
          <cell r="C354"/>
          <cell r="D354"/>
          <cell r="E354"/>
        </row>
        <row r="355">
          <cell r="C355"/>
          <cell r="D355"/>
          <cell r="E355"/>
        </row>
        <row r="356">
          <cell r="C356"/>
          <cell r="D356"/>
          <cell r="E356"/>
        </row>
        <row r="359">
          <cell r="C359"/>
          <cell r="D359"/>
        </row>
      </sheetData>
      <sheetData sheetId="4">
        <row r="2">
          <cell r="AS2" t="str">
            <v>Efficiency</v>
          </cell>
          <cell r="AU2" t="str">
            <v>Baker</v>
          </cell>
          <cell r="AW2" t="str">
            <v>1</v>
          </cell>
          <cell r="AY2" t="str">
            <v>1</v>
          </cell>
          <cell r="BA2" t="str">
            <v>1st</v>
          </cell>
          <cell r="BC2" t="str">
            <v>SRO</v>
          </cell>
          <cell r="BE2" t="str">
            <v>20% AMI</v>
          </cell>
          <cell r="BG2" t="str">
            <v>AK</v>
          </cell>
          <cell r="BI2" t="str">
            <v>Company</v>
          </cell>
          <cell r="BK2" t="str">
            <v>Agent Contact</v>
          </cell>
        </row>
        <row r="3">
          <cell r="AS3" t="str">
            <v>SRO</v>
          </cell>
          <cell r="AU3" t="str">
            <v>Benton</v>
          </cell>
          <cell r="AW3" t="str">
            <v>2</v>
          </cell>
          <cell r="AY3" t="str">
            <v>2</v>
          </cell>
          <cell r="BA3" t="str">
            <v>2nd</v>
          </cell>
          <cell r="BC3" t="str">
            <v>Efficiency</v>
          </cell>
          <cell r="BE3" t="str">
            <v>30% AMI</v>
          </cell>
          <cell r="BG3" t="str">
            <v>AL</v>
          </cell>
          <cell r="BI3" t="str">
            <v>Individual</v>
          </cell>
          <cell r="BK3" t="str">
            <v>AM Special Activity</v>
          </cell>
        </row>
        <row r="4">
          <cell r="AS4" t="str">
            <v>1 Bedroom</v>
          </cell>
          <cell r="AU4" t="str">
            <v>Clackamas</v>
          </cell>
          <cell r="AW4" t="str">
            <v>3</v>
          </cell>
          <cell r="AY4" t="str">
            <v>3</v>
          </cell>
          <cell r="BA4" t="str">
            <v>3rd</v>
          </cell>
          <cell r="BC4" t="str">
            <v>1 Bedroom</v>
          </cell>
          <cell r="BE4" t="str">
            <v>40% AMI</v>
          </cell>
          <cell r="BG4" t="str">
            <v>AR</v>
          </cell>
          <cell r="BK4" t="str">
            <v>Applicant</v>
          </cell>
        </row>
        <row r="5">
          <cell r="AS5" t="str">
            <v>2 Bedroom</v>
          </cell>
          <cell r="AU5" t="str">
            <v>Clatsop</v>
          </cell>
          <cell r="AW5" t="str">
            <v>4</v>
          </cell>
          <cell r="AY5" t="str">
            <v>4</v>
          </cell>
          <cell r="BA5" t="str">
            <v>4th</v>
          </cell>
          <cell r="BC5" t="str">
            <v>2 Bedroom</v>
          </cell>
          <cell r="BE5" t="str">
            <v>50% AMI</v>
          </cell>
          <cell r="BG5" t="str">
            <v>AZ</v>
          </cell>
          <cell r="BK5" t="str">
            <v>Auditor</v>
          </cell>
        </row>
        <row r="6">
          <cell r="AS6" t="str">
            <v>3 Bedroom</v>
          </cell>
          <cell r="AU6" t="str">
            <v>Columbia</v>
          </cell>
          <cell r="AW6" t="str">
            <v>5</v>
          </cell>
          <cell r="AY6" t="str">
            <v>5</v>
          </cell>
          <cell r="BA6" t="str">
            <v>5th</v>
          </cell>
          <cell r="BC6" t="str">
            <v>3 Bedroom</v>
          </cell>
          <cell r="BE6" t="str">
            <v>60% AMI</v>
          </cell>
          <cell r="BG6" t="str">
            <v>CA</v>
          </cell>
          <cell r="BK6" t="str">
            <v>Business Relationship</v>
          </cell>
        </row>
        <row r="7">
          <cell r="AS7" t="str">
            <v>4 Bedroom</v>
          </cell>
          <cell r="AU7" t="str">
            <v>Coos</v>
          </cell>
          <cell r="AW7" t="str">
            <v>6</v>
          </cell>
          <cell r="AY7" t="str">
            <v>6</v>
          </cell>
          <cell r="BC7" t="str">
            <v>4 Bedroom</v>
          </cell>
          <cell r="BE7" t="str">
            <v>70% AMI</v>
          </cell>
          <cell r="BG7" t="str">
            <v>CO</v>
          </cell>
          <cell r="BK7" t="str">
            <v>CCPC Contact</v>
          </cell>
        </row>
        <row r="8">
          <cell r="AS8" t="str">
            <v>5 Bedroom</v>
          </cell>
          <cell r="AU8" t="str">
            <v>Crook</v>
          </cell>
          <cell r="AW8" t="str">
            <v>7</v>
          </cell>
          <cell r="AY8" t="str">
            <v>7</v>
          </cell>
          <cell r="BC8" t="str">
            <v>5 Bedroom</v>
          </cell>
          <cell r="BE8" t="str">
            <v>80% AMI</v>
          </cell>
          <cell r="BG8" t="str">
            <v>CT</v>
          </cell>
          <cell r="BK8" t="str">
            <v>Co-Developer</v>
          </cell>
        </row>
        <row r="9">
          <cell r="AS9" t="str">
            <v>GRP</v>
          </cell>
          <cell r="AU9" t="str">
            <v>Curry</v>
          </cell>
          <cell r="AW9" t="str">
            <v>8</v>
          </cell>
          <cell r="AY9" t="str">
            <v>8</v>
          </cell>
          <cell r="BC9" t="str">
            <v>MGR</v>
          </cell>
          <cell r="BE9" t="str">
            <v>Market</v>
          </cell>
          <cell r="BG9" t="str">
            <v>DC</v>
          </cell>
          <cell r="BK9" t="str">
            <v>Compliance Contact</v>
          </cell>
        </row>
        <row r="10">
          <cell r="AS10" t="str">
            <v>MGR</v>
          </cell>
          <cell r="AU10" t="str">
            <v>Deschutes</v>
          </cell>
          <cell r="AW10" t="str">
            <v>9</v>
          </cell>
          <cell r="AY10" t="str">
            <v>9</v>
          </cell>
          <cell r="BG10" t="str">
            <v>DE</v>
          </cell>
          <cell r="BK10" t="str">
            <v>Consultant</v>
          </cell>
        </row>
        <row r="11">
          <cell r="AS11" t="str">
            <v>Bed</v>
          </cell>
          <cell r="AU11" t="str">
            <v>Douglas</v>
          </cell>
          <cell r="AW11" t="str">
            <v>10</v>
          </cell>
          <cell r="AY11" t="str">
            <v>10</v>
          </cell>
          <cell r="BG11" t="str">
            <v>FL</v>
          </cell>
          <cell r="BK11" t="str">
            <v>Designated Owner</v>
          </cell>
        </row>
        <row r="12">
          <cell r="AS12" t="str">
            <v>1BR, 1BA</v>
          </cell>
          <cell r="AU12" t="str">
            <v>Gilliam</v>
          </cell>
          <cell r="AW12" t="str">
            <v>11</v>
          </cell>
          <cell r="AY12" t="str">
            <v>11</v>
          </cell>
          <cell r="BG12" t="str">
            <v>GA</v>
          </cell>
          <cell r="BK12" t="str">
            <v>Equity Investor</v>
          </cell>
        </row>
        <row r="13">
          <cell r="AS13" t="str">
            <v>1BR, 1.5BA</v>
          </cell>
          <cell r="AU13" t="str">
            <v>Grant</v>
          </cell>
          <cell r="AW13" t="str">
            <v>12</v>
          </cell>
          <cell r="AY13" t="str">
            <v>12</v>
          </cell>
          <cell r="BG13" t="str">
            <v>HI</v>
          </cell>
          <cell r="BK13" t="str">
            <v>General Contractor</v>
          </cell>
        </row>
        <row r="14">
          <cell r="AS14" t="str">
            <v>1BR, 2BA</v>
          </cell>
          <cell r="AU14" t="str">
            <v>Harney</v>
          </cell>
          <cell r="AW14" t="str">
            <v>13</v>
          </cell>
          <cell r="AY14" t="str">
            <v>13</v>
          </cell>
          <cell r="BG14" t="str">
            <v>IA</v>
          </cell>
          <cell r="BK14" t="str">
            <v>General Partner</v>
          </cell>
        </row>
        <row r="15">
          <cell r="AS15" t="str">
            <v>2BR, 1BA</v>
          </cell>
          <cell r="AU15" t="str">
            <v>Hood River</v>
          </cell>
          <cell r="AW15" t="str">
            <v>14</v>
          </cell>
          <cell r="AY15" t="str">
            <v>14</v>
          </cell>
          <cell r="BG15" t="str">
            <v>ID</v>
          </cell>
          <cell r="BK15" t="str">
            <v>HAP Contact</v>
          </cell>
        </row>
        <row r="16">
          <cell r="AS16" t="str">
            <v>2BR, 1.5BA</v>
          </cell>
          <cell r="AU16" t="str">
            <v>Jackson</v>
          </cell>
          <cell r="AW16" t="str">
            <v>15</v>
          </cell>
          <cell r="AY16" t="str">
            <v>15</v>
          </cell>
          <cell r="BG16" t="str">
            <v>IL</v>
          </cell>
          <cell r="BK16" t="str">
            <v>Insurance Broker</v>
          </cell>
        </row>
        <row r="17">
          <cell r="AS17" t="str">
            <v>2BR, 2BA</v>
          </cell>
          <cell r="AU17" t="str">
            <v>Jefferson</v>
          </cell>
          <cell r="AW17" t="str">
            <v>16</v>
          </cell>
          <cell r="AY17" t="str">
            <v>16</v>
          </cell>
          <cell r="BG17" t="str">
            <v>IN</v>
          </cell>
          <cell r="BK17" t="str">
            <v>Insurance Carrier</v>
          </cell>
        </row>
        <row r="18">
          <cell r="AS18" t="str">
            <v>2BR, 2.5BA</v>
          </cell>
          <cell r="AU18" t="str">
            <v>Josephine</v>
          </cell>
          <cell r="AW18" t="str">
            <v>17</v>
          </cell>
          <cell r="AY18" t="str">
            <v>17</v>
          </cell>
          <cell r="BG18" t="str">
            <v>KS</v>
          </cell>
          <cell r="BK18" t="str">
            <v>Developer</v>
          </cell>
        </row>
        <row r="19">
          <cell r="AS19" t="str">
            <v>2BR, 3BA</v>
          </cell>
          <cell r="AU19" t="str">
            <v>Klamath</v>
          </cell>
          <cell r="AW19" t="str">
            <v>18</v>
          </cell>
          <cell r="AY19" t="str">
            <v>18</v>
          </cell>
          <cell r="BG19" t="str">
            <v>KY</v>
          </cell>
          <cell r="BK19" t="str">
            <v>Management Agent</v>
          </cell>
        </row>
        <row r="20">
          <cell r="AS20" t="str">
            <v>2BR, 3.5BA</v>
          </cell>
          <cell r="AU20" t="str">
            <v>Lake</v>
          </cell>
          <cell r="AW20" t="str">
            <v>19</v>
          </cell>
          <cell r="AY20" t="str">
            <v>18</v>
          </cell>
          <cell r="BG20" t="str">
            <v>LA</v>
          </cell>
          <cell r="BK20" t="str">
            <v>Owner</v>
          </cell>
        </row>
        <row r="21">
          <cell r="AS21" t="str">
            <v>3BR, 1BA</v>
          </cell>
          <cell r="AU21" t="str">
            <v>Lane</v>
          </cell>
          <cell r="AW21" t="str">
            <v>20</v>
          </cell>
          <cell r="AY21" t="str">
            <v>19</v>
          </cell>
          <cell r="BG21" t="str">
            <v>MA</v>
          </cell>
          <cell r="BK21" t="str">
            <v>Law Firm</v>
          </cell>
        </row>
        <row r="22">
          <cell r="AS22" t="str">
            <v>3BR, 1.5BA</v>
          </cell>
          <cell r="AU22" t="str">
            <v>Lincoln</v>
          </cell>
          <cell r="AW22" t="str">
            <v>21</v>
          </cell>
          <cell r="AY22" t="str">
            <v>20</v>
          </cell>
          <cell r="BG22" t="str">
            <v>MD</v>
          </cell>
          <cell r="BK22" t="str">
            <v>Lessee</v>
          </cell>
        </row>
        <row r="23">
          <cell r="AS23" t="str">
            <v>3BR, 2BA</v>
          </cell>
          <cell r="AU23" t="str">
            <v>Linn</v>
          </cell>
          <cell r="AW23" t="str">
            <v>22</v>
          </cell>
          <cell r="AY23" t="str">
            <v>21</v>
          </cell>
          <cell r="BG23" t="str">
            <v>ME</v>
          </cell>
          <cell r="BK23" t="str">
            <v>Limited Partner</v>
          </cell>
        </row>
        <row r="24">
          <cell r="AS24" t="str">
            <v>3BR, 2.5BA</v>
          </cell>
          <cell r="AU24" t="str">
            <v>Malheur</v>
          </cell>
          <cell r="AW24" t="str">
            <v>23</v>
          </cell>
          <cell r="AY24" t="str">
            <v>22</v>
          </cell>
          <cell r="BG24" t="str">
            <v>MI</v>
          </cell>
          <cell r="BK24" t="str">
            <v>Management Entity Contact</v>
          </cell>
        </row>
        <row r="25">
          <cell r="AS25" t="str">
            <v>3BR, 3BA</v>
          </cell>
          <cell r="AU25" t="str">
            <v>Marion</v>
          </cell>
          <cell r="AW25" t="str">
            <v>24</v>
          </cell>
          <cell r="AY25" t="str">
            <v>23</v>
          </cell>
          <cell r="BG25" t="str">
            <v>MN</v>
          </cell>
          <cell r="BK25" t="str">
            <v>Managing Member</v>
          </cell>
        </row>
        <row r="26">
          <cell r="AS26" t="str">
            <v>3BR, 3.5BA</v>
          </cell>
          <cell r="AU26" t="str">
            <v>Morrow</v>
          </cell>
          <cell r="AW26" t="str">
            <v>25</v>
          </cell>
          <cell r="AY26" t="str">
            <v>24</v>
          </cell>
          <cell r="BG26" t="str">
            <v>MO</v>
          </cell>
          <cell r="BK26" t="str">
            <v>Member</v>
          </cell>
        </row>
        <row r="27">
          <cell r="AS27" t="str">
            <v>4BR, 1BA</v>
          </cell>
          <cell r="AU27" t="str">
            <v>Multnomah</v>
          </cell>
          <cell r="AW27" t="str">
            <v>26</v>
          </cell>
          <cell r="AY27" t="str">
            <v>25</v>
          </cell>
          <cell r="BG27" t="str">
            <v>MS</v>
          </cell>
          <cell r="BK27" t="str">
            <v>Monitoring Fee Contact</v>
          </cell>
        </row>
        <row r="28">
          <cell r="AS28" t="str">
            <v>4BR, 1.5BA</v>
          </cell>
          <cell r="AU28" t="str">
            <v>Polk</v>
          </cell>
          <cell r="AW28" t="str">
            <v>27</v>
          </cell>
          <cell r="AY28" t="str">
            <v>26</v>
          </cell>
          <cell r="BG28" t="str">
            <v>MT</v>
          </cell>
          <cell r="BK28" t="str">
            <v>OAHTC Lender</v>
          </cell>
        </row>
        <row r="29">
          <cell r="AS29" t="str">
            <v>4BR, 2BA</v>
          </cell>
          <cell r="AU29" t="str">
            <v>Sherman</v>
          </cell>
          <cell r="AW29" t="str">
            <v>28</v>
          </cell>
          <cell r="AY29" t="str">
            <v>27</v>
          </cell>
          <cell r="BG29" t="str">
            <v>NC</v>
          </cell>
          <cell r="BK29" t="str">
            <v>Other</v>
          </cell>
        </row>
        <row r="30">
          <cell r="AS30" t="str">
            <v>4BR, 2.5BA</v>
          </cell>
          <cell r="AU30" t="str">
            <v>Tillamook</v>
          </cell>
          <cell r="AW30" t="str">
            <v>29</v>
          </cell>
          <cell r="AY30" t="str">
            <v>28</v>
          </cell>
          <cell r="BG30" t="str">
            <v>ND</v>
          </cell>
          <cell r="BK30" t="str">
            <v>Owner Contact</v>
          </cell>
        </row>
        <row r="31">
          <cell r="AS31" t="str">
            <v>4BR, 3.5BA</v>
          </cell>
          <cell r="AU31" t="str">
            <v>Umatilla</v>
          </cell>
          <cell r="AW31" t="str">
            <v>30</v>
          </cell>
          <cell r="AY31" t="str">
            <v>29</v>
          </cell>
          <cell r="BG31" t="str">
            <v>NE</v>
          </cell>
          <cell r="BK31" t="str">
            <v>Partner</v>
          </cell>
        </row>
        <row r="32">
          <cell r="AS32" t="str">
            <v>4BR, 3BA</v>
          </cell>
          <cell r="AU32" t="str">
            <v>Union</v>
          </cell>
          <cell r="AY32" t="str">
            <v>30</v>
          </cell>
          <cell r="BG32" t="str">
            <v>NH</v>
          </cell>
          <cell r="BK32" t="str">
            <v>Portfolio / Asset Manager - External</v>
          </cell>
        </row>
        <row r="33">
          <cell r="AS33" t="str">
            <v>4BR, 4BA</v>
          </cell>
          <cell r="AU33" t="str">
            <v>Wallowa</v>
          </cell>
          <cell r="AY33" t="str">
            <v>31</v>
          </cell>
          <cell r="BG33" t="str">
            <v>NJ</v>
          </cell>
          <cell r="BK33" t="str">
            <v>Project Manager</v>
          </cell>
        </row>
        <row r="34">
          <cell r="AS34" t="str">
            <v>5BR, 1BA</v>
          </cell>
          <cell r="AU34" t="str">
            <v>Wasco</v>
          </cell>
          <cell r="AY34" t="str">
            <v>32</v>
          </cell>
          <cell r="BG34" t="str">
            <v>NM</v>
          </cell>
          <cell r="BK34" t="str">
            <v>PSH Services Provider</v>
          </cell>
        </row>
        <row r="35">
          <cell r="AS35" t="str">
            <v>5BR, 1.5BA</v>
          </cell>
          <cell r="AU35" t="str">
            <v>Washington</v>
          </cell>
          <cell r="AY35" t="str">
            <v>33</v>
          </cell>
          <cell r="BG35" t="str">
            <v>NV</v>
          </cell>
          <cell r="BK35" t="str">
            <v>Resident Service Provider</v>
          </cell>
        </row>
        <row r="36">
          <cell r="AS36" t="str">
            <v>5BR, 2BA</v>
          </cell>
          <cell r="AU36" t="str">
            <v>Wheeler</v>
          </cell>
          <cell r="AY36" t="str">
            <v>34</v>
          </cell>
          <cell r="BG36" t="str">
            <v>NY</v>
          </cell>
          <cell r="BK36" t="str">
            <v>Site Contact</v>
          </cell>
        </row>
        <row r="37">
          <cell r="AS37" t="str">
            <v>5BR, 2.5BA</v>
          </cell>
          <cell r="AU37" t="str">
            <v>Yamhill</v>
          </cell>
          <cell r="AY37" t="str">
            <v>35</v>
          </cell>
          <cell r="BG37" t="str">
            <v>OH</v>
          </cell>
          <cell r="BK37" t="str">
            <v>Sponsor</v>
          </cell>
        </row>
        <row r="38">
          <cell r="AS38" t="str">
            <v>5BR, 3.5BA</v>
          </cell>
          <cell r="AY38" t="str">
            <v>36</v>
          </cell>
          <cell r="BG38" t="str">
            <v>OK</v>
          </cell>
          <cell r="BK38" t="str">
            <v>Syndicator</v>
          </cell>
        </row>
        <row r="39">
          <cell r="AS39" t="str">
            <v>5BR, 3BA</v>
          </cell>
          <cell r="AY39" t="str">
            <v>37</v>
          </cell>
          <cell r="BG39" t="str">
            <v>OR</v>
          </cell>
          <cell r="BK39" t="str">
            <v>Title Company</v>
          </cell>
        </row>
        <row r="40">
          <cell r="AS40" t="str">
            <v>6BR or More</v>
          </cell>
          <cell r="AY40" t="str">
            <v>38</v>
          </cell>
          <cell r="BG40" t="str">
            <v>PA</v>
          </cell>
          <cell r="BK40" t="str">
            <v>Accountant</v>
          </cell>
        </row>
        <row r="41">
          <cell r="AY41" t="str">
            <v>39</v>
          </cell>
          <cell r="BG41" t="str">
            <v>RI</v>
          </cell>
          <cell r="BK41" t="str">
            <v>Architect</v>
          </cell>
        </row>
        <row r="42">
          <cell r="AY42" t="str">
            <v>40</v>
          </cell>
          <cell r="BG42" t="str">
            <v>SC</v>
          </cell>
          <cell r="BK42" t="str">
            <v>Lender</v>
          </cell>
        </row>
        <row r="43">
          <cell r="AY43" t="str">
            <v>41</v>
          </cell>
          <cell r="BG43" t="str">
            <v>SD</v>
          </cell>
          <cell r="BK43" t="str">
            <v>Management Entity</v>
          </cell>
        </row>
        <row r="44">
          <cell r="AY44" t="str">
            <v>42</v>
          </cell>
          <cell r="BG44" t="str">
            <v>TN</v>
          </cell>
          <cell r="BK44" t="str">
            <v>Mortgage Banker</v>
          </cell>
        </row>
        <row r="45">
          <cell r="AY45" t="str">
            <v>43</v>
          </cell>
          <cell r="BG45" t="str">
            <v>TX</v>
          </cell>
          <cell r="BK45" t="str">
            <v>Partnership</v>
          </cell>
        </row>
        <row r="46">
          <cell r="AY46" t="str">
            <v>44</v>
          </cell>
          <cell r="BG46" t="str">
            <v>UT</v>
          </cell>
        </row>
        <row r="47">
          <cell r="AY47" t="str">
            <v>45</v>
          </cell>
          <cell r="BG47" t="str">
            <v>VA</v>
          </cell>
        </row>
        <row r="48">
          <cell r="AY48" t="str">
            <v>46</v>
          </cell>
          <cell r="BG48" t="str">
            <v>VT</v>
          </cell>
        </row>
        <row r="49">
          <cell r="AY49" t="str">
            <v>47</v>
          </cell>
          <cell r="BG49" t="str">
            <v>WA</v>
          </cell>
        </row>
        <row r="50">
          <cell r="AY50" t="str">
            <v>48</v>
          </cell>
          <cell r="BG50" t="str">
            <v>WI</v>
          </cell>
        </row>
        <row r="51">
          <cell r="AY51" t="str">
            <v>49</v>
          </cell>
          <cell r="BG51" t="str">
            <v>WV</v>
          </cell>
        </row>
        <row r="52">
          <cell r="AY52" t="str">
            <v>50</v>
          </cell>
          <cell r="BG52" t="str">
            <v>WY</v>
          </cell>
        </row>
        <row r="53">
          <cell r="AY53" t="str">
            <v>51</v>
          </cell>
        </row>
        <row r="54">
          <cell r="AY54" t="str">
            <v>52</v>
          </cell>
        </row>
        <row r="55">
          <cell r="AY55" t="str">
            <v>53</v>
          </cell>
        </row>
        <row r="56">
          <cell r="AY56" t="str">
            <v>54</v>
          </cell>
        </row>
        <row r="57">
          <cell r="AY57" t="str">
            <v>55</v>
          </cell>
        </row>
        <row r="58">
          <cell r="AY58" t="str">
            <v>56</v>
          </cell>
        </row>
        <row r="59">
          <cell r="AY59" t="str">
            <v>57</v>
          </cell>
        </row>
        <row r="60">
          <cell r="AY60" t="str">
            <v>58</v>
          </cell>
        </row>
        <row r="61">
          <cell r="AY61" t="str">
            <v>59</v>
          </cell>
        </row>
        <row r="62">
          <cell r="AY62" t="str">
            <v>60</v>
          </cell>
        </row>
      </sheetData>
      <sheetData sheetId="5">
        <row r="7">
          <cell r="D7" t="str">
            <v/>
          </cell>
          <cell r="J7" t="str">
            <v/>
          </cell>
        </row>
        <row r="8">
          <cell r="D8" t="str">
            <v/>
          </cell>
          <cell r="J8" t="str">
            <v/>
          </cell>
        </row>
        <row r="9">
          <cell r="D9" t="str">
            <v/>
          </cell>
          <cell r="J9" t="str">
            <v/>
          </cell>
        </row>
        <row r="10">
          <cell r="D10" t="str">
            <v/>
          </cell>
          <cell r="J10" t="str">
            <v/>
          </cell>
        </row>
        <row r="11">
          <cell r="D11" t="str">
            <v/>
          </cell>
          <cell r="J11" t="str">
            <v/>
          </cell>
        </row>
        <row r="12">
          <cell r="D12" t="str">
            <v/>
          </cell>
          <cell r="J12" t="str">
            <v/>
          </cell>
        </row>
        <row r="13">
          <cell r="D13" t="str">
            <v/>
          </cell>
          <cell r="G13" t="str">
            <v/>
          </cell>
          <cell r="J13" t="str">
            <v/>
          </cell>
          <cell r="M13" t="str">
            <v/>
          </cell>
        </row>
        <row r="15">
          <cell r="G15" t="str">
            <v/>
          </cell>
          <cell r="M15" t="str">
            <v/>
          </cell>
        </row>
        <row r="29">
          <cell r="D29" t="str">
            <v/>
          </cell>
        </row>
        <row r="37">
          <cell r="D37" t="str">
            <v/>
          </cell>
        </row>
        <row r="38">
          <cell r="D38" t="str">
            <v/>
          </cell>
        </row>
        <row r="39">
          <cell r="D39" t="str">
            <v/>
          </cell>
        </row>
        <row r="40">
          <cell r="D40" t="str">
            <v/>
          </cell>
        </row>
        <row r="41">
          <cell r="D41" t="str">
            <v/>
          </cell>
        </row>
        <row r="42">
          <cell r="D42" t="str">
            <v/>
          </cell>
        </row>
        <row r="43">
          <cell r="D43" t="str">
            <v/>
          </cell>
        </row>
        <row r="53">
          <cell r="D53" t="str">
            <v/>
          </cell>
        </row>
        <row r="54">
          <cell r="D54" t="str">
            <v/>
          </cell>
        </row>
        <row r="55">
          <cell r="D55" t="str">
            <v/>
          </cell>
        </row>
        <row r="56">
          <cell r="D56" t="str">
            <v/>
          </cell>
        </row>
        <row r="57">
          <cell r="D57" t="str">
            <v/>
          </cell>
          <cell r="G57" t="str">
            <v/>
          </cell>
        </row>
        <row r="58">
          <cell r="D58" t="str">
            <v/>
          </cell>
        </row>
        <row r="59">
          <cell r="G59" t="str">
            <v/>
          </cell>
        </row>
        <row r="60">
          <cell r="D60" t="str">
            <v/>
          </cell>
        </row>
        <row r="67">
          <cell r="D67"/>
        </row>
        <row r="68">
          <cell r="D68"/>
        </row>
        <row r="69">
          <cell r="D69"/>
        </row>
        <row r="70">
          <cell r="D70"/>
        </row>
        <row r="71">
          <cell r="D71"/>
        </row>
        <row r="72">
          <cell r="D72"/>
        </row>
        <row r="73">
          <cell r="D73"/>
          <cell r="G73"/>
        </row>
        <row r="74">
          <cell r="G74"/>
        </row>
        <row r="81">
          <cell r="D81"/>
        </row>
        <row r="82">
          <cell r="D82"/>
        </row>
        <row r="85">
          <cell r="D85"/>
        </row>
        <row r="86">
          <cell r="D86"/>
        </row>
        <row r="91">
          <cell r="D91"/>
        </row>
        <row r="92">
          <cell r="D92"/>
        </row>
        <row r="93">
          <cell r="D93"/>
        </row>
        <row r="94">
          <cell r="D94"/>
        </row>
        <row r="95">
          <cell r="D95"/>
        </row>
        <row r="96">
          <cell r="D96"/>
        </row>
        <row r="97">
          <cell r="G97"/>
        </row>
        <row r="98">
          <cell r="G98"/>
        </row>
        <row r="100">
          <cell r="D100"/>
        </row>
        <row r="191">
          <cell r="D191" t="str">
            <v/>
          </cell>
        </row>
        <row r="192">
          <cell r="D192" t="str">
            <v/>
          </cell>
        </row>
        <row r="193">
          <cell r="D193" t="str">
            <v/>
          </cell>
        </row>
        <row r="194">
          <cell r="D194" t="str">
            <v/>
          </cell>
        </row>
        <row r="195">
          <cell r="D195" t="str">
            <v/>
          </cell>
          <cell r="G195" t="str">
            <v/>
          </cell>
        </row>
        <row r="196">
          <cell r="D196" t="str">
            <v/>
          </cell>
          <cell r="G196" t="str">
            <v/>
          </cell>
        </row>
        <row r="198">
          <cell r="D198" t="str">
            <v/>
          </cell>
        </row>
        <row r="219">
          <cell r="D219" t="str">
            <v/>
          </cell>
        </row>
        <row r="220">
          <cell r="D220" t="str">
            <v/>
          </cell>
        </row>
        <row r="221">
          <cell r="D221" t="str">
            <v/>
          </cell>
        </row>
        <row r="222">
          <cell r="D222" t="str">
            <v/>
          </cell>
        </row>
        <row r="223">
          <cell r="D223" t="str">
            <v/>
          </cell>
          <cell r="G223" t="str">
            <v/>
          </cell>
        </row>
        <row r="225">
          <cell r="D225"/>
          <cell r="G225" t="str">
            <v/>
          </cell>
        </row>
        <row r="231">
          <cell r="D231"/>
        </row>
        <row r="235">
          <cell r="G235"/>
        </row>
        <row r="236">
          <cell r="G236"/>
        </row>
      </sheetData>
      <sheetData sheetId="6"/>
      <sheetData sheetId="7"/>
      <sheetData sheetId="8">
        <row r="126">
          <cell r="F126">
            <v>0</v>
          </cell>
        </row>
        <row r="127">
          <cell r="F127">
            <v>0</v>
          </cell>
        </row>
        <row r="128">
          <cell r="F128">
            <v>0</v>
          </cell>
        </row>
        <row r="130">
          <cell r="F130">
            <v>0</v>
          </cell>
        </row>
        <row r="131">
          <cell r="F131">
            <v>0</v>
          </cell>
          <cell r="R131">
            <v>0</v>
          </cell>
        </row>
        <row r="133">
          <cell r="F133">
            <v>0</v>
          </cell>
        </row>
        <row r="134">
          <cell r="F134">
            <v>0</v>
          </cell>
        </row>
        <row r="135">
          <cell r="F135">
            <v>0</v>
          </cell>
        </row>
        <row r="136">
          <cell r="F136">
            <v>0</v>
          </cell>
        </row>
        <row r="137">
          <cell r="F137">
            <v>0</v>
          </cell>
        </row>
        <row r="138">
          <cell r="F138">
            <v>0</v>
          </cell>
        </row>
        <row r="139">
          <cell r="F139">
            <v>0</v>
          </cell>
        </row>
        <row r="140">
          <cell r="F140">
            <v>0</v>
          </cell>
        </row>
        <row r="141">
          <cell r="F141">
            <v>0</v>
          </cell>
          <cell r="R141">
            <v>0</v>
          </cell>
        </row>
        <row r="143">
          <cell r="F143">
            <v>0</v>
          </cell>
        </row>
        <row r="144">
          <cell r="F144">
            <v>0</v>
          </cell>
        </row>
        <row r="145">
          <cell r="F145">
            <v>0</v>
          </cell>
        </row>
        <row r="146">
          <cell r="F146">
            <v>0</v>
          </cell>
        </row>
        <row r="147">
          <cell r="F147">
            <v>0</v>
          </cell>
        </row>
        <row r="148">
          <cell r="F148">
            <v>0</v>
          </cell>
        </row>
        <row r="150">
          <cell r="F150">
            <v>0</v>
          </cell>
        </row>
        <row r="151">
          <cell r="F151">
            <v>0</v>
          </cell>
        </row>
        <row r="152">
          <cell r="F152">
            <v>0</v>
          </cell>
        </row>
        <row r="153">
          <cell r="F153">
            <v>0</v>
          </cell>
        </row>
        <row r="154">
          <cell r="F154">
            <v>0</v>
          </cell>
        </row>
        <row r="155">
          <cell r="F155">
            <v>0</v>
          </cell>
        </row>
        <row r="156">
          <cell r="F156">
            <v>0</v>
          </cell>
        </row>
        <row r="157">
          <cell r="F157">
            <v>0</v>
          </cell>
        </row>
        <row r="158">
          <cell r="F158">
            <v>0</v>
          </cell>
        </row>
        <row r="159">
          <cell r="F159">
            <v>0</v>
          </cell>
        </row>
        <row r="160">
          <cell r="F160">
            <v>0</v>
          </cell>
          <cell r="R160">
            <v>0</v>
          </cell>
        </row>
        <row r="161">
          <cell r="F161">
            <v>0</v>
          </cell>
          <cell r="R161">
            <v>0</v>
          </cell>
        </row>
        <row r="163">
          <cell r="F163">
            <v>0</v>
          </cell>
        </row>
        <row r="164">
          <cell r="F164">
            <v>0</v>
          </cell>
        </row>
        <row r="165">
          <cell r="F165">
            <v>0</v>
          </cell>
        </row>
        <row r="166">
          <cell r="F166">
            <v>0</v>
          </cell>
        </row>
        <row r="167">
          <cell r="F167">
            <v>0</v>
          </cell>
        </row>
        <row r="168">
          <cell r="F168">
            <v>0</v>
          </cell>
        </row>
        <row r="169">
          <cell r="F169">
            <v>0</v>
          </cell>
        </row>
        <row r="170">
          <cell r="F170">
            <v>0</v>
          </cell>
        </row>
        <row r="171">
          <cell r="F171">
            <v>0</v>
          </cell>
        </row>
        <row r="172">
          <cell r="F172">
            <v>0</v>
          </cell>
        </row>
        <row r="173">
          <cell r="F173">
            <v>0</v>
          </cell>
        </row>
        <row r="174">
          <cell r="F174">
            <v>0</v>
          </cell>
        </row>
        <row r="176">
          <cell r="F176">
            <v>0</v>
          </cell>
        </row>
        <row r="177">
          <cell r="F177">
            <v>0</v>
          </cell>
        </row>
        <row r="178">
          <cell r="F178">
            <v>0</v>
          </cell>
        </row>
        <row r="179">
          <cell r="F179">
            <v>0</v>
          </cell>
        </row>
        <row r="180">
          <cell r="F180">
            <v>0</v>
          </cell>
        </row>
        <row r="181">
          <cell r="F181">
            <v>0</v>
          </cell>
        </row>
        <row r="182">
          <cell r="F182">
            <v>0</v>
          </cell>
        </row>
        <row r="183">
          <cell r="F183">
            <v>0</v>
          </cell>
        </row>
        <row r="184">
          <cell r="F184">
            <v>0</v>
          </cell>
          <cell r="R184">
            <v>0</v>
          </cell>
        </row>
        <row r="186">
          <cell r="F186">
            <v>0</v>
          </cell>
        </row>
        <row r="187">
          <cell r="F187">
            <v>0</v>
          </cell>
        </row>
        <row r="188">
          <cell r="F188">
            <v>0</v>
          </cell>
        </row>
        <row r="189">
          <cell r="F189">
            <v>0</v>
          </cell>
        </row>
        <row r="190">
          <cell r="F190">
            <v>0</v>
          </cell>
        </row>
        <row r="191">
          <cell r="F191">
            <v>0</v>
          </cell>
        </row>
        <row r="192">
          <cell r="F192">
            <v>0</v>
          </cell>
        </row>
        <row r="193">
          <cell r="F193">
            <v>0</v>
          </cell>
        </row>
        <row r="194">
          <cell r="F194">
            <v>0</v>
          </cell>
          <cell r="R194">
            <v>0</v>
          </cell>
        </row>
        <row r="199">
          <cell r="R199">
            <v>0</v>
          </cell>
        </row>
      </sheetData>
      <sheetData sheetId="9"/>
      <sheetData sheetId="10">
        <row r="73">
          <cell r="C73">
            <v>0</v>
          </cell>
        </row>
      </sheetData>
      <sheetData sheetId="11"/>
      <sheetData sheetId="12"/>
      <sheetData sheetId="13"/>
      <sheetData sheetId="14"/>
      <sheetData sheetId="15"/>
      <sheetData sheetId="16"/>
      <sheetData sheetId="17"/>
      <sheetData sheetId="18"/>
      <sheetData sheetId="19">
        <row r="15">
          <cell r="F15" t="e">
            <v>#REF!</v>
          </cell>
        </row>
        <row r="36">
          <cell r="F36">
            <v>0</v>
          </cell>
        </row>
        <row r="83">
          <cell r="F83">
            <v>0</v>
          </cell>
        </row>
        <row r="134">
          <cell r="F134"/>
        </row>
        <row r="146">
          <cell r="F146">
            <v>0</v>
          </cell>
        </row>
        <row r="158">
          <cell r="F158">
            <v>0</v>
          </cell>
        </row>
      </sheetData>
      <sheetData sheetId="20">
        <row r="15">
          <cell r="F15">
            <v>0</v>
          </cell>
        </row>
        <row r="48">
          <cell r="F48">
            <v>0</v>
          </cell>
        </row>
        <row r="60">
          <cell r="F60">
            <v>0</v>
          </cell>
        </row>
        <row r="82">
          <cell r="F82"/>
        </row>
        <row r="95">
          <cell r="F95">
            <v>0</v>
          </cell>
        </row>
        <row r="108">
          <cell r="F108">
            <v>0</v>
          </cell>
        </row>
      </sheetData>
      <sheetData sheetId="21">
        <row r="14">
          <cell r="F14">
            <v>0</v>
          </cell>
        </row>
        <row r="40">
          <cell r="F40">
            <v>0</v>
          </cell>
        </row>
        <row r="84">
          <cell r="F84">
            <v>0</v>
          </cell>
        </row>
        <row r="132">
          <cell r="F132">
            <v>0</v>
          </cell>
        </row>
        <row r="145">
          <cell r="F145"/>
        </row>
        <row r="157">
          <cell r="F157">
            <v>0</v>
          </cell>
        </row>
      </sheetData>
      <sheetData sheetId="22">
        <row r="14">
          <cell r="F14">
            <v>0</v>
          </cell>
        </row>
        <row r="23">
          <cell r="F23">
            <v>0</v>
          </cell>
        </row>
        <row r="35">
          <cell r="F35">
            <v>0</v>
          </cell>
        </row>
        <row r="53">
          <cell r="F53">
            <v>0</v>
          </cell>
        </row>
        <row r="75">
          <cell r="F75">
            <v>0</v>
          </cell>
        </row>
        <row r="101">
          <cell r="F101">
            <v>0</v>
          </cell>
        </row>
      </sheetData>
      <sheetData sheetId="23">
        <row r="14">
          <cell r="F14">
            <v>0</v>
          </cell>
        </row>
        <row r="26">
          <cell r="F26">
            <v>0</v>
          </cell>
        </row>
        <row r="43">
          <cell r="F43"/>
        </row>
        <row r="53">
          <cell r="F53">
            <v>0</v>
          </cell>
        </row>
        <row r="69">
          <cell r="F69">
            <v>0</v>
          </cell>
        </row>
      </sheetData>
      <sheetData sheetId="24"/>
      <sheetData sheetId="25"/>
      <sheetData sheetId="26"/>
      <sheetData sheetId="27">
        <row r="14">
          <cell r="F14">
            <v>0</v>
          </cell>
        </row>
        <row r="35">
          <cell r="F35">
            <v>0</v>
          </cell>
        </row>
        <row r="49">
          <cell r="F49">
            <v>0</v>
          </cell>
        </row>
      </sheetData>
      <sheetData sheetId="28">
        <row r="14">
          <cell r="F14">
            <v>0</v>
          </cell>
        </row>
        <row r="23">
          <cell r="F23">
            <v>0</v>
          </cell>
        </row>
        <row r="37">
          <cell r="F37">
            <v>0</v>
          </cell>
        </row>
      </sheetData>
      <sheetData sheetId="29"/>
      <sheetData sheetId="30"/>
      <sheetData sheetId="31">
        <row r="2">
          <cell r="E2">
            <v>0</v>
          </cell>
        </row>
        <row r="4">
          <cell r="E4" t="str">
            <v/>
          </cell>
        </row>
        <row r="5">
          <cell r="E5">
            <v>0</v>
          </cell>
        </row>
        <row r="6">
          <cell r="E6" t="str">
            <v/>
          </cell>
        </row>
        <row r="7">
          <cell r="E7" t="str">
            <v/>
          </cell>
        </row>
        <row r="239">
          <cell r="E239"/>
        </row>
        <row r="244">
          <cell r="E244"/>
        </row>
        <row r="250">
          <cell r="E250"/>
        </row>
        <row r="255">
          <cell r="E255"/>
        </row>
        <row r="261">
          <cell r="E261"/>
        </row>
        <row r="266">
          <cell r="E266"/>
        </row>
        <row r="272">
          <cell r="E272"/>
        </row>
        <row r="277">
          <cell r="E277"/>
        </row>
        <row r="283">
          <cell r="E283"/>
        </row>
        <row r="288">
          <cell r="E288"/>
        </row>
        <row r="294">
          <cell r="E294"/>
        </row>
        <row r="299">
          <cell r="E299"/>
        </row>
      </sheetData>
      <sheetData sheetId="32"/>
      <sheetData sheetId="33"/>
      <sheetData sheetId="34">
        <row r="37">
          <cell r="F37"/>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osal Summary"/>
      <sheetName val="Narratives"/>
      <sheetName val="Project Details"/>
      <sheetName val="SD_Dropdowns"/>
      <sheetName val="Development Team"/>
      <sheetName val="MWESB Outreach"/>
      <sheetName val="Budget Sources"/>
      <sheetName val="Budget Uses"/>
      <sheetName val="Sources &amp; Uses"/>
      <sheetName val="Rents and Incomes"/>
      <sheetName val="Operating Budget"/>
      <sheetName val="Commercial Operating Budget"/>
      <sheetName val="LIHTC Calc (site Entry)"/>
      <sheetName val="LIHTC Calc (summary)"/>
      <sheetName val="Multifamily Bonds"/>
      <sheetName val="OAHTC Calculation"/>
      <sheetName val="OAHTC_Amortization"/>
      <sheetName val="Developer Fee"/>
      <sheetName val="Scoring_9% NewConst&amp;AcqRehab"/>
      <sheetName val="Scoring_9% Preservation"/>
      <sheetName val="Scoring_HOME NewConst&amp;AcqRehab"/>
      <sheetName val="Scoring_HOME Preservation"/>
      <sheetName val="Scoring_LIFT Quantitative"/>
      <sheetName val="Scoring_LIFT Narrative"/>
      <sheetName val="Scoring_Vets Quantitative"/>
      <sheetName val="Scoring_Vets Narrative"/>
      <sheetName val="Scoring_Preservation PuSH"/>
      <sheetName val="Scoring_Preservation FedRAH"/>
      <sheetName val="Scoring_PSH General"/>
      <sheetName val="Scoring_PSH Narrative"/>
      <sheetName val="Prolink"/>
      <sheetName val="Data Sources"/>
      <sheetName val="Blank Worksheet"/>
      <sheetName val="Applicant Agreement"/>
      <sheetName val="Auth Accept"/>
      <sheetName val="DEI Agreement"/>
      <sheetName val="Board Resolution"/>
      <sheetName val="Ownership Integrity"/>
      <sheetName val="Final Application Certification"/>
      <sheetName val="Application Charge Transmittal"/>
      <sheetName val="Location Preferences_Data"/>
      <sheetName val="Severity of Need_Data"/>
      <sheetName val="RSMeans_Data"/>
      <sheetName val="Regions_Data"/>
      <sheetName val="LIHTCRents 20"/>
      <sheetName val="LIHTCIncomes 20"/>
      <sheetName val="HOMERents_20"/>
      <sheetName val="HTF Rent Limits_20"/>
      <sheetName val="ESRI_MAPINFO_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2">
          <cell r="E2">
            <v>0</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2245CE-84DC-4D84-A839-900EB0861749}" name="BuildingTypes_TBL" displayName="BuildingTypes_TBL" ref="AD15:AI21" totalsRowShown="0" headerRowDxfId="20" dataDxfId="19">
  <autoFilter ref="AD15:AI21" xr:uid="{656903A4-4C65-40CC-9060-6683065A2DF4}">
    <filterColumn colId="0" hiddenButton="1"/>
    <filterColumn colId="1" hiddenButton="1"/>
    <filterColumn colId="2" hiddenButton="1"/>
    <filterColumn colId="3" hiddenButton="1"/>
    <filterColumn colId="4" hiddenButton="1"/>
    <filterColumn colId="5" hiddenButton="1"/>
  </autoFilter>
  <tableColumns count="6">
    <tableColumn id="1" xr3:uid="{08AC2494-FC24-444C-8E01-89C1039A1F4E}" name="One Story Residential" dataDxfId="18"/>
    <tableColumn id="2" xr3:uid="{060C0253-C24F-41AE-A144-E807FBD1A43D}" name="One and A Half Story Residential" dataDxfId="17"/>
    <tableColumn id="3" xr3:uid="{6F8856BC-E37E-4D14-8DA5-47224D7CB072}" name="Two Story Residential" dataDxfId="16"/>
    <tableColumn id="4" xr3:uid="{BA3C07DB-C7BC-47F8-BEC9-D8B398FBC9B1}" name="Bi-Level Residential" dataDxfId="15"/>
    <tableColumn id="5" xr3:uid="{8ADF1D8B-6CDF-4208-B5F4-2BF975427560}" name="One to Three Story Apartment" dataDxfId="14"/>
    <tableColumn id="6" xr3:uid="{77367152-1EC1-4EE6-B1A9-013B47385F76}" name="Four to Seven Story Apartment" dataDxfId="13"/>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414FCEB-C848-42E0-9F74-A32C26FB43AA}" name="SFR_RS" displayName="SFR_RS" ref="AD34:AH40" totalsRowShown="0" headerRowDxfId="12" dataDxfId="11" tableBorderDxfId="10" dataCellStyle="Currency">
  <autoFilter ref="AD34:AH40" xr:uid="{C626D001-1FA7-4587-B3F8-A7BCEE0FE823}">
    <filterColumn colId="0" hiddenButton="1"/>
    <filterColumn colId="1" hiddenButton="1"/>
    <filterColumn colId="2" hiddenButton="1"/>
    <filterColumn colId="3" hiddenButton="1"/>
    <filterColumn colId="4" hiddenButton="1"/>
  </autoFilter>
  <tableColumns count="5">
    <tableColumn id="1" xr3:uid="{0B1A8DDC-1ED2-43A7-BCEF-F2DF6637A31A}" name="Column1" dataDxfId="9"/>
    <tableColumn id="4" xr3:uid="{EF1BCB34-8F7E-41D9-99D8-9806B8F9A7D3}" name="One Story Residential" dataDxfId="8" dataCellStyle="Currency"/>
    <tableColumn id="5" xr3:uid="{E064A48C-1B47-46BA-8BAE-EC3CD2D5FB91}" name="One and A Half Story Residential" dataDxfId="7" dataCellStyle="Currency"/>
    <tableColumn id="6" xr3:uid="{07C477AB-6800-4AD7-B4FC-42AA4AC3D489}" name="Two Story Residential" dataDxfId="6" dataCellStyle="Currency"/>
    <tableColumn id="7" xr3:uid="{45DD8A4F-165E-4B6F-80D1-58A9C4FD7908}" name="Bi-Level Residential" dataDxfId="5" dataCellStyle="Currency"/>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88D411-E53C-4E9B-A792-37C783E83D20}" name="CONRSTB" displayName="CONRSTB" ref="AD41:AF47" totalsRowShown="0" headerRowDxfId="4" dataDxfId="3">
  <autoFilter ref="AD41:AF47" xr:uid="{080C7E15-194E-4B4C-9017-0CA485AC6539}">
    <filterColumn colId="0" hiddenButton="1"/>
    <filterColumn colId="1" hiddenButton="1"/>
    <filterColumn colId="2" hiddenButton="1"/>
  </autoFilter>
  <tableColumns count="3">
    <tableColumn id="1" xr3:uid="{88422646-7DE8-436C-92CA-539102BE4901}" name="Column1" dataDxfId="2"/>
    <tableColumn id="2" xr3:uid="{2F253A01-3A07-4AAE-ADEF-356056D2E732}" name="One to Three Story Apartment" dataDxfId="1" dataCellStyle="Currency"/>
    <tableColumn id="3" xr3:uid="{B913DE4C-C2C4-48AB-9DCC-B41338CBDC6E}" name="Four to Seven Story Apartment" dataDxfId="0" dataCellStyle="Currenc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omments" Target="../comments1.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66.xml"/><Relationship Id="rId5" Type="http://schemas.openxmlformats.org/officeDocument/2006/relationships/ctrlProp" Target="../ctrlProps/ctrlProp65.xml"/><Relationship Id="rId4" Type="http://schemas.openxmlformats.org/officeDocument/2006/relationships/ctrlProp" Target="../ctrlProps/ctrlProp6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table" Target="../tables/table3.xml"/><Relationship Id="rId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94D04-ED13-4962-9C69-D7B7E4FEFD8E}">
  <sheetPr>
    <tabColor rgb="FFFFFF00"/>
  </sheetPr>
  <dimension ref="A1:U43"/>
  <sheetViews>
    <sheetView topLeftCell="A40" zoomScale="80" zoomScaleNormal="80" workbookViewId="0">
      <selection activeCell="I18" sqref="I18"/>
    </sheetView>
  </sheetViews>
  <sheetFormatPr defaultRowHeight="15" x14ac:dyDescent="0.25"/>
  <cols>
    <col min="1" max="1" width="9.140625" style="32"/>
    <col min="2" max="2" width="12" style="32" customWidth="1"/>
    <col min="3" max="3" width="9.140625" style="32"/>
    <col min="4" max="4" width="14.7109375" style="32" customWidth="1"/>
    <col min="5" max="5" width="25.85546875" style="32" customWidth="1"/>
    <col min="6" max="6" width="43.42578125" style="32" customWidth="1"/>
    <col min="7" max="7" width="9.140625" style="32" customWidth="1"/>
    <col min="8" max="8" width="16.28515625" style="32" customWidth="1"/>
    <col min="9" max="16384" width="9.140625" style="32"/>
  </cols>
  <sheetData>
    <row r="1" spans="1:11" ht="64.5" customHeight="1" x14ac:dyDescent="0.25"/>
    <row r="2" spans="1:11" s="186" customFormat="1" ht="33.75" customHeight="1" x14ac:dyDescent="0.35">
      <c r="A2" s="316" t="s">
        <v>720</v>
      </c>
      <c r="B2" s="316"/>
      <c r="G2" s="187"/>
    </row>
    <row r="3" spans="1:11" s="188" customFormat="1" ht="20.100000000000001" customHeight="1" x14ac:dyDescent="0.25">
      <c r="A3" s="315">
        <f>IF(Deal_Name="","",Deal_Name)</f>
        <v>0</v>
      </c>
      <c r="B3" s="315"/>
      <c r="C3" s="315"/>
      <c r="D3" s="315"/>
      <c r="E3" s="315"/>
      <c r="F3" s="315"/>
      <c r="G3" s="315"/>
      <c r="H3" s="315"/>
      <c r="I3" s="315"/>
      <c r="J3" s="315"/>
      <c r="K3" s="315"/>
    </row>
    <row r="5" spans="1:11" ht="18" x14ac:dyDescent="0.25">
      <c r="B5" s="262" t="s">
        <v>738</v>
      </c>
    </row>
    <row r="6" spans="1:11" ht="178.5" customHeight="1" x14ac:dyDescent="0.25">
      <c r="B6" s="314" t="s">
        <v>885</v>
      </c>
      <c r="C6" s="314"/>
      <c r="D6" s="314"/>
      <c r="E6" s="314"/>
      <c r="F6" s="314"/>
      <c r="G6" s="314"/>
      <c r="H6" s="314"/>
      <c r="I6" s="314"/>
      <c r="J6" s="260"/>
      <c r="K6" s="260"/>
    </row>
    <row r="7" spans="1:11" ht="15.75" thickBot="1" x14ac:dyDescent="0.3"/>
    <row r="8" spans="1:11" x14ac:dyDescent="0.25">
      <c r="C8" s="261"/>
      <c r="D8" s="317" t="s">
        <v>50</v>
      </c>
      <c r="E8" s="318"/>
      <c r="F8" s="318"/>
      <c r="G8" s="319"/>
    </row>
    <row r="9" spans="1:11" x14ac:dyDescent="0.25">
      <c r="C9" s="104"/>
      <c r="D9" s="320" t="s">
        <v>51</v>
      </c>
      <c r="E9" s="321"/>
      <c r="F9" s="321"/>
      <c r="G9" s="117"/>
    </row>
    <row r="10" spans="1:11" x14ac:dyDescent="0.25">
      <c r="C10" s="105"/>
      <c r="D10" s="322" t="s">
        <v>52</v>
      </c>
      <c r="E10" s="323"/>
      <c r="F10" s="323"/>
      <c r="G10" s="324"/>
    </row>
    <row r="11" spans="1:11" x14ac:dyDescent="0.25">
      <c r="C11" s="106"/>
      <c r="D11" s="320" t="s">
        <v>53</v>
      </c>
      <c r="E11" s="321"/>
      <c r="F11" s="321"/>
      <c r="G11" s="325"/>
    </row>
    <row r="12" spans="1:11" ht="15.75" thickBot="1" x14ac:dyDescent="0.3">
      <c r="C12" s="107"/>
      <c r="D12" s="326" t="s">
        <v>54</v>
      </c>
      <c r="E12" s="327"/>
      <c r="F12" s="327"/>
      <c r="G12" s="328"/>
    </row>
    <row r="14" spans="1:11" ht="36" customHeight="1" x14ac:dyDescent="0.25">
      <c r="B14" s="314" t="s">
        <v>888</v>
      </c>
      <c r="C14" s="314"/>
      <c r="D14" s="314"/>
      <c r="E14" s="314"/>
      <c r="F14" s="314"/>
      <c r="G14" s="314"/>
      <c r="H14" s="314"/>
      <c r="I14" s="314"/>
    </row>
    <row r="15" spans="1:11" ht="18" x14ac:dyDescent="0.25">
      <c r="B15" s="262" t="s">
        <v>737</v>
      </c>
    </row>
    <row r="16" spans="1:11" ht="117.75" customHeight="1" x14ac:dyDescent="0.25">
      <c r="B16" s="314" t="s">
        <v>774</v>
      </c>
      <c r="C16" s="314"/>
      <c r="D16" s="314"/>
      <c r="E16" s="314"/>
      <c r="F16" s="314"/>
      <c r="G16" s="314"/>
      <c r="H16" s="314"/>
      <c r="I16" s="314"/>
    </row>
    <row r="21" spans="4:21" ht="42" customHeight="1" x14ac:dyDescent="0.25">
      <c r="D21" s="263" t="s">
        <v>739</v>
      </c>
      <c r="E21" s="332" t="s">
        <v>740</v>
      </c>
      <c r="F21" s="332"/>
    </row>
    <row r="22" spans="4:21" x14ac:dyDescent="0.25">
      <c r="D22" s="264"/>
      <c r="E22" s="313" t="s">
        <v>743</v>
      </c>
      <c r="F22" s="313"/>
    </row>
    <row r="23" spans="4:21" x14ac:dyDescent="0.25">
      <c r="D23" s="264" t="s">
        <v>741</v>
      </c>
      <c r="E23" s="313" t="s">
        <v>745</v>
      </c>
      <c r="F23" s="313"/>
    </row>
    <row r="24" spans="4:21" x14ac:dyDescent="0.25">
      <c r="D24" s="264" t="s">
        <v>741</v>
      </c>
      <c r="E24" s="313" t="s">
        <v>748</v>
      </c>
      <c r="F24" s="313"/>
    </row>
    <row r="25" spans="4:21" x14ac:dyDescent="0.25">
      <c r="D25" s="264" t="s">
        <v>741</v>
      </c>
      <c r="E25" s="313" t="s">
        <v>746</v>
      </c>
      <c r="F25" s="313"/>
    </row>
    <row r="26" spans="4:21" x14ac:dyDescent="0.25">
      <c r="D26" s="264" t="s">
        <v>741</v>
      </c>
      <c r="E26" s="313" t="s">
        <v>747</v>
      </c>
      <c r="F26" s="313"/>
    </row>
    <row r="27" spans="4:21" x14ac:dyDescent="0.25">
      <c r="D27" s="264"/>
      <c r="E27" s="313" t="s">
        <v>762</v>
      </c>
      <c r="F27" s="313"/>
    </row>
    <row r="28" spans="4:21" x14ac:dyDescent="0.25">
      <c r="D28" s="264"/>
      <c r="E28" s="313" t="s">
        <v>744</v>
      </c>
      <c r="F28" s="313"/>
    </row>
    <row r="29" spans="4:21" x14ac:dyDescent="0.25">
      <c r="D29" s="264"/>
      <c r="E29" s="313" t="s">
        <v>773</v>
      </c>
      <c r="F29" s="313"/>
    </row>
    <row r="30" spans="4:21" x14ac:dyDescent="0.25">
      <c r="D30" s="264"/>
      <c r="E30" s="313" t="s">
        <v>811</v>
      </c>
      <c r="F30" s="313"/>
    </row>
    <row r="31" spans="4:21" ht="15" customHeight="1" x14ac:dyDescent="0.25">
      <c r="D31" s="264"/>
      <c r="E31" s="313" t="s">
        <v>810</v>
      </c>
      <c r="F31" s="313"/>
      <c r="I31" s="329" t="s">
        <v>813</v>
      </c>
      <c r="J31" s="329"/>
      <c r="K31" s="329"/>
      <c r="L31" s="329"/>
      <c r="M31" s="329"/>
      <c r="N31" s="329"/>
      <c r="O31" s="329"/>
      <c r="P31" s="329"/>
      <c r="Q31" s="329"/>
      <c r="R31" s="329"/>
      <c r="S31" s="329"/>
      <c r="T31" s="329"/>
      <c r="U31" s="285"/>
    </row>
    <row r="32" spans="4:21" x14ac:dyDescent="0.25">
      <c r="D32" s="264"/>
      <c r="E32" s="313" t="s">
        <v>812</v>
      </c>
      <c r="F32" s="313"/>
      <c r="I32" s="329"/>
      <c r="J32" s="329"/>
      <c r="K32" s="329"/>
      <c r="L32" s="329"/>
      <c r="M32" s="329"/>
      <c r="N32" s="329"/>
      <c r="O32" s="329"/>
      <c r="P32" s="329"/>
      <c r="Q32" s="329"/>
      <c r="R32" s="329"/>
      <c r="S32" s="329"/>
      <c r="T32" s="329"/>
      <c r="U32" s="285"/>
    </row>
    <row r="33" spans="2:20" x14ac:dyDescent="0.25">
      <c r="D33" s="264"/>
      <c r="E33" s="313" t="s">
        <v>881</v>
      </c>
      <c r="F33" s="313"/>
      <c r="I33" s="329"/>
      <c r="J33" s="329"/>
      <c r="K33" s="329"/>
      <c r="L33" s="329"/>
      <c r="M33" s="329"/>
      <c r="N33" s="329"/>
      <c r="O33" s="329"/>
      <c r="P33" s="329"/>
      <c r="Q33" s="329"/>
      <c r="R33" s="329"/>
      <c r="S33" s="329"/>
      <c r="T33" s="329"/>
    </row>
    <row r="34" spans="2:20" x14ac:dyDescent="0.25">
      <c r="D34" s="264" t="s">
        <v>741</v>
      </c>
      <c r="E34" s="313" t="s">
        <v>882</v>
      </c>
      <c r="F34" s="313"/>
    </row>
    <row r="35" spans="2:20" ht="15" customHeight="1" x14ac:dyDescent="0.25">
      <c r="D35" s="264"/>
      <c r="E35" s="313" t="s">
        <v>883</v>
      </c>
      <c r="F35" s="313"/>
      <c r="I35" s="330"/>
      <c r="J35" s="330"/>
      <c r="K35" s="330"/>
      <c r="L35" s="330"/>
      <c r="M35" s="330"/>
      <c r="N35" s="330"/>
      <c r="O35" s="330"/>
      <c r="P35" s="330"/>
      <c r="Q35" s="330"/>
      <c r="R35" s="330"/>
      <c r="S35" s="330"/>
      <c r="T35" s="330"/>
    </row>
    <row r="36" spans="2:20" x14ac:dyDescent="0.25">
      <c r="I36" s="330"/>
      <c r="J36" s="330"/>
      <c r="K36" s="330"/>
      <c r="L36" s="330"/>
      <c r="M36" s="330"/>
      <c r="N36" s="330"/>
      <c r="O36" s="330"/>
      <c r="P36" s="330"/>
      <c r="Q36" s="330"/>
      <c r="R36" s="330"/>
      <c r="S36" s="330"/>
      <c r="T36" s="330"/>
    </row>
    <row r="38" spans="2:20" ht="208.5" customHeight="1" x14ac:dyDescent="0.25">
      <c r="B38" s="331" t="s">
        <v>884</v>
      </c>
      <c r="C38" s="331"/>
      <c r="D38" s="331"/>
      <c r="E38" s="331"/>
      <c r="F38" s="331"/>
      <c r="G38" s="331"/>
      <c r="H38" s="331"/>
      <c r="I38" s="331"/>
    </row>
    <row r="39" spans="2:20" x14ac:dyDescent="0.25">
      <c r="B39" s="331"/>
      <c r="C39" s="331"/>
      <c r="D39" s="331"/>
      <c r="E39" s="331"/>
      <c r="F39" s="331"/>
      <c r="G39" s="331"/>
      <c r="H39" s="331"/>
      <c r="I39" s="331"/>
    </row>
    <row r="40" spans="2:20" x14ac:dyDescent="0.25">
      <c r="B40" s="331"/>
      <c r="C40" s="331"/>
      <c r="D40" s="331"/>
      <c r="E40" s="331"/>
      <c r="F40" s="331"/>
      <c r="G40" s="331"/>
      <c r="H40" s="331"/>
      <c r="I40" s="331"/>
    </row>
    <row r="41" spans="2:20" x14ac:dyDescent="0.25">
      <c r="B41" s="331"/>
      <c r="C41" s="331"/>
      <c r="D41" s="331"/>
      <c r="E41" s="331"/>
      <c r="F41" s="331"/>
      <c r="G41" s="331"/>
      <c r="H41" s="331"/>
      <c r="I41" s="331"/>
    </row>
    <row r="42" spans="2:20" x14ac:dyDescent="0.25">
      <c r="B42" s="331"/>
      <c r="C42" s="331"/>
      <c r="D42" s="331"/>
      <c r="E42" s="331"/>
      <c r="F42" s="331"/>
      <c r="G42" s="331"/>
      <c r="H42" s="331"/>
      <c r="I42" s="331"/>
    </row>
    <row r="43" spans="2:20" ht="336.75" customHeight="1" x14ac:dyDescent="0.25">
      <c r="B43" s="331"/>
      <c r="C43" s="331"/>
      <c r="D43" s="331"/>
      <c r="E43" s="331"/>
      <c r="F43" s="331"/>
      <c r="G43" s="331"/>
      <c r="H43" s="331"/>
      <c r="I43" s="331"/>
    </row>
  </sheetData>
  <sheetProtection algorithmName="SHA-512" hashValue="LLIhxdJz/Ehx3V6Z8+6a6/HHA8KStLSscCR3tcuCO+ZEmwb2U1+DhkIcv/7BdJ7nUHs+ETPRVXMy9slxWBRbKw==" saltValue="sZeF8fo1LhG5ICNEovrpFQ==" spinCount="100000" sheet="1" objects="1" scenarios="1"/>
  <mergeCells count="28">
    <mergeCell ref="B38:I43"/>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B16:I16"/>
    <mergeCell ref="A3:K3"/>
    <mergeCell ref="A2:B2"/>
    <mergeCell ref="B14:I14"/>
    <mergeCell ref="D8:G8"/>
    <mergeCell ref="D9:F9"/>
    <mergeCell ref="D10:G10"/>
    <mergeCell ref="D11:G11"/>
    <mergeCell ref="D12:G12"/>
    <mergeCell ref="B6:I6"/>
    <mergeCell ref="I31:T33"/>
    <mergeCell ref="I35:T36"/>
  </mergeCell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D639D-F71A-4C98-8857-5B2C817EEA07}">
  <sheetPr>
    <tabColor theme="8" tint="0.39997558519241921"/>
    <pageSetUpPr fitToPage="1"/>
  </sheetPr>
  <dimension ref="A1:O175"/>
  <sheetViews>
    <sheetView tabSelected="1" topLeftCell="A26" zoomScale="80" zoomScaleNormal="80" workbookViewId="0">
      <selection activeCell="S44" sqref="S44"/>
    </sheetView>
  </sheetViews>
  <sheetFormatPr defaultRowHeight="15" x14ac:dyDescent="0.25"/>
  <cols>
    <col min="1" max="16384" width="9.140625" style="32"/>
  </cols>
  <sheetData>
    <row r="1" spans="1:15" ht="64.5" customHeight="1" x14ac:dyDescent="0.25"/>
    <row r="2" spans="1:15" s="186" customFormat="1" ht="33.75" customHeight="1" x14ac:dyDescent="0.35">
      <c r="A2" s="185" t="s">
        <v>780</v>
      </c>
      <c r="F2" s="187"/>
    </row>
    <row r="3" spans="1:15" s="188" customFormat="1" ht="20.100000000000001" customHeight="1" x14ac:dyDescent="0.25">
      <c r="A3" s="333">
        <f>Prolink!G2</f>
        <v>0</v>
      </c>
      <c r="B3" s="315"/>
      <c r="C3" s="315"/>
      <c r="D3" s="315"/>
      <c r="E3" s="315"/>
      <c r="F3" s="315"/>
      <c r="G3" s="315"/>
      <c r="H3" s="315"/>
      <c r="I3" s="315"/>
      <c r="J3" s="315"/>
    </row>
    <row r="6" spans="1:15" ht="18" x14ac:dyDescent="0.25">
      <c r="A6" s="262" t="s">
        <v>777</v>
      </c>
    </row>
    <row r="7" spans="1:15" ht="15.75" thickBot="1" x14ac:dyDescent="0.3"/>
    <row r="8" spans="1:15" x14ac:dyDescent="0.25">
      <c r="B8" s="513" t="s">
        <v>778</v>
      </c>
      <c r="C8" s="514"/>
      <c r="D8" s="514"/>
      <c r="E8" s="514"/>
      <c r="F8" s="514"/>
      <c r="G8" s="514"/>
      <c r="H8" s="514"/>
      <c r="I8" s="514"/>
      <c r="J8" s="514"/>
      <c r="K8" s="514"/>
      <c r="L8" s="514"/>
      <c r="M8" s="514"/>
      <c r="N8" s="514"/>
      <c r="O8" s="515"/>
    </row>
    <row r="9" spans="1:15" x14ac:dyDescent="0.25">
      <c r="B9" s="516"/>
      <c r="C9" s="517"/>
      <c r="D9" s="517"/>
      <c r="E9" s="517"/>
      <c r="F9" s="517"/>
      <c r="G9" s="517"/>
      <c r="H9" s="517"/>
      <c r="I9" s="517"/>
      <c r="J9" s="517"/>
      <c r="K9" s="517"/>
      <c r="L9" s="517"/>
      <c r="M9" s="517"/>
      <c r="N9" s="517"/>
      <c r="O9" s="518"/>
    </row>
    <row r="10" spans="1:15" ht="15.75" thickBot="1" x14ac:dyDescent="0.3">
      <c r="B10" s="519"/>
      <c r="C10" s="520"/>
      <c r="D10" s="520"/>
      <c r="E10" s="520"/>
      <c r="F10" s="520"/>
      <c r="G10" s="520"/>
      <c r="H10" s="520"/>
      <c r="I10" s="520"/>
      <c r="J10" s="520"/>
      <c r="K10" s="520"/>
      <c r="L10" s="520"/>
      <c r="M10" s="520"/>
      <c r="N10" s="520"/>
      <c r="O10" s="521"/>
    </row>
    <row r="11" spans="1:15" x14ac:dyDescent="0.25">
      <c r="B11" s="522"/>
      <c r="C11" s="523"/>
      <c r="D11" s="523"/>
      <c r="E11" s="523"/>
      <c r="F11" s="523"/>
      <c r="G11" s="523"/>
      <c r="H11" s="523"/>
      <c r="I11" s="523"/>
      <c r="J11" s="523"/>
      <c r="K11" s="523"/>
      <c r="L11" s="523"/>
      <c r="M11" s="523"/>
      <c r="N11" s="523"/>
      <c r="O11" s="524"/>
    </row>
    <row r="12" spans="1:15" x14ac:dyDescent="0.25">
      <c r="B12" s="525"/>
      <c r="C12" s="526"/>
      <c r="D12" s="526"/>
      <c r="E12" s="526"/>
      <c r="F12" s="526"/>
      <c r="G12" s="526"/>
      <c r="H12" s="526"/>
      <c r="I12" s="526"/>
      <c r="J12" s="526"/>
      <c r="K12" s="526"/>
      <c r="L12" s="526"/>
      <c r="M12" s="526"/>
      <c r="N12" s="526"/>
      <c r="O12" s="527"/>
    </row>
    <row r="13" spans="1:15" x14ac:dyDescent="0.25">
      <c r="B13" s="525"/>
      <c r="C13" s="526"/>
      <c r="D13" s="526"/>
      <c r="E13" s="526"/>
      <c r="F13" s="526"/>
      <c r="G13" s="526"/>
      <c r="H13" s="526"/>
      <c r="I13" s="526"/>
      <c r="J13" s="526"/>
      <c r="K13" s="526"/>
      <c r="L13" s="526"/>
      <c r="M13" s="526"/>
      <c r="N13" s="526"/>
      <c r="O13" s="527"/>
    </row>
    <row r="14" spans="1:15" x14ac:dyDescent="0.25">
      <c r="B14" s="525"/>
      <c r="C14" s="526"/>
      <c r="D14" s="526"/>
      <c r="E14" s="526"/>
      <c r="F14" s="526"/>
      <c r="G14" s="526"/>
      <c r="H14" s="526"/>
      <c r="I14" s="526"/>
      <c r="J14" s="526"/>
      <c r="K14" s="526"/>
      <c r="L14" s="526"/>
      <c r="M14" s="526"/>
      <c r="N14" s="526"/>
      <c r="O14" s="527"/>
    </row>
    <row r="15" spans="1:15" x14ac:dyDescent="0.25">
      <c r="B15" s="525"/>
      <c r="C15" s="526"/>
      <c r="D15" s="526"/>
      <c r="E15" s="526"/>
      <c r="F15" s="526"/>
      <c r="G15" s="526"/>
      <c r="H15" s="526"/>
      <c r="I15" s="526"/>
      <c r="J15" s="526"/>
      <c r="K15" s="526"/>
      <c r="L15" s="526"/>
      <c r="M15" s="526"/>
      <c r="N15" s="526"/>
      <c r="O15" s="527"/>
    </row>
    <row r="16" spans="1:15" x14ac:dyDescent="0.25">
      <c r="B16" s="525"/>
      <c r="C16" s="526"/>
      <c r="D16" s="526"/>
      <c r="E16" s="526"/>
      <c r="F16" s="526"/>
      <c r="G16" s="526"/>
      <c r="H16" s="526"/>
      <c r="I16" s="526"/>
      <c r="J16" s="526"/>
      <c r="K16" s="526"/>
      <c r="L16" s="526"/>
      <c r="M16" s="526"/>
      <c r="N16" s="526"/>
      <c r="O16" s="527"/>
    </row>
    <row r="17" spans="2:15" x14ac:dyDescent="0.25">
      <c r="B17" s="525"/>
      <c r="C17" s="526"/>
      <c r="D17" s="526"/>
      <c r="E17" s="526"/>
      <c r="F17" s="526"/>
      <c r="G17" s="526"/>
      <c r="H17" s="526"/>
      <c r="I17" s="526"/>
      <c r="J17" s="526"/>
      <c r="K17" s="526"/>
      <c r="L17" s="526"/>
      <c r="M17" s="526"/>
      <c r="N17" s="526"/>
      <c r="O17" s="527"/>
    </row>
    <row r="18" spans="2:15" x14ac:dyDescent="0.25">
      <c r="B18" s="525"/>
      <c r="C18" s="526"/>
      <c r="D18" s="526"/>
      <c r="E18" s="526"/>
      <c r="F18" s="526"/>
      <c r="G18" s="526"/>
      <c r="H18" s="526"/>
      <c r="I18" s="526"/>
      <c r="J18" s="526"/>
      <c r="K18" s="526"/>
      <c r="L18" s="526"/>
      <c r="M18" s="526"/>
      <c r="N18" s="526"/>
      <c r="O18" s="527"/>
    </row>
    <row r="19" spans="2:15" x14ac:dyDescent="0.25">
      <c r="B19" s="525"/>
      <c r="C19" s="526"/>
      <c r="D19" s="526"/>
      <c r="E19" s="526"/>
      <c r="F19" s="526"/>
      <c r="G19" s="526"/>
      <c r="H19" s="526"/>
      <c r="I19" s="526"/>
      <c r="J19" s="526"/>
      <c r="K19" s="526"/>
      <c r="L19" s="526"/>
      <c r="M19" s="526"/>
      <c r="N19" s="526"/>
      <c r="O19" s="527"/>
    </row>
    <row r="20" spans="2:15" x14ac:dyDescent="0.25">
      <c r="B20" s="525"/>
      <c r="C20" s="526"/>
      <c r="D20" s="526"/>
      <c r="E20" s="526"/>
      <c r="F20" s="526"/>
      <c r="G20" s="526"/>
      <c r="H20" s="526"/>
      <c r="I20" s="526"/>
      <c r="J20" s="526"/>
      <c r="K20" s="526"/>
      <c r="L20" s="526"/>
      <c r="M20" s="526"/>
      <c r="N20" s="526"/>
      <c r="O20" s="527"/>
    </row>
    <row r="21" spans="2:15" x14ac:dyDescent="0.25">
      <c r="B21" s="525"/>
      <c r="C21" s="526"/>
      <c r="D21" s="526"/>
      <c r="E21" s="526"/>
      <c r="F21" s="526"/>
      <c r="G21" s="526"/>
      <c r="H21" s="526"/>
      <c r="I21" s="526"/>
      <c r="J21" s="526"/>
      <c r="K21" s="526"/>
      <c r="L21" s="526"/>
      <c r="M21" s="526"/>
      <c r="N21" s="526"/>
      <c r="O21" s="527"/>
    </row>
    <row r="22" spans="2:15" x14ac:dyDescent="0.25">
      <c r="B22" s="525"/>
      <c r="C22" s="526"/>
      <c r="D22" s="526"/>
      <c r="E22" s="526"/>
      <c r="F22" s="526"/>
      <c r="G22" s="526"/>
      <c r="H22" s="526"/>
      <c r="I22" s="526"/>
      <c r="J22" s="526"/>
      <c r="K22" s="526"/>
      <c r="L22" s="526"/>
      <c r="M22" s="526"/>
      <c r="N22" s="526"/>
      <c r="O22" s="527"/>
    </row>
    <row r="23" spans="2:15" x14ac:dyDescent="0.25">
      <c r="B23" s="525"/>
      <c r="C23" s="526"/>
      <c r="D23" s="526"/>
      <c r="E23" s="526"/>
      <c r="F23" s="526"/>
      <c r="G23" s="526"/>
      <c r="H23" s="526"/>
      <c r="I23" s="526"/>
      <c r="J23" s="526"/>
      <c r="K23" s="526"/>
      <c r="L23" s="526"/>
      <c r="M23" s="526"/>
      <c r="N23" s="526"/>
      <c r="O23" s="527"/>
    </row>
    <row r="24" spans="2:15" x14ac:dyDescent="0.25">
      <c r="B24" s="525"/>
      <c r="C24" s="526"/>
      <c r="D24" s="526"/>
      <c r="E24" s="526"/>
      <c r="F24" s="526"/>
      <c r="G24" s="526"/>
      <c r="H24" s="526"/>
      <c r="I24" s="526"/>
      <c r="J24" s="526"/>
      <c r="K24" s="526"/>
      <c r="L24" s="526"/>
      <c r="M24" s="526"/>
      <c r="N24" s="526"/>
      <c r="O24" s="527"/>
    </row>
    <row r="25" spans="2:15" x14ac:dyDescent="0.25">
      <c r="B25" s="525"/>
      <c r="C25" s="526"/>
      <c r="D25" s="526"/>
      <c r="E25" s="526"/>
      <c r="F25" s="526"/>
      <c r="G25" s="526"/>
      <c r="H25" s="526"/>
      <c r="I25" s="526"/>
      <c r="J25" s="526"/>
      <c r="K25" s="526"/>
      <c r="L25" s="526"/>
      <c r="M25" s="526"/>
      <c r="N25" s="526"/>
      <c r="O25" s="527"/>
    </row>
    <row r="26" spans="2:15" x14ac:dyDescent="0.25">
      <c r="B26" s="525"/>
      <c r="C26" s="526"/>
      <c r="D26" s="526"/>
      <c r="E26" s="526"/>
      <c r="F26" s="526"/>
      <c r="G26" s="526"/>
      <c r="H26" s="526"/>
      <c r="I26" s="526"/>
      <c r="J26" s="526"/>
      <c r="K26" s="526"/>
      <c r="L26" s="526"/>
      <c r="M26" s="526"/>
      <c r="N26" s="526"/>
      <c r="O26" s="527"/>
    </row>
    <row r="27" spans="2:15" x14ac:dyDescent="0.25">
      <c r="B27" s="525"/>
      <c r="C27" s="526"/>
      <c r="D27" s="526"/>
      <c r="E27" s="526"/>
      <c r="F27" s="526"/>
      <c r="G27" s="526"/>
      <c r="H27" s="526"/>
      <c r="I27" s="526"/>
      <c r="J27" s="526"/>
      <c r="K27" s="526"/>
      <c r="L27" s="526"/>
      <c r="M27" s="526"/>
      <c r="N27" s="526"/>
      <c r="O27" s="527"/>
    </row>
    <row r="28" spans="2:15" x14ac:dyDescent="0.25">
      <c r="B28" s="525"/>
      <c r="C28" s="526"/>
      <c r="D28" s="526"/>
      <c r="E28" s="526"/>
      <c r="F28" s="526"/>
      <c r="G28" s="526"/>
      <c r="H28" s="526"/>
      <c r="I28" s="526"/>
      <c r="J28" s="526"/>
      <c r="K28" s="526"/>
      <c r="L28" s="526"/>
      <c r="M28" s="526"/>
      <c r="N28" s="526"/>
      <c r="O28" s="527"/>
    </row>
    <row r="29" spans="2:15" x14ac:dyDescent="0.25">
      <c r="B29" s="525"/>
      <c r="C29" s="526"/>
      <c r="D29" s="526"/>
      <c r="E29" s="526"/>
      <c r="F29" s="526"/>
      <c r="G29" s="526"/>
      <c r="H29" s="526"/>
      <c r="I29" s="526"/>
      <c r="J29" s="526"/>
      <c r="K29" s="526"/>
      <c r="L29" s="526"/>
      <c r="M29" s="526"/>
      <c r="N29" s="526"/>
      <c r="O29" s="527"/>
    </row>
    <row r="30" spans="2:15" x14ac:dyDescent="0.25">
      <c r="B30" s="525"/>
      <c r="C30" s="526"/>
      <c r="D30" s="526"/>
      <c r="E30" s="526"/>
      <c r="F30" s="526"/>
      <c r="G30" s="526"/>
      <c r="H30" s="526"/>
      <c r="I30" s="526"/>
      <c r="J30" s="526"/>
      <c r="K30" s="526"/>
      <c r="L30" s="526"/>
      <c r="M30" s="526"/>
      <c r="N30" s="526"/>
      <c r="O30" s="527"/>
    </row>
    <row r="31" spans="2:15" x14ac:dyDescent="0.25">
      <c r="B31" s="525"/>
      <c r="C31" s="526"/>
      <c r="D31" s="526"/>
      <c r="E31" s="526"/>
      <c r="F31" s="526"/>
      <c r="G31" s="526"/>
      <c r="H31" s="526"/>
      <c r="I31" s="526"/>
      <c r="J31" s="526"/>
      <c r="K31" s="526"/>
      <c r="L31" s="526"/>
      <c r="M31" s="526"/>
      <c r="N31" s="526"/>
      <c r="O31" s="527"/>
    </row>
    <row r="32" spans="2:15" x14ac:dyDescent="0.25">
      <c r="B32" s="525"/>
      <c r="C32" s="526"/>
      <c r="D32" s="526"/>
      <c r="E32" s="526"/>
      <c r="F32" s="526"/>
      <c r="G32" s="526"/>
      <c r="H32" s="526"/>
      <c r="I32" s="526"/>
      <c r="J32" s="526"/>
      <c r="K32" s="526"/>
      <c r="L32" s="526"/>
      <c r="M32" s="526"/>
      <c r="N32" s="526"/>
      <c r="O32" s="527"/>
    </row>
    <row r="33" spans="2:15" ht="15.75" thickBot="1" x14ac:dyDescent="0.3">
      <c r="B33" s="528"/>
      <c r="C33" s="529"/>
      <c r="D33" s="529"/>
      <c r="E33" s="529"/>
      <c r="F33" s="529"/>
      <c r="G33" s="529"/>
      <c r="H33" s="529"/>
      <c r="I33" s="529"/>
      <c r="J33" s="529"/>
      <c r="K33" s="529"/>
      <c r="L33" s="529"/>
      <c r="M33" s="529"/>
      <c r="N33" s="529"/>
      <c r="O33" s="530"/>
    </row>
    <row r="35" spans="2:15" ht="15.75" thickBot="1" x14ac:dyDescent="0.3"/>
    <row r="36" spans="2:15" x14ac:dyDescent="0.25">
      <c r="B36" s="513" t="s">
        <v>771</v>
      </c>
      <c r="C36" s="514"/>
      <c r="D36" s="514"/>
      <c r="E36" s="514"/>
      <c r="F36" s="514"/>
      <c r="G36" s="514"/>
      <c r="H36" s="514"/>
      <c r="I36" s="514"/>
      <c r="J36" s="514"/>
      <c r="K36" s="514"/>
      <c r="L36" s="514"/>
      <c r="M36" s="514"/>
      <c r="N36" s="514"/>
      <c r="O36" s="515"/>
    </row>
    <row r="37" spans="2:15" x14ac:dyDescent="0.25">
      <c r="B37" s="516"/>
      <c r="C37" s="517"/>
      <c r="D37" s="517"/>
      <c r="E37" s="517"/>
      <c r="F37" s="517"/>
      <c r="G37" s="517"/>
      <c r="H37" s="517"/>
      <c r="I37" s="517"/>
      <c r="J37" s="517"/>
      <c r="K37" s="517"/>
      <c r="L37" s="517"/>
      <c r="M37" s="517"/>
      <c r="N37" s="517"/>
      <c r="O37" s="518"/>
    </row>
    <row r="38" spans="2:15" ht="15.75" thickBot="1" x14ac:dyDescent="0.3">
      <c r="B38" s="519"/>
      <c r="C38" s="520"/>
      <c r="D38" s="520"/>
      <c r="E38" s="520"/>
      <c r="F38" s="520"/>
      <c r="G38" s="520"/>
      <c r="H38" s="520"/>
      <c r="I38" s="520"/>
      <c r="J38" s="520"/>
      <c r="K38" s="520"/>
      <c r="L38" s="520"/>
      <c r="M38" s="520"/>
      <c r="N38" s="520"/>
      <c r="O38" s="521"/>
    </row>
    <row r="39" spans="2:15" x14ac:dyDescent="0.25">
      <c r="B39" s="522"/>
      <c r="C39" s="523"/>
      <c r="D39" s="523"/>
      <c r="E39" s="523"/>
      <c r="F39" s="523"/>
      <c r="G39" s="523"/>
      <c r="H39" s="523"/>
      <c r="I39" s="523"/>
      <c r="J39" s="523"/>
      <c r="K39" s="523"/>
      <c r="L39" s="523"/>
      <c r="M39" s="523"/>
      <c r="N39" s="523"/>
      <c r="O39" s="524"/>
    </row>
    <row r="40" spans="2:15" x14ac:dyDescent="0.25">
      <c r="B40" s="525"/>
      <c r="C40" s="526"/>
      <c r="D40" s="526"/>
      <c r="E40" s="526"/>
      <c r="F40" s="526"/>
      <c r="G40" s="526"/>
      <c r="H40" s="526"/>
      <c r="I40" s="526"/>
      <c r="J40" s="526"/>
      <c r="K40" s="526"/>
      <c r="L40" s="526"/>
      <c r="M40" s="526"/>
      <c r="N40" s="526"/>
      <c r="O40" s="527"/>
    </row>
    <row r="41" spans="2:15" x14ac:dyDescent="0.25">
      <c r="B41" s="525"/>
      <c r="C41" s="526"/>
      <c r="D41" s="526"/>
      <c r="E41" s="526"/>
      <c r="F41" s="526"/>
      <c r="G41" s="526"/>
      <c r="H41" s="526"/>
      <c r="I41" s="526"/>
      <c r="J41" s="526"/>
      <c r="K41" s="526"/>
      <c r="L41" s="526"/>
      <c r="M41" s="526"/>
      <c r="N41" s="526"/>
      <c r="O41" s="527"/>
    </row>
    <row r="42" spans="2:15" x14ac:dyDescent="0.25">
      <c r="B42" s="525"/>
      <c r="C42" s="526"/>
      <c r="D42" s="526"/>
      <c r="E42" s="526"/>
      <c r="F42" s="526"/>
      <c r="G42" s="526"/>
      <c r="H42" s="526"/>
      <c r="I42" s="526"/>
      <c r="J42" s="526"/>
      <c r="K42" s="526"/>
      <c r="L42" s="526"/>
      <c r="M42" s="526"/>
      <c r="N42" s="526"/>
      <c r="O42" s="527"/>
    </row>
    <row r="43" spans="2:15" x14ac:dyDescent="0.25">
      <c r="B43" s="525"/>
      <c r="C43" s="526"/>
      <c r="D43" s="526"/>
      <c r="E43" s="526"/>
      <c r="F43" s="526"/>
      <c r="G43" s="526"/>
      <c r="H43" s="526"/>
      <c r="I43" s="526"/>
      <c r="J43" s="526"/>
      <c r="K43" s="526"/>
      <c r="L43" s="526"/>
      <c r="M43" s="526"/>
      <c r="N43" s="526"/>
      <c r="O43" s="527"/>
    </row>
    <row r="44" spans="2:15" x14ac:dyDescent="0.25">
      <c r="B44" s="525"/>
      <c r="C44" s="526"/>
      <c r="D44" s="526"/>
      <c r="E44" s="526"/>
      <c r="F44" s="526"/>
      <c r="G44" s="526"/>
      <c r="H44" s="526"/>
      <c r="I44" s="526"/>
      <c r="J44" s="526"/>
      <c r="K44" s="526"/>
      <c r="L44" s="526"/>
      <c r="M44" s="526"/>
      <c r="N44" s="526"/>
      <c r="O44" s="527"/>
    </row>
    <row r="45" spans="2:15" x14ac:dyDescent="0.25">
      <c r="B45" s="525"/>
      <c r="C45" s="526"/>
      <c r="D45" s="526"/>
      <c r="E45" s="526"/>
      <c r="F45" s="526"/>
      <c r="G45" s="526"/>
      <c r="H45" s="526"/>
      <c r="I45" s="526"/>
      <c r="J45" s="526"/>
      <c r="K45" s="526"/>
      <c r="L45" s="526"/>
      <c r="M45" s="526"/>
      <c r="N45" s="526"/>
      <c r="O45" s="527"/>
    </row>
    <row r="46" spans="2:15" x14ac:dyDescent="0.25">
      <c r="B46" s="525"/>
      <c r="C46" s="526"/>
      <c r="D46" s="526"/>
      <c r="E46" s="526"/>
      <c r="F46" s="526"/>
      <c r="G46" s="526"/>
      <c r="H46" s="526"/>
      <c r="I46" s="526"/>
      <c r="J46" s="526"/>
      <c r="K46" s="526"/>
      <c r="L46" s="526"/>
      <c r="M46" s="526"/>
      <c r="N46" s="526"/>
      <c r="O46" s="527"/>
    </row>
    <row r="47" spans="2:15" x14ac:dyDescent="0.25">
      <c r="B47" s="525"/>
      <c r="C47" s="526"/>
      <c r="D47" s="526"/>
      <c r="E47" s="526"/>
      <c r="F47" s="526"/>
      <c r="G47" s="526"/>
      <c r="H47" s="526"/>
      <c r="I47" s="526"/>
      <c r="J47" s="526"/>
      <c r="K47" s="526"/>
      <c r="L47" s="526"/>
      <c r="M47" s="526"/>
      <c r="N47" s="526"/>
      <c r="O47" s="527"/>
    </row>
    <row r="48" spans="2:15" x14ac:dyDescent="0.25">
      <c r="B48" s="525"/>
      <c r="C48" s="526"/>
      <c r="D48" s="526"/>
      <c r="E48" s="526"/>
      <c r="F48" s="526"/>
      <c r="G48" s="526"/>
      <c r="H48" s="526"/>
      <c r="I48" s="526"/>
      <c r="J48" s="526"/>
      <c r="K48" s="526"/>
      <c r="L48" s="526"/>
      <c r="M48" s="526"/>
      <c r="N48" s="526"/>
      <c r="O48" s="527"/>
    </row>
    <row r="49" spans="2:15" x14ac:dyDescent="0.25">
      <c r="B49" s="525"/>
      <c r="C49" s="526"/>
      <c r="D49" s="526"/>
      <c r="E49" s="526"/>
      <c r="F49" s="526"/>
      <c r="G49" s="526"/>
      <c r="H49" s="526"/>
      <c r="I49" s="526"/>
      <c r="J49" s="526"/>
      <c r="K49" s="526"/>
      <c r="L49" s="526"/>
      <c r="M49" s="526"/>
      <c r="N49" s="526"/>
      <c r="O49" s="527"/>
    </row>
    <row r="50" spans="2:15" x14ac:dyDescent="0.25">
      <c r="B50" s="525"/>
      <c r="C50" s="526"/>
      <c r="D50" s="526"/>
      <c r="E50" s="526"/>
      <c r="F50" s="526"/>
      <c r="G50" s="526"/>
      <c r="H50" s="526"/>
      <c r="I50" s="526"/>
      <c r="J50" s="526"/>
      <c r="K50" s="526"/>
      <c r="L50" s="526"/>
      <c r="M50" s="526"/>
      <c r="N50" s="526"/>
      <c r="O50" s="527"/>
    </row>
    <row r="51" spans="2:15" x14ac:dyDescent="0.25">
      <c r="B51" s="525"/>
      <c r="C51" s="526"/>
      <c r="D51" s="526"/>
      <c r="E51" s="526"/>
      <c r="F51" s="526"/>
      <c r="G51" s="526"/>
      <c r="H51" s="526"/>
      <c r="I51" s="526"/>
      <c r="J51" s="526"/>
      <c r="K51" s="526"/>
      <c r="L51" s="526"/>
      <c r="M51" s="526"/>
      <c r="N51" s="526"/>
      <c r="O51" s="527"/>
    </row>
    <row r="52" spans="2:15" x14ac:dyDescent="0.25">
      <c r="B52" s="525"/>
      <c r="C52" s="526"/>
      <c r="D52" s="526"/>
      <c r="E52" s="526"/>
      <c r="F52" s="526"/>
      <c r="G52" s="526"/>
      <c r="H52" s="526"/>
      <c r="I52" s="526"/>
      <c r="J52" s="526"/>
      <c r="K52" s="526"/>
      <c r="L52" s="526"/>
      <c r="M52" s="526"/>
      <c r="N52" s="526"/>
      <c r="O52" s="527"/>
    </row>
    <row r="53" spans="2:15" x14ac:dyDescent="0.25">
      <c r="B53" s="525"/>
      <c r="C53" s="526"/>
      <c r="D53" s="526"/>
      <c r="E53" s="526"/>
      <c r="F53" s="526"/>
      <c r="G53" s="526"/>
      <c r="H53" s="526"/>
      <c r="I53" s="526"/>
      <c r="J53" s="526"/>
      <c r="K53" s="526"/>
      <c r="L53" s="526"/>
      <c r="M53" s="526"/>
      <c r="N53" s="526"/>
      <c r="O53" s="527"/>
    </row>
    <row r="54" spans="2:15" x14ac:dyDescent="0.25">
      <c r="B54" s="525"/>
      <c r="C54" s="526"/>
      <c r="D54" s="526"/>
      <c r="E54" s="526"/>
      <c r="F54" s="526"/>
      <c r="G54" s="526"/>
      <c r="H54" s="526"/>
      <c r="I54" s="526"/>
      <c r="J54" s="526"/>
      <c r="K54" s="526"/>
      <c r="L54" s="526"/>
      <c r="M54" s="526"/>
      <c r="N54" s="526"/>
      <c r="O54" s="527"/>
    </row>
    <row r="55" spans="2:15" x14ac:dyDescent="0.25">
      <c r="B55" s="525"/>
      <c r="C55" s="526"/>
      <c r="D55" s="526"/>
      <c r="E55" s="526"/>
      <c r="F55" s="526"/>
      <c r="G55" s="526"/>
      <c r="H55" s="526"/>
      <c r="I55" s="526"/>
      <c r="J55" s="526"/>
      <c r="K55" s="526"/>
      <c r="L55" s="526"/>
      <c r="M55" s="526"/>
      <c r="N55" s="526"/>
      <c r="O55" s="527"/>
    </row>
    <row r="56" spans="2:15" x14ac:dyDescent="0.25">
      <c r="B56" s="525"/>
      <c r="C56" s="526"/>
      <c r="D56" s="526"/>
      <c r="E56" s="526"/>
      <c r="F56" s="526"/>
      <c r="G56" s="526"/>
      <c r="H56" s="526"/>
      <c r="I56" s="526"/>
      <c r="J56" s="526"/>
      <c r="K56" s="526"/>
      <c r="L56" s="526"/>
      <c r="M56" s="526"/>
      <c r="N56" s="526"/>
      <c r="O56" s="527"/>
    </row>
    <row r="57" spans="2:15" x14ac:dyDescent="0.25">
      <c r="B57" s="525"/>
      <c r="C57" s="526"/>
      <c r="D57" s="526"/>
      <c r="E57" s="526"/>
      <c r="F57" s="526"/>
      <c r="G57" s="526"/>
      <c r="H57" s="526"/>
      <c r="I57" s="526"/>
      <c r="J57" s="526"/>
      <c r="K57" s="526"/>
      <c r="L57" s="526"/>
      <c r="M57" s="526"/>
      <c r="N57" s="526"/>
      <c r="O57" s="527"/>
    </row>
    <row r="58" spans="2:15" x14ac:dyDescent="0.25">
      <c r="B58" s="525"/>
      <c r="C58" s="526"/>
      <c r="D58" s="526"/>
      <c r="E58" s="526"/>
      <c r="F58" s="526"/>
      <c r="G58" s="526"/>
      <c r="H58" s="526"/>
      <c r="I58" s="526"/>
      <c r="J58" s="526"/>
      <c r="K58" s="526"/>
      <c r="L58" s="526"/>
      <c r="M58" s="526"/>
      <c r="N58" s="526"/>
      <c r="O58" s="527"/>
    </row>
    <row r="59" spans="2:15" x14ac:dyDescent="0.25">
      <c r="B59" s="525"/>
      <c r="C59" s="526"/>
      <c r="D59" s="526"/>
      <c r="E59" s="526"/>
      <c r="F59" s="526"/>
      <c r="G59" s="526"/>
      <c r="H59" s="526"/>
      <c r="I59" s="526"/>
      <c r="J59" s="526"/>
      <c r="K59" s="526"/>
      <c r="L59" s="526"/>
      <c r="M59" s="526"/>
      <c r="N59" s="526"/>
      <c r="O59" s="527"/>
    </row>
    <row r="60" spans="2:15" x14ac:dyDescent="0.25">
      <c r="B60" s="525"/>
      <c r="C60" s="526"/>
      <c r="D60" s="526"/>
      <c r="E60" s="526"/>
      <c r="F60" s="526"/>
      <c r="G60" s="526"/>
      <c r="H60" s="526"/>
      <c r="I60" s="526"/>
      <c r="J60" s="526"/>
      <c r="K60" s="526"/>
      <c r="L60" s="526"/>
      <c r="M60" s="526"/>
      <c r="N60" s="526"/>
      <c r="O60" s="527"/>
    </row>
    <row r="61" spans="2:15" ht="15.75" thickBot="1" x14ac:dyDescent="0.3">
      <c r="B61" s="528"/>
      <c r="C61" s="529"/>
      <c r="D61" s="529"/>
      <c r="E61" s="529"/>
      <c r="F61" s="529"/>
      <c r="G61" s="529"/>
      <c r="H61" s="529"/>
      <c r="I61" s="529"/>
      <c r="J61" s="529"/>
      <c r="K61" s="529"/>
      <c r="L61" s="529"/>
      <c r="M61" s="529"/>
      <c r="N61" s="529"/>
      <c r="O61" s="530"/>
    </row>
    <row r="63" spans="2:15" ht="15.75" thickBot="1" x14ac:dyDescent="0.3"/>
    <row r="64" spans="2:15" x14ac:dyDescent="0.25">
      <c r="B64" s="513" t="s">
        <v>770</v>
      </c>
      <c r="C64" s="514"/>
      <c r="D64" s="514"/>
      <c r="E64" s="514"/>
      <c r="F64" s="514"/>
      <c r="G64" s="514"/>
      <c r="H64" s="514"/>
      <c r="I64" s="514"/>
      <c r="J64" s="514"/>
      <c r="K64" s="514"/>
      <c r="L64" s="514"/>
      <c r="M64" s="514"/>
      <c r="N64" s="514"/>
      <c r="O64" s="515"/>
    </row>
    <row r="65" spans="2:15" x14ac:dyDescent="0.25">
      <c r="B65" s="516"/>
      <c r="C65" s="517"/>
      <c r="D65" s="517"/>
      <c r="E65" s="517"/>
      <c r="F65" s="517"/>
      <c r="G65" s="517"/>
      <c r="H65" s="517"/>
      <c r="I65" s="517"/>
      <c r="J65" s="517"/>
      <c r="K65" s="517"/>
      <c r="L65" s="517"/>
      <c r="M65" s="517"/>
      <c r="N65" s="517"/>
      <c r="O65" s="518"/>
    </row>
    <row r="66" spans="2:15" ht="15.75" thickBot="1" x14ac:dyDescent="0.3">
      <c r="B66" s="519"/>
      <c r="C66" s="520"/>
      <c r="D66" s="520"/>
      <c r="E66" s="520"/>
      <c r="F66" s="520"/>
      <c r="G66" s="520"/>
      <c r="H66" s="520"/>
      <c r="I66" s="520"/>
      <c r="J66" s="520"/>
      <c r="K66" s="520"/>
      <c r="L66" s="520"/>
      <c r="M66" s="520"/>
      <c r="N66" s="520"/>
      <c r="O66" s="521"/>
    </row>
    <row r="67" spans="2:15" x14ac:dyDescent="0.25">
      <c r="B67" s="522"/>
      <c r="C67" s="523"/>
      <c r="D67" s="523"/>
      <c r="E67" s="523"/>
      <c r="F67" s="523"/>
      <c r="G67" s="523"/>
      <c r="H67" s="523"/>
      <c r="I67" s="523"/>
      <c r="J67" s="523"/>
      <c r="K67" s="523"/>
      <c r="L67" s="523"/>
      <c r="M67" s="523"/>
      <c r="N67" s="523"/>
      <c r="O67" s="524"/>
    </row>
    <row r="68" spans="2:15" x14ac:dyDescent="0.25">
      <c r="B68" s="525"/>
      <c r="C68" s="526"/>
      <c r="D68" s="526"/>
      <c r="E68" s="526"/>
      <c r="F68" s="526"/>
      <c r="G68" s="526"/>
      <c r="H68" s="526"/>
      <c r="I68" s="526"/>
      <c r="J68" s="526"/>
      <c r="K68" s="526"/>
      <c r="L68" s="526"/>
      <c r="M68" s="526"/>
      <c r="N68" s="526"/>
      <c r="O68" s="527"/>
    </row>
    <row r="69" spans="2:15" x14ac:dyDescent="0.25">
      <c r="B69" s="525"/>
      <c r="C69" s="526"/>
      <c r="D69" s="526"/>
      <c r="E69" s="526"/>
      <c r="F69" s="526"/>
      <c r="G69" s="526"/>
      <c r="H69" s="526"/>
      <c r="I69" s="526"/>
      <c r="J69" s="526"/>
      <c r="K69" s="526"/>
      <c r="L69" s="526"/>
      <c r="M69" s="526"/>
      <c r="N69" s="526"/>
      <c r="O69" s="527"/>
    </row>
    <row r="70" spans="2:15" x14ac:dyDescent="0.25">
      <c r="B70" s="525"/>
      <c r="C70" s="526"/>
      <c r="D70" s="526"/>
      <c r="E70" s="526"/>
      <c r="F70" s="526"/>
      <c r="G70" s="526"/>
      <c r="H70" s="526"/>
      <c r="I70" s="526"/>
      <c r="J70" s="526"/>
      <c r="K70" s="526"/>
      <c r="L70" s="526"/>
      <c r="M70" s="526"/>
      <c r="N70" s="526"/>
      <c r="O70" s="527"/>
    </row>
    <row r="71" spans="2:15" x14ac:dyDescent="0.25">
      <c r="B71" s="525"/>
      <c r="C71" s="526"/>
      <c r="D71" s="526"/>
      <c r="E71" s="526"/>
      <c r="F71" s="526"/>
      <c r="G71" s="526"/>
      <c r="H71" s="526"/>
      <c r="I71" s="526"/>
      <c r="J71" s="526"/>
      <c r="K71" s="526"/>
      <c r="L71" s="526"/>
      <c r="M71" s="526"/>
      <c r="N71" s="526"/>
      <c r="O71" s="527"/>
    </row>
    <row r="72" spans="2:15" x14ac:dyDescent="0.25">
      <c r="B72" s="525"/>
      <c r="C72" s="526"/>
      <c r="D72" s="526"/>
      <c r="E72" s="526"/>
      <c r="F72" s="526"/>
      <c r="G72" s="526"/>
      <c r="H72" s="526"/>
      <c r="I72" s="526"/>
      <c r="J72" s="526"/>
      <c r="K72" s="526"/>
      <c r="L72" s="526"/>
      <c r="M72" s="526"/>
      <c r="N72" s="526"/>
      <c r="O72" s="527"/>
    </row>
    <row r="73" spans="2:15" x14ac:dyDescent="0.25">
      <c r="B73" s="525"/>
      <c r="C73" s="526"/>
      <c r="D73" s="526"/>
      <c r="E73" s="526"/>
      <c r="F73" s="526"/>
      <c r="G73" s="526"/>
      <c r="H73" s="526"/>
      <c r="I73" s="526"/>
      <c r="J73" s="526"/>
      <c r="K73" s="526"/>
      <c r="L73" s="526"/>
      <c r="M73" s="526"/>
      <c r="N73" s="526"/>
      <c r="O73" s="527"/>
    </row>
    <row r="74" spans="2:15" x14ac:dyDescent="0.25">
      <c r="B74" s="525"/>
      <c r="C74" s="526"/>
      <c r="D74" s="526"/>
      <c r="E74" s="526"/>
      <c r="F74" s="526"/>
      <c r="G74" s="526"/>
      <c r="H74" s="526"/>
      <c r="I74" s="526"/>
      <c r="J74" s="526"/>
      <c r="K74" s="526"/>
      <c r="L74" s="526"/>
      <c r="M74" s="526"/>
      <c r="N74" s="526"/>
      <c r="O74" s="527"/>
    </row>
    <row r="75" spans="2:15" x14ac:dyDescent="0.25">
      <c r="B75" s="525"/>
      <c r="C75" s="526"/>
      <c r="D75" s="526"/>
      <c r="E75" s="526"/>
      <c r="F75" s="526"/>
      <c r="G75" s="526"/>
      <c r="H75" s="526"/>
      <c r="I75" s="526"/>
      <c r="J75" s="526"/>
      <c r="K75" s="526"/>
      <c r="L75" s="526"/>
      <c r="M75" s="526"/>
      <c r="N75" s="526"/>
      <c r="O75" s="527"/>
    </row>
    <row r="76" spans="2:15" x14ac:dyDescent="0.25">
      <c r="B76" s="525"/>
      <c r="C76" s="526"/>
      <c r="D76" s="526"/>
      <c r="E76" s="526"/>
      <c r="F76" s="526"/>
      <c r="G76" s="526"/>
      <c r="H76" s="526"/>
      <c r="I76" s="526"/>
      <c r="J76" s="526"/>
      <c r="K76" s="526"/>
      <c r="L76" s="526"/>
      <c r="M76" s="526"/>
      <c r="N76" s="526"/>
      <c r="O76" s="527"/>
    </row>
    <row r="77" spans="2:15" x14ac:dyDescent="0.25">
      <c r="B77" s="525"/>
      <c r="C77" s="526"/>
      <c r="D77" s="526"/>
      <c r="E77" s="526"/>
      <c r="F77" s="526"/>
      <c r="G77" s="526"/>
      <c r="H77" s="526"/>
      <c r="I77" s="526"/>
      <c r="J77" s="526"/>
      <c r="K77" s="526"/>
      <c r="L77" s="526"/>
      <c r="M77" s="526"/>
      <c r="N77" s="526"/>
      <c r="O77" s="527"/>
    </row>
    <row r="78" spans="2:15" x14ac:dyDescent="0.25">
      <c r="B78" s="525"/>
      <c r="C78" s="526"/>
      <c r="D78" s="526"/>
      <c r="E78" s="526"/>
      <c r="F78" s="526"/>
      <c r="G78" s="526"/>
      <c r="H78" s="526"/>
      <c r="I78" s="526"/>
      <c r="J78" s="526"/>
      <c r="K78" s="526"/>
      <c r="L78" s="526"/>
      <c r="M78" s="526"/>
      <c r="N78" s="526"/>
      <c r="O78" s="527"/>
    </row>
    <row r="79" spans="2:15" x14ac:dyDescent="0.25">
      <c r="B79" s="525"/>
      <c r="C79" s="526"/>
      <c r="D79" s="526"/>
      <c r="E79" s="526"/>
      <c r="F79" s="526"/>
      <c r="G79" s="526"/>
      <c r="H79" s="526"/>
      <c r="I79" s="526"/>
      <c r="J79" s="526"/>
      <c r="K79" s="526"/>
      <c r="L79" s="526"/>
      <c r="M79" s="526"/>
      <c r="N79" s="526"/>
      <c r="O79" s="527"/>
    </row>
    <row r="80" spans="2:15" x14ac:dyDescent="0.25">
      <c r="B80" s="525"/>
      <c r="C80" s="526"/>
      <c r="D80" s="526"/>
      <c r="E80" s="526"/>
      <c r="F80" s="526"/>
      <c r="G80" s="526"/>
      <c r="H80" s="526"/>
      <c r="I80" s="526"/>
      <c r="J80" s="526"/>
      <c r="K80" s="526"/>
      <c r="L80" s="526"/>
      <c r="M80" s="526"/>
      <c r="N80" s="526"/>
      <c r="O80" s="527"/>
    </row>
    <row r="81" spans="2:15" x14ac:dyDescent="0.25">
      <c r="B81" s="525"/>
      <c r="C81" s="526"/>
      <c r="D81" s="526"/>
      <c r="E81" s="526"/>
      <c r="F81" s="526"/>
      <c r="G81" s="526"/>
      <c r="H81" s="526"/>
      <c r="I81" s="526"/>
      <c r="J81" s="526"/>
      <c r="K81" s="526"/>
      <c r="L81" s="526"/>
      <c r="M81" s="526"/>
      <c r="N81" s="526"/>
      <c r="O81" s="527"/>
    </row>
    <row r="82" spans="2:15" x14ac:dyDescent="0.25">
      <c r="B82" s="525"/>
      <c r="C82" s="526"/>
      <c r="D82" s="526"/>
      <c r="E82" s="526"/>
      <c r="F82" s="526"/>
      <c r="G82" s="526"/>
      <c r="H82" s="526"/>
      <c r="I82" s="526"/>
      <c r="J82" s="526"/>
      <c r="K82" s="526"/>
      <c r="L82" s="526"/>
      <c r="M82" s="526"/>
      <c r="N82" s="526"/>
      <c r="O82" s="527"/>
    </row>
    <row r="83" spans="2:15" x14ac:dyDescent="0.25">
      <c r="B83" s="525"/>
      <c r="C83" s="526"/>
      <c r="D83" s="526"/>
      <c r="E83" s="526"/>
      <c r="F83" s="526"/>
      <c r="G83" s="526"/>
      <c r="H83" s="526"/>
      <c r="I83" s="526"/>
      <c r="J83" s="526"/>
      <c r="K83" s="526"/>
      <c r="L83" s="526"/>
      <c r="M83" s="526"/>
      <c r="N83" s="526"/>
      <c r="O83" s="527"/>
    </row>
    <row r="84" spans="2:15" x14ac:dyDescent="0.25">
      <c r="B84" s="525"/>
      <c r="C84" s="526"/>
      <c r="D84" s="526"/>
      <c r="E84" s="526"/>
      <c r="F84" s="526"/>
      <c r="G84" s="526"/>
      <c r="H84" s="526"/>
      <c r="I84" s="526"/>
      <c r="J84" s="526"/>
      <c r="K84" s="526"/>
      <c r="L84" s="526"/>
      <c r="M84" s="526"/>
      <c r="N84" s="526"/>
      <c r="O84" s="527"/>
    </row>
    <row r="85" spans="2:15" x14ac:dyDescent="0.25">
      <c r="B85" s="525"/>
      <c r="C85" s="526"/>
      <c r="D85" s="526"/>
      <c r="E85" s="526"/>
      <c r="F85" s="526"/>
      <c r="G85" s="526"/>
      <c r="H85" s="526"/>
      <c r="I85" s="526"/>
      <c r="J85" s="526"/>
      <c r="K85" s="526"/>
      <c r="L85" s="526"/>
      <c r="M85" s="526"/>
      <c r="N85" s="526"/>
      <c r="O85" s="527"/>
    </row>
    <row r="86" spans="2:15" x14ac:dyDescent="0.25">
      <c r="B86" s="525"/>
      <c r="C86" s="526"/>
      <c r="D86" s="526"/>
      <c r="E86" s="526"/>
      <c r="F86" s="526"/>
      <c r="G86" s="526"/>
      <c r="H86" s="526"/>
      <c r="I86" s="526"/>
      <c r="J86" s="526"/>
      <c r="K86" s="526"/>
      <c r="L86" s="526"/>
      <c r="M86" s="526"/>
      <c r="N86" s="526"/>
      <c r="O86" s="527"/>
    </row>
    <row r="87" spans="2:15" x14ac:dyDescent="0.25">
      <c r="B87" s="525"/>
      <c r="C87" s="526"/>
      <c r="D87" s="526"/>
      <c r="E87" s="526"/>
      <c r="F87" s="526"/>
      <c r="G87" s="526"/>
      <c r="H87" s="526"/>
      <c r="I87" s="526"/>
      <c r="J87" s="526"/>
      <c r="K87" s="526"/>
      <c r="L87" s="526"/>
      <c r="M87" s="526"/>
      <c r="N87" s="526"/>
      <c r="O87" s="527"/>
    </row>
    <row r="88" spans="2:15" x14ac:dyDescent="0.25">
      <c r="B88" s="525"/>
      <c r="C88" s="526"/>
      <c r="D88" s="526"/>
      <c r="E88" s="526"/>
      <c r="F88" s="526"/>
      <c r="G88" s="526"/>
      <c r="H88" s="526"/>
      <c r="I88" s="526"/>
      <c r="J88" s="526"/>
      <c r="K88" s="526"/>
      <c r="L88" s="526"/>
      <c r="M88" s="526"/>
      <c r="N88" s="526"/>
      <c r="O88" s="527"/>
    </row>
    <row r="89" spans="2:15" ht="15.75" thickBot="1" x14ac:dyDescent="0.3">
      <c r="B89" s="528"/>
      <c r="C89" s="529"/>
      <c r="D89" s="529"/>
      <c r="E89" s="529"/>
      <c r="F89" s="529"/>
      <c r="G89" s="529"/>
      <c r="H89" s="529"/>
      <c r="I89" s="529"/>
      <c r="J89" s="529"/>
      <c r="K89" s="529"/>
      <c r="L89" s="529"/>
      <c r="M89" s="529"/>
      <c r="N89" s="529"/>
      <c r="O89" s="530"/>
    </row>
    <row r="91" spans="2:15" ht="15.75" thickBot="1" x14ac:dyDescent="0.3"/>
    <row r="92" spans="2:15" x14ac:dyDescent="0.25">
      <c r="B92" s="513" t="s">
        <v>772</v>
      </c>
      <c r="C92" s="514"/>
      <c r="D92" s="514"/>
      <c r="E92" s="514"/>
      <c r="F92" s="514"/>
      <c r="G92" s="514"/>
      <c r="H92" s="514"/>
      <c r="I92" s="514"/>
      <c r="J92" s="514"/>
      <c r="K92" s="514"/>
      <c r="L92" s="514"/>
      <c r="M92" s="514"/>
      <c r="N92" s="514"/>
      <c r="O92" s="515"/>
    </row>
    <row r="93" spans="2:15" x14ac:dyDescent="0.25">
      <c r="B93" s="516"/>
      <c r="C93" s="517"/>
      <c r="D93" s="517"/>
      <c r="E93" s="517"/>
      <c r="F93" s="517"/>
      <c r="G93" s="517"/>
      <c r="H93" s="517"/>
      <c r="I93" s="517"/>
      <c r="J93" s="517"/>
      <c r="K93" s="517"/>
      <c r="L93" s="517"/>
      <c r="M93" s="517"/>
      <c r="N93" s="517"/>
      <c r="O93" s="518"/>
    </row>
    <row r="94" spans="2:15" ht="15.75" thickBot="1" x14ac:dyDescent="0.3">
      <c r="B94" s="519"/>
      <c r="C94" s="520"/>
      <c r="D94" s="520"/>
      <c r="E94" s="520"/>
      <c r="F94" s="520"/>
      <c r="G94" s="520"/>
      <c r="H94" s="520"/>
      <c r="I94" s="520"/>
      <c r="J94" s="520"/>
      <c r="K94" s="520"/>
      <c r="L94" s="520"/>
      <c r="M94" s="520"/>
      <c r="N94" s="520"/>
      <c r="O94" s="521"/>
    </row>
    <row r="95" spans="2:15" x14ac:dyDescent="0.25">
      <c r="B95" s="522"/>
      <c r="C95" s="523"/>
      <c r="D95" s="523"/>
      <c r="E95" s="523"/>
      <c r="F95" s="523"/>
      <c r="G95" s="523"/>
      <c r="H95" s="523"/>
      <c r="I95" s="523"/>
      <c r="J95" s="523"/>
      <c r="K95" s="523"/>
      <c r="L95" s="523"/>
      <c r="M95" s="523"/>
      <c r="N95" s="523"/>
      <c r="O95" s="524"/>
    </row>
    <row r="96" spans="2:15" x14ac:dyDescent="0.25">
      <c r="B96" s="525"/>
      <c r="C96" s="526"/>
      <c r="D96" s="526"/>
      <c r="E96" s="526"/>
      <c r="F96" s="526"/>
      <c r="G96" s="526"/>
      <c r="H96" s="526"/>
      <c r="I96" s="526"/>
      <c r="J96" s="526"/>
      <c r="K96" s="526"/>
      <c r="L96" s="526"/>
      <c r="M96" s="526"/>
      <c r="N96" s="526"/>
      <c r="O96" s="527"/>
    </row>
    <row r="97" spans="2:15" x14ac:dyDescent="0.25">
      <c r="B97" s="525"/>
      <c r="C97" s="526"/>
      <c r="D97" s="526"/>
      <c r="E97" s="526"/>
      <c r="F97" s="526"/>
      <c r="G97" s="526"/>
      <c r="H97" s="526"/>
      <c r="I97" s="526"/>
      <c r="J97" s="526"/>
      <c r="K97" s="526"/>
      <c r="L97" s="526"/>
      <c r="M97" s="526"/>
      <c r="N97" s="526"/>
      <c r="O97" s="527"/>
    </row>
    <row r="98" spans="2:15" x14ac:dyDescent="0.25">
      <c r="B98" s="525"/>
      <c r="C98" s="526"/>
      <c r="D98" s="526"/>
      <c r="E98" s="526"/>
      <c r="F98" s="526"/>
      <c r="G98" s="526"/>
      <c r="H98" s="526"/>
      <c r="I98" s="526"/>
      <c r="J98" s="526"/>
      <c r="K98" s="526"/>
      <c r="L98" s="526"/>
      <c r="M98" s="526"/>
      <c r="N98" s="526"/>
      <c r="O98" s="527"/>
    </row>
    <row r="99" spans="2:15" x14ac:dyDescent="0.25">
      <c r="B99" s="525"/>
      <c r="C99" s="526"/>
      <c r="D99" s="526"/>
      <c r="E99" s="526"/>
      <c r="F99" s="526"/>
      <c r="G99" s="526"/>
      <c r="H99" s="526"/>
      <c r="I99" s="526"/>
      <c r="J99" s="526"/>
      <c r="K99" s="526"/>
      <c r="L99" s="526"/>
      <c r="M99" s="526"/>
      <c r="N99" s="526"/>
      <c r="O99" s="527"/>
    </row>
    <row r="100" spans="2:15" x14ac:dyDescent="0.25">
      <c r="B100" s="525"/>
      <c r="C100" s="526"/>
      <c r="D100" s="526"/>
      <c r="E100" s="526"/>
      <c r="F100" s="526"/>
      <c r="G100" s="526"/>
      <c r="H100" s="526"/>
      <c r="I100" s="526"/>
      <c r="J100" s="526"/>
      <c r="K100" s="526"/>
      <c r="L100" s="526"/>
      <c r="M100" s="526"/>
      <c r="N100" s="526"/>
      <c r="O100" s="527"/>
    </row>
    <row r="101" spans="2:15" x14ac:dyDescent="0.25">
      <c r="B101" s="525"/>
      <c r="C101" s="526"/>
      <c r="D101" s="526"/>
      <c r="E101" s="526"/>
      <c r="F101" s="526"/>
      <c r="G101" s="526"/>
      <c r="H101" s="526"/>
      <c r="I101" s="526"/>
      <c r="J101" s="526"/>
      <c r="K101" s="526"/>
      <c r="L101" s="526"/>
      <c r="M101" s="526"/>
      <c r="N101" s="526"/>
      <c r="O101" s="527"/>
    </row>
    <row r="102" spans="2:15" x14ac:dyDescent="0.25">
      <c r="B102" s="525"/>
      <c r="C102" s="526"/>
      <c r="D102" s="526"/>
      <c r="E102" s="526"/>
      <c r="F102" s="526"/>
      <c r="G102" s="526"/>
      <c r="H102" s="526"/>
      <c r="I102" s="526"/>
      <c r="J102" s="526"/>
      <c r="K102" s="526"/>
      <c r="L102" s="526"/>
      <c r="M102" s="526"/>
      <c r="N102" s="526"/>
      <c r="O102" s="527"/>
    </row>
    <row r="103" spans="2:15" x14ac:dyDescent="0.25">
      <c r="B103" s="525"/>
      <c r="C103" s="526"/>
      <c r="D103" s="526"/>
      <c r="E103" s="526"/>
      <c r="F103" s="526"/>
      <c r="G103" s="526"/>
      <c r="H103" s="526"/>
      <c r="I103" s="526"/>
      <c r="J103" s="526"/>
      <c r="K103" s="526"/>
      <c r="L103" s="526"/>
      <c r="M103" s="526"/>
      <c r="N103" s="526"/>
      <c r="O103" s="527"/>
    </row>
    <row r="104" spans="2:15" x14ac:dyDescent="0.25">
      <c r="B104" s="525"/>
      <c r="C104" s="526"/>
      <c r="D104" s="526"/>
      <c r="E104" s="526"/>
      <c r="F104" s="526"/>
      <c r="G104" s="526"/>
      <c r="H104" s="526"/>
      <c r="I104" s="526"/>
      <c r="J104" s="526"/>
      <c r="K104" s="526"/>
      <c r="L104" s="526"/>
      <c r="M104" s="526"/>
      <c r="N104" s="526"/>
      <c r="O104" s="527"/>
    </row>
    <row r="105" spans="2:15" x14ac:dyDescent="0.25">
      <c r="B105" s="525"/>
      <c r="C105" s="526"/>
      <c r="D105" s="526"/>
      <c r="E105" s="526"/>
      <c r="F105" s="526"/>
      <c r="G105" s="526"/>
      <c r="H105" s="526"/>
      <c r="I105" s="526"/>
      <c r="J105" s="526"/>
      <c r="K105" s="526"/>
      <c r="L105" s="526"/>
      <c r="M105" s="526"/>
      <c r="N105" s="526"/>
      <c r="O105" s="527"/>
    </row>
    <row r="106" spans="2:15" x14ac:dyDescent="0.25">
      <c r="B106" s="525"/>
      <c r="C106" s="526"/>
      <c r="D106" s="526"/>
      <c r="E106" s="526"/>
      <c r="F106" s="526"/>
      <c r="G106" s="526"/>
      <c r="H106" s="526"/>
      <c r="I106" s="526"/>
      <c r="J106" s="526"/>
      <c r="K106" s="526"/>
      <c r="L106" s="526"/>
      <c r="M106" s="526"/>
      <c r="N106" s="526"/>
      <c r="O106" s="527"/>
    </row>
    <row r="107" spans="2:15" x14ac:dyDescent="0.25">
      <c r="B107" s="525"/>
      <c r="C107" s="526"/>
      <c r="D107" s="526"/>
      <c r="E107" s="526"/>
      <c r="F107" s="526"/>
      <c r="G107" s="526"/>
      <c r="H107" s="526"/>
      <c r="I107" s="526"/>
      <c r="J107" s="526"/>
      <c r="K107" s="526"/>
      <c r="L107" s="526"/>
      <c r="M107" s="526"/>
      <c r="N107" s="526"/>
      <c r="O107" s="527"/>
    </row>
    <row r="108" spans="2:15" x14ac:dyDescent="0.25">
      <c r="B108" s="525"/>
      <c r="C108" s="526"/>
      <c r="D108" s="526"/>
      <c r="E108" s="526"/>
      <c r="F108" s="526"/>
      <c r="G108" s="526"/>
      <c r="H108" s="526"/>
      <c r="I108" s="526"/>
      <c r="J108" s="526"/>
      <c r="K108" s="526"/>
      <c r="L108" s="526"/>
      <c r="M108" s="526"/>
      <c r="N108" s="526"/>
      <c r="O108" s="527"/>
    </row>
    <row r="109" spans="2:15" x14ac:dyDescent="0.25">
      <c r="B109" s="525"/>
      <c r="C109" s="526"/>
      <c r="D109" s="526"/>
      <c r="E109" s="526"/>
      <c r="F109" s="526"/>
      <c r="G109" s="526"/>
      <c r="H109" s="526"/>
      <c r="I109" s="526"/>
      <c r="J109" s="526"/>
      <c r="K109" s="526"/>
      <c r="L109" s="526"/>
      <c r="M109" s="526"/>
      <c r="N109" s="526"/>
      <c r="O109" s="527"/>
    </row>
    <row r="110" spans="2:15" x14ac:dyDescent="0.25">
      <c r="B110" s="525"/>
      <c r="C110" s="526"/>
      <c r="D110" s="526"/>
      <c r="E110" s="526"/>
      <c r="F110" s="526"/>
      <c r="G110" s="526"/>
      <c r="H110" s="526"/>
      <c r="I110" s="526"/>
      <c r="J110" s="526"/>
      <c r="K110" s="526"/>
      <c r="L110" s="526"/>
      <c r="M110" s="526"/>
      <c r="N110" s="526"/>
      <c r="O110" s="527"/>
    </row>
    <row r="111" spans="2:15" x14ac:dyDescent="0.25">
      <c r="B111" s="525"/>
      <c r="C111" s="526"/>
      <c r="D111" s="526"/>
      <c r="E111" s="526"/>
      <c r="F111" s="526"/>
      <c r="G111" s="526"/>
      <c r="H111" s="526"/>
      <c r="I111" s="526"/>
      <c r="J111" s="526"/>
      <c r="K111" s="526"/>
      <c r="L111" s="526"/>
      <c r="M111" s="526"/>
      <c r="N111" s="526"/>
      <c r="O111" s="527"/>
    </row>
    <row r="112" spans="2:15" x14ac:dyDescent="0.25">
      <c r="B112" s="525"/>
      <c r="C112" s="526"/>
      <c r="D112" s="526"/>
      <c r="E112" s="526"/>
      <c r="F112" s="526"/>
      <c r="G112" s="526"/>
      <c r="H112" s="526"/>
      <c r="I112" s="526"/>
      <c r="J112" s="526"/>
      <c r="K112" s="526"/>
      <c r="L112" s="526"/>
      <c r="M112" s="526"/>
      <c r="N112" s="526"/>
      <c r="O112" s="527"/>
    </row>
    <row r="113" spans="2:15" x14ac:dyDescent="0.25">
      <c r="B113" s="525"/>
      <c r="C113" s="526"/>
      <c r="D113" s="526"/>
      <c r="E113" s="526"/>
      <c r="F113" s="526"/>
      <c r="G113" s="526"/>
      <c r="H113" s="526"/>
      <c r="I113" s="526"/>
      <c r="J113" s="526"/>
      <c r="K113" s="526"/>
      <c r="L113" s="526"/>
      <c r="M113" s="526"/>
      <c r="N113" s="526"/>
      <c r="O113" s="527"/>
    </row>
    <row r="114" spans="2:15" x14ac:dyDescent="0.25">
      <c r="B114" s="525"/>
      <c r="C114" s="526"/>
      <c r="D114" s="526"/>
      <c r="E114" s="526"/>
      <c r="F114" s="526"/>
      <c r="G114" s="526"/>
      <c r="H114" s="526"/>
      <c r="I114" s="526"/>
      <c r="J114" s="526"/>
      <c r="K114" s="526"/>
      <c r="L114" s="526"/>
      <c r="M114" s="526"/>
      <c r="N114" s="526"/>
      <c r="O114" s="527"/>
    </row>
    <row r="115" spans="2:15" x14ac:dyDescent="0.25">
      <c r="B115" s="525"/>
      <c r="C115" s="526"/>
      <c r="D115" s="526"/>
      <c r="E115" s="526"/>
      <c r="F115" s="526"/>
      <c r="G115" s="526"/>
      <c r="H115" s="526"/>
      <c r="I115" s="526"/>
      <c r="J115" s="526"/>
      <c r="K115" s="526"/>
      <c r="L115" s="526"/>
      <c r="M115" s="526"/>
      <c r="N115" s="526"/>
      <c r="O115" s="527"/>
    </row>
    <row r="116" spans="2:15" x14ac:dyDescent="0.25">
      <c r="B116" s="525"/>
      <c r="C116" s="526"/>
      <c r="D116" s="526"/>
      <c r="E116" s="526"/>
      <c r="F116" s="526"/>
      <c r="G116" s="526"/>
      <c r="H116" s="526"/>
      <c r="I116" s="526"/>
      <c r="J116" s="526"/>
      <c r="K116" s="526"/>
      <c r="L116" s="526"/>
      <c r="M116" s="526"/>
      <c r="N116" s="526"/>
      <c r="O116" s="527"/>
    </row>
    <row r="117" spans="2:15" ht="15.75" thickBot="1" x14ac:dyDescent="0.3">
      <c r="B117" s="528"/>
      <c r="C117" s="529"/>
      <c r="D117" s="529"/>
      <c r="E117" s="529"/>
      <c r="F117" s="529"/>
      <c r="G117" s="529"/>
      <c r="H117" s="529"/>
      <c r="I117" s="529"/>
      <c r="J117" s="529"/>
      <c r="K117" s="529"/>
      <c r="L117" s="529"/>
      <c r="M117" s="529"/>
      <c r="N117" s="529"/>
      <c r="O117" s="530"/>
    </row>
    <row r="119" spans="2:15" ht="15.75" thickBot="1" x14ac:dyDescent="0.3"/>
    <row r="120" spans="2:15" x14ac:dyDescent="0.25">
      <c r="B120" s="513" t="s">
        <v>776</v>
      </c>
      <c r="C120" s="514"/>
      <c r="D120" s="514"/>
      <c r="E120" s="514"/>
      <c r="F120" s="514"/>
      <c r="G120" s="514"/>
      <c r="H120" s="514"/>
      <c r="I120" s="514"/>
      <c r="J120" s="514"/>
      <c r="K120" s="514"/>
      <c r="L120" s="514"/>
      <c r="M120" s="514"/>
      <c r="N120" s="514"/>
      <c r="O120" s="515"/>
    </row>
    <row r="121" spans="2:15" x14ac:dyDescent="0.25">
      <c r="B121" s="516"/>
      <c r="C121" s="517"/>
      <c r="D121" s="517"/>
      <c r="E121" s="517"/>
      <c r="F121" s="517"/>
      <c r="G121" s="517"/>
      <c r="H121" s="517"/>
      <c r="I121" s="517"/>
      <c r="J121" s="517"/>
      <c r="K121" s="517"/>
      <c r="L121" s="517"/>
      <c r="M121" s="517"/>
      <c r="N121" s="517"/>
      <c r="O121" s="518"/>
    </row>
    <row r="122" spans="2:15" ht="15.75" thickBot="1" x14ac:dyDescent="0.3">
      <c r="B122" s="519"/>
      <c r="C122" s="520"/>
      <c r="D122" s="520"/>
      <c r="E122" s="520"/>
      <c r="F122" s="520"/>
      <c r="G122" s="520"/>
      <c r="H122" s="520"/>
      <c r="I122" s="520"/>
      <c r="J122" s="520"/>
      <c r="K122" s="520"/>
      <c r="L122" s="520"/>
      <c r="M122" s="520"/>
      <c r="N122" s="520"/>
      <c r="O122" s="521"/>
    </row>
    <row r="123" spans="2:15" x14ac:dyDescent="0.25">
      <c r="B123" s="522"/>
      <c r="C123" s="523"/>
      <c r="D123" s="523"/>
      <c r="E123" s="523"/>
      <c r="F123" s="523"/>
      <c r="G123" s="523"/>
      <c r="H123" s="523"/>
      <c r="I123" s="523"/>
      <c r="J123" s="523"/>
      <c r="K123" s="523"/>
      <c r="L123" s="523"/>
      <c r="M123" s="523"/>
      <c r="N123" s="523"/>
      <c r="O123" s="524"/>
    </row>
    <row r="124" spans="2:15" x14ac:dyDescent="0.25">
      <c r="B124" s="525"/>
      <c r="C124" s="526"/>
      <c r="D124" s="526"/>
      <c r="E124" s="526"/>
      <c r="F124" s="526"/>
      <c r="G124" s="526"/>
      <c r="H124" s="526"/>
      <c r="I124" s="526"/>
      <c r="J124" s="526"/>
      <c r="K124" s="526"/>
      <c r="L124" s="526"/>
      <c r="M124" s="526"/>
      <c r="N124" s="526"/>
      <c r="O124" s="527"/>
    </row>
    <row r="125" spans="2:15" x14ac:dyDescent="0.25">
      <c r="B125" s="525"/>
      <c r="C125" s="526"/>
      <c r="D125" s="526"/>
      <c r="E125" s="526"/>
      <c r="F125" s="526"/>
      <c r="G125" s="526"/>
      <c r="H125" s="526"/>
      <c r="I125" s="526"/>
      <c r="J125" s="526"/>
      <c r="K125" s="526"/>
      <c r="L125" s="526"/>
      <c r="M125" s="526"/>
      <c r="N125" s="526"/>
      <c r="O125" s="527"/>
    </row>
    <row r="126" spans="2:15" x14ac:dyDescent="0.25">
      <c r="B126" s="525"/>
      <c r="C126" s="526"/>
      <c r="D126" s="526"/>
      <c r="E126" s="526"/>
      <c r="F126" s="526"/>
      <c r="G126" s="526"/>
      <c r="H126" s="526"/>
      <c r="I126" s="526"/>
      <c r="J126" s="526"/>
      <c r="K126" s="526"/>
      <c r="L126" s="526"/>
      <c r="M126" s="526"/>
      <c r="N126" s="526"/>
      <c r="O126" s="527"/>
    </row>
    <row r="127" spans="2:15" x14ac:dyDescent="0.25">
      <c r="B127" s="525"/>
      <c r="C127" s="526"/>
      <c r="D127" s="526"/>
      <c r="E127" s="526"/>
      <c r="F127" s="526"/>
      <c r="G127" s="526"/>
      <c r="H127" s="526"/>
      <c r="I127" s="526"/>
      <c r="J127" s="526"/>
      <c r="K127" s="526"/>
      <c r="L127" s="526"/>
      <c r="M127" s="526"/>
      <c r="N127" s="526"/>
      <c r="O127" s="527"/>
    </row>
    <row r="128" spans="2:15" x14ac:dyDescent="0.25">
      <c r="B128" s="525"/>
      <c r="C128" s="526"/>
      <c r="D128" s="526"/>
      <c r="E128" s="526"/>
      <c r="F128" s="526"/>
      <c r="G128" s="526"/>
      <c r="H128" s="526"/>
      <c r="I128" s="526"/>
      <c r="J128" s="526"/>
      <c r="K128" s="526"/>
      <c r="L128" s="526"/>
      <c r="M128" s="526"/>
      <c r="N128" s="526"/>
      <c r="O128" s="527"/>
    </row>
    <row r="129" spans="2:15" x14ac:dyDescent="0.25">
      <c r="B129" s="525"/>
      <c r="C129" s="526"/>
      <c r="D129" s="526"/>
      <c r="E129" s="526"/>
      <c r="F129" s="526"/>
      <c r="G129" s="526"/>
      <c r="H129" s="526"/>
      <c r="I129" s="526"/>
      <c r="J129" s="526"/>
      <c r="K129" s="526"/>
      <c r="L129" s="526"/>
      <c r="M129" s="526"/>
      <c r="N129" s="526"/>
      <c r="O129" s="527"/>
    </row>
    <row r="130" spans="2:15" x14ac:dyDescent="0.25">
      <c r="B130" s="525"/>
      <c r="C130" s="526"/>
      <c r="D130" s="526"/>
      <c r="E130" s="526"/>
      <c r="F130" s="526"/>
      <c r="G130" s="526"/>
      <c r="H130" s="526"/>
      <c r="I130" s="526"/>
      <c r="J130" s="526"/>
      <c r="K130" s="526"/>
      <c r="L130" s="526"/>
      <c r="M130" s="526"/>
      <c r="N130" s="526"/>
      <c r="O130" s="527"/>
    </row>
    <row r="131" spans="2:15" x14ac:dyDescent="0.25">
      <c r="B131" s="525"/>
      <c r="C131" s="526"/>
      <c r="D131" s="526"/>
      <c r="E131" s="526"/>
      <c r="F131" s="526"/>
      <c r="G131" s="526"/>
      <c r="H131" s="526"/>
      <c r="I131" s="526"/>
      <c r="J131" s="526"/>
      <c r="K131" s="526"/>
      <c r="L131" s="526"/>
      <c r="M131" s="526"/>
      <c r="N131" s="526"/>
      <c r="O131" s="527"/>
    </row>
    <row r="132" spans="2:15" x14ac:dyDescent="0.25">
      <c r="B132" s="525"/>
      <c r="C132" s="526"/>
      <c r="D132" s="526"/>
      <c r="E132" s="526"/>
      <c r="F132" s="526"/>
      <c r="G132" s="526"/>
      <c r="H132" s="526"/>
      <c r="I132" s="526"/>
      <c r="J132" s="526"/>
      <c r="K132" s="526"/>
      <c r="L132" s="526"/>
      <c r="M132" s="526"/>
      <c r="N132" s="526"/>
      <c r="O132" s="527"/>
    </row>
    <row r="133" spans="2:15" x14ac:dyDescent="0.25">
      <c r="B133" s="525"/>
      <c r="C133" s="526"/>
      <c r="D133" s="526"/>
      <c r="E133" s="526"/>
      <c r="F133" s="526"/>
      <c r="G133" s="526"/>
      <c r="H133" s="526"/>
      <c r="I133" s="526"/>
      <c r="J133" s="526"/>
      <c r="K133" s="526"/>
      <c r="L133" s="526"/>
      <c r="M133" s="526"/>
      <c r="N133" s="526"/>
      <c r="O133" s="527"/>
    </row>
    <row r="134" spans="2:15" x14ac:dyDescent="0.25">
      <c r="B134" s="525"/>
      <c r="C134" s="526"/>
      <c r="D134" s="526"/>
      <c r="E134" s="526"/>
      <c r="F134" s="526"/>
      <c r="G134" s="526"/>
      <c r="H134" s="526"/>
      <c r="I134" s="526"/>
      <c r="J134" s="526"/>
      <c r="K134" s="526"/>
      <c r="L134" s="526"/>
      <c r="M134" s="526"/>
      <c r="N134" s="526"/>
      <c r="O134" s="527"/>
    </row>
    <row r="135" spans="2:15" x14ac:dyDescent="0.25">
      <c r="B135" s="525"/>
      <c r="C135" s="526"/>
      <c r="D135" s="526"/>
      <c r="E135" s="526"/>
      <c r="F135" s="526"/>
      <c r="G135" s="526"/>
      <c r="H135" s="526"/>
      <c r="I135" s="526"/>
      <c r="J135" s="526"/>
      <c r="K135" s="526"/>
      <c r="L135" s="526"/>
      <c r="M135" s="526"/>
      <c r="N135" s="526"/>
      <c r="O135" s="527"/>
    </row>
    <row r="136" spans="2:15" x14ac:dyDescent="0.25">
      <c r="B136" s="525"/>
      <c r="C136" s="526"/>
      <c r="D136" s="526"/>
      <c r="E136" s="526"/>
      <c r="F136" s="526"/>
      <c r="G136" s="526"/>
      <c r="H136" s="526"/>
      <c r="I136" s="526"/>
      <c r="J136" s="526"/>
      <c r="K136" s="526"/>
      <c r="L136" s="526"/>
      <c r="M136" s="526"/>
      <c r="N136" s="526"/>
      <c r="O136" s="527"/>
    </row>
    <row r="137" spans="2:15" x14ac:dyDescent="0.25">
      <c r="B137" s="525"/>
      <c r="C137" s="526"/>
      <c r="D137" s="526"/>
      <c r="E137" s="526"/>
      <c r="F137" s="526"/>
      <c r="G137" s="526"/>
      <c r="H137" s="526"/>
      <c r="I137" s="526"/>
      <c r="J137" s="526"/>
      <c r="K137" s="526"/>
      <c r="L137" s="526"/>
      <c r="M137" s="526"/>
      <c r="N137" s="526"/>
      <c r="O137" s="527"/>
    </row>
    <row r="138" spans="2:15" x14ac:dyDescent="0.25">
      <c r="B138" s="525"/>
      <c r="C138" s="526"/>
      <c r="D138" s="526"/>
      <c r="E138" s="526"/>
      <c r="F138" s="526"/>
      <c r="G138" s="526"/>
      <c r="H138" s="526"/>
      <c r="I138" s="526"/>
      <c r="J138" s="526"/>
      <c r="K138" s="526"/>
      <c r="L138" s="526"/>
      <c r="M138" s="526"/>
      <c r="N138" s="526"/>
      <c r="O138" s="527"/>
    </row>
    <row r="139" spans="2:15" x14ac:dyDescent="0.25">
      <c r="B139" s="525"/>
      <c r="C139" s="526"/>
      <c r="D139" s="526"/>
      <c r="E139" s="526"/>
      <c r="F139" s="526"/>
      <c r="G139" s="526"/>
      <c r="H139" s="526"/>
      <c r="I139" s="526"/>
      <c r="J139" s="526"/>
      <c r="K139" s="526"/>
      <c r="L139" s="526"/>
      <c r="M139" s="526"/>
      <c r="N139" s="526"/>
      <c r="O139" s="527"/>
    </row>
    <row r="140" spans="2:15" x14ac:dyDescent="0.25">
      <c r="B140" s="525"/>
      <c r="C140" s="526"/>
      <c r="D140" s="526"/>
      <c r="E140" s="526"/>
      <c r="F140" s="526"/>
      <c r="G140" s="526"/>
      <c r="H140" s="526"/>
      <c r="I140" s="526"/>
      <c r="J140" s="526"/>
      <c r="K140" s="526"/>
      <c r="L140" s="526"/>
      <c r="M140" s="526"/>
      <c r="N140" s="526"/>
      <c r="O140" s="527"/>
    </row>
    <row r="141" spans="2:15" x14ac:dyDescent="0.25">
      <c r="B141" s="525"/>
      <c r="C141" s="526"/>
      <c r="D141" s="526"/>
      <c r="E141" s="526"/>
      <c r="F141" s="526"/>
      <c r="G141" s="526"/>
      <c r="H141" s="526"/>
      <c r="I141" s="526"/>
      <c r="J141" s="526"/>
      <c r="K141" s="526"/>
      <c r="L141" s="526"/>
      <c r="M141" s="526"/>
      <c r="N141" s="526"/>
      <c r="O141" s="527"/>
    </row>
    <row r="142" spans="2:15" x14ac:dyDescent="0.25">
      <c r="B142" s="525"/>
      <c r="C142" s="526"/>
      <c r="D142" s="526"/>
      <c r="E142" s="526"/>
      <c r="F142" s="526"/>
      <c r="G142" s="526"/>
      <c r="H142" s="526"/>
      <c r="I142" s="526"/>
      <c r="J142" s="526"/>
      <c r="K142" s="526"/>
      <c r="L142" s="526"/>
      <c r="M142" s="526"/>
      <c r="N142" s="526"/>
      <c r="O142" s="527"/>
    </row>
    <row r="143" spans="2:15" x14ac:dyDescent="0.25">
      <c r="B143" s="525"/>
      <c r="C143" s="526"/>
      <c r="D143" s="526"/>
      <c r="E143" s="526"/>
      <c r="F143" s="526"/>
      <c r="G143" s="526"/>
      <c r="H143" s="526"/>
      <c r="I143" s="526"/>
      <c r="J143" s="526"/>
      <c r="K143" s="526"/>
      <c r="L143" s="526"/>
      <c r="M143" s="526"/>
      <c r="N143" s="526"/>
      <c r="O143" s="527"/>
    </row>
    <row r="144" spans="2:15" x14ac:dyDescent="0.25">
      <c r="B144" s="525"/>
      <c r="C144" s="526"/>
      <c r="D144" s="526"/>
      <c r="E144" s="526"/>
      <c r="F144" s="526"/>
      <c r="G144" s="526"/>
      <c r="H144" s="526"/>
      <c r="I144" s="526"/>
      <c r="J144" s="526"/>
      <c r="K144" s="526"/>
      <c r="L144" s="526"/>
      <c r="M144" s="526"/>
      <c r="N144" s="526"/>
      <c r="O144" s="527"/>
    </row>
    <row r="145" spans="1:15" ht="15.75" thickBot="1" x14ac:dyDescent="0.3">
      <c r="B145" s="528"/>
      <c r="C145" s="529"/>
      <c r="D145" s="529"/>
      <c r="E145" s="529"/>
      <c r="F145" s="529"/>
      <c r="G145" s="529"/>
      <c r="H145" s="529"/>
      <c r="I145" s="529"/>
      <c r="J145" s="529"/>
      <c r="K145" s="529"/>
      <c r="L145" s="529"/>
      <c r="M145" s="529"/>
      <c r="N145" s="529"/>
      <c r="O145" s="530"/>
    </row>
    <row r="148" spans="1:15" ht="18" x14ac:dyDescent="0.25">
      <c r="A148" s="262" t="s">
        <v>777</v>
      </c>
    </row>
    <row r="149" spans="1:15" ht="15.75" thickBot="1" x14ac:dyDescent="0.3"/>
    <row r="150" spans="1:15" x14ac:dyDescent="0.25">
      <c r="B150" s="513" t="s">
        <v>778</v>
      </c>
      <c r="C150" s="514"/>
      <c r="D150" s="514"/>
      <c r="E150" s="514"/>
      <c r="F150" s="514"/>
      <c r="G150" s="514"/>
      <c r="H150" s="514"/>
      <c r="I150" s="514"/>
      <c r="J150" s="514"/>
      <c r="K150" s="514"/>
      <c r="L150" s="514"/>
      <c r="M150" s="514"/>
      <c r="N150" s="514"/>
      <c r="O150" s="515"/>
    </row>
    <row r="151" spans="1:15" x14ac:dyDescent="0.25">
      <c r="B151" s="516"/>
      <c r="C151" s="517"/>
      <c r="D151" s="517"/>
      <c r="E151" s="517"/>
      <c r="F151" s="517"/>
      <c r="G151" s="517"/>
      <c r="H151" s="517"/>
      <c r="I151" s="517"/>
      <c r="J151" s="517"/>
      <c r="K151" s="517"/>
      <c r="L151" s="517"/>
      <c r="M151" s="517"/>
      <c r="N151" s="517"/>
      <c r="O151" s="518"/>
    </row>
    <row r="152" spans="1:15" ht="15.75" thickBot="1" x14ac:dyDescent="0.3">
      <c r="B152" s="519"/>
      <c r="C152" s="520"/>
      <c r="D152" s="520"/>
      <c r="E152" s="520"/>
      <c r="F152" s="520"/>
      <c r="G152" s="520"/>
      <c r="H152" s="520"/>
      <c r="I152" s="520"/>
      <c r="J152" s="520"/>
      <c r="K152" s="520"/>
      <c r="L152" s="520"/>
      <c r="M152" s="520"/>
      <c r="N152" s="520"/>
      <c r="O152" s="521"/>
    </row>
    <row r="153" spans="1:15" x14ac:dyDescent="0.25">
      <c r="B153" s="522"/>
      <c r="C153" s="523"/>
      <c r="D153" s="523"/>
      <c r="E153" s="523"/>
      <c r="F153" s="523"/>
      <c r="G153" s="523"/>
      <c r="H153" s="523"/>
      <c r="I153" s="523"/>
      <c r="J153" s="523"/>
      <c r="K153" s="523"/>
      <c r="L153" s="523"/>
      <c r="M153" s="523"/>
      <c r="N153" s="523"/>
      <c r="O153" s="524"/>
    </row>
    <row r="154" spans="1:15" x14ac:dyDescent="0.25">
      <c r="B154" s="525"/>
      <c r="C154" s="526"/>
      <c r="D154" s="526"/>
      <c r="E154" s="526"/>
      <c r="F154" s="526"/>
      <c r="G154" s="526"/>
      <c r="H154" s="526"/>
      <c r="I154" s="526"/>
      <c r="J154" s="526"/>
      <c r="K154" s="526"/>
      <c r="L154" s="526"/>
      <c r="M154" s="526"/>
      <c r="N154" s="526"/>
      <c r="O154" s="527"/>
    </row>
    <row r="155" spans="1:15" x14ac:dyDescent="0.25">
      <c r="B155" s="525"/>
      <c r="C155" s="526"/>
      <c r="D155" s="526"/>
      <c r="E155" s="526"/>
      <c r="F155" s="526"/>
      <c r="G155" s="526"/>
      <c r="H155" s="526"/>
      <c r="I155" s="526"/>
      <c r="J155" s="526"/>
      <c r="K155" s="526"/>
      <c r="L155" s="526"/>
      <c r="M155" s="526"/>
      <c r="N155" s="526"/>
      <c r="O155" s="527"/>
    </row>
    <row r="156" spans="1:15" x14ac:dyDescent="0.25">
      <c r="B156" s="525"/>
      <c r="C156" s="526"/>
      <c r="D156" s="526"/>
      <c r="E156" s="526"/>
      <c r="F156" s="526"/>
      <c r="G156" s="526"/>
      <c r="H156" s="526"/>
      <c r="I156" s="526"/>
      <c r="J156" s="526"/>
      <c r="K156" s="526"/>
      <c r="L156" s="526"/>
      <c r="M156" s="526"/>
      <c r="N156" s="526"/>
      <c r="O156" s="527"/>
    </row>
    <row r="157" spans="1:15" x14ac:dyDescent="0.25">
      <c r="B157" s="525"/>
      <c r="C157" s="526"/>
      <c r="D157" s="526"/>
      <c r="E157" s="526"/>
      <c r="F157" s="526"/>
      <c r="G157" s="526"/>
      <c r="H157" s="526"/>
      <c r="I157" s="526"/>
      <c r="J157" s="526"/>
      <c r="K157" s="526"/>
      <c r="L157" s="526"/>
      <c r="M157" s="526"/>
      <c r="N157" s="526"/>
      <c r="O157" s="527"/>
    </row>
    <row r="158" spans="1:15" x14ac:dyDescent="0.25">
      <c r="B158" s="525"/>
      <c r="C158" s="526"/>
      <c r="D158" s="526"/>
      <c r="E158" s="526"/>
      <c r="F158" s="526"/>
      <c r="G158" s="526"/>
      <c r="H158" s="526"/>
      <c r="I158" s="526"/>
      <c r="J158" s="526"/>
      <c r="K158" s="526"/>
      <c r="L158" s="526"/>
      <c r="M158" s="526"/>
      <c r="N158" s="526"/>
      <c r="O158" s="527"/>
    </row>
    <row r="159" spans="1:15" x14ac:dyDescent="0.25">
      <c r="B159" s="525"/>
      <c r="C159" s="526"/>
      <c r="D159" s="526"/>
      <c r="E159" s="526"/>
      <c r="F159" s="526"/>
      <c r="G159" s="526"/>
      <c r="H159" s="526"/>
      <c r="I159" s="526"/>
      <c r="J159" s="526"/>
      <c r="K159" s="526"/>
      <c r="L159" s="526"/>
      <c r="M159" s="526"/>
      <c r="N159" s="526"/>
      <c r="O159" s="527"/>
    </row>
    <row r="160" spans="1:15" x14ac:dyDescent="0.25">
      <c r="B160" s="525"/>
      <c r="C160" s="526"/>
      <c r="D160" s="526"/>
      <c r="E160" s="526"/>
      <c r="F160" s="526"/>
      <c r="G160" s="526"/>
      <c r="H160" s="526"/>
      <c r="I160" s="526"/>
      <c r="J160" s="526"/>
      <c r="K160" s="526"/>
      <c r="L160" s="526"/>
      <c r="M160" s="526"/>
      <c r="N160" s="526"/>
      <c r="O160" s="527"/>
    </row>
    <row r="161" spans="2:15" x14ac:dyDescent="0.25">
      <c r="B161" s="525"/>
      <c r="C161" s="526"/>
      <c r="D161" s="526"/>
      <c r="E161" s="526"/>
      <c r="F161" s="526"/>
      <c r="G161" s="526"/>
      <c r="H161" s="526"/>
      <c r="I161" s="526"/>
      <c r="J161" s="526"/>
      <c r="K161" s="526"/>
      <c r="L161" s="526"/>
      <c r="M161" s="526"/>
      <c r="N161" s="526"/>
      <c r="O161" s="527"/>
    </row>
    <row r="162" spans="2:15" x14ac:dyDescent="0.25">
      <c r="B162" s="525"/>
      <c r="C162" s="526"/>
      <c r="D162" s="526"/>
      <c r="E162" s="526"/>
      <c r="F162" s="526"/>
      <c r="G162" s="526"/>
      <c r="H162" s="526"/>
      <c r="I162" s="526"/>
      <c r="J162" s="526"/>
      <c r="K162" s="526"/>
      <c r="L162" s="526"/>
      <c r="M162" s="526"/>
      <c r="N162" s="526"/>
      <c r="O162" s="527"/>
    </row>
    <row r="163" spans="2:15" x14ac:dyDescent="0.25">
      <c r="B163" s="525"/>
      <c r="C163" s="526"/>
      <c r="D163" s="526"/>
      <c r="E163" s="526"/>
      <c r="F163" s="526"/>
      <c r="G163" s="526"/>
      <c r="H163" s="526"/>
      <c r="I163" s="526"/>
      <c r="J163" s="526"/>
      <c r="K163" s="526"/>
      <c r="L163" s="526"/>
      <c r="M163" s="526"/>
      <c r="N163" s="526"/>
      <c r="O163" s="527"/>
    </row>
    <row r="164" spans="2:15" x14ac:dyDescent="0.25">
      <c r="B164" s="525"/>
      <c r="C164" s="526"/>
      <c r="D164" s="526"/>
      <c r="E164" s="526"/>
      <c r="F164" s="526"/>
      <c r="G164" s="526"/>
      <c r="H164" s="526"/>
      <c r="I164" s="526"/>
      <c r="J164" s="526"/>
      <c r="K164" s="526"/>
      <c r="L164" s="526"/>
      <c r="M164" s="526"/>
      <c r="N164" s="526"/>
      <c r="O164" s="527"/>
    </row>
    <row r="165" spans="2:15" x14ac:dyDescent="0.25">
      <c r="B165" s="525"/>
      <c r="C165" s="526"/>
      <c r="D165" s="526"/>
      <c r="E165" s="526"/>
      <c r="F165" s="526"/>
      <c r="G165" s="526"/>
      <c r="H165" s="526"/>
      <c r="I165" s="526"/>
      <c r="J165" s="526"/>
      <c r="K165" s="526"/>
      <c r="L165" s="526"/>
      <c r="M165" s="526"/>
      <c r="N165" s="526"/>
      <c r="O165" s="527"/>
    </row>
    <row r="166" spans="2:15" x14ac:dyDescent="0.25">
      <c r="B166" s="525"/>
      <c r="C166" s="526"/>
      <c r="D166" s="526"/>
      <c r="E166" s="526"/>
      <c r="F166" s="526"/>
      <c r="G166" s="526"/>
      <c r="H166" s="526"/>
      <c r="I166" s="526"/>
      <c r="J166" s="526"/>
      <c r="K166" s="526"/>
      <c r="L166" s="526"/>
      <c r="M166" s="526"/>
      <c r="N166" s="526"/>
      <c r="O166" s="527"/>
    </row>
    <row r="167" spans="2:15" x14ac:dyDescent="0.25">
      <c r="B167" s="525"/>
      <c r="C167" s="526"/>
      <c r="D167" s="526"/>
      <c r="E167" s="526"/>
      <c r="F167" s="526"/>
      <c r="G167" s="526"/>
      <c r="H167" s="526"/>
      <c r="I167" s="526"/>
      <c r="J167" s="526"/>
      <c r="K167" s="526"/>
      <c r="L167" s="526"/>
      <c r="M167" s="526"/>
      <c r="N167" s="526"/>
      <c r="O167" s="527"/>
    </row>
    <row r="168" spans="2:15" x14ac:dyDescent="0.25">
      <c r="B168" s="525"/>
      <c r="C168" s="526"/>
      <c r="D168" s="526"/>
      <c r="E168" s="526"/>
      <c r="F168" s="526"/>
      <c r="G168" s="526"/>
      <c r="H168" s="526"/>
      <c r="I168" s="526"/>
      <c r="J168" s="526"/>
      <c r="K168" s="526"/>
      <c r="L168" s="526"/>
      <c r="M168" s="526"/>
      <c r="N168" s="526"/>
      <c r="O168" s="527"/>
    </row>
    <row r="169" spans="2:15" x14ac:dyDescent="0.25">
      <c r="B169" s="525"/>
      <c r="C169" s="526"/>
      <c r="D169" s="526"/>
      <c r="E169" s="526"/>
      <c r="F169" s="526"/>
      <c r="G169" s="526"/>
      <c r="H169" s="526"/>
      <c r="I169" s="526"/>
      <c r="J169" s="526"/>
      <c r="K169" s="526"/>
      <c r="L169" s="526"/>
      <c r="M169" s="526"/>
      <c r="N169" s="526"/>
      <c r="O169" s="527"/>
    </row>
    <row r="170" spans="2:15" x14ac:dyDescent="0.25">
      <c r="B170" s="525"/>
      <c r="C170" s="526"/>
      <c r="D170" s="526"/>
      <c r="E170" s="526"/>
      <c r="F170" s="526"/>
      <c r="G170" s="526"/>
      <c r="H170" s="526"/>
      <c r="I170" s="526"/>
      <c r="J170" s="526"/>
      <c r="K170" s="526"/>
      <c r="L170" s="526"/>
      <c r="M170" s="526"/>
      <c r="N170" s="526"/>
      <c r="O170" s="527"/>
    </row>
    <row r="171" spans="2:15" x14ac:dyDescent="0.25">
      <c r="B171" s="525"/>
      <c r="C171" s="526"/>
      <c r="D171" s="526"/>
      <c r="E171" s="526"/>
      <c r="F171" s="526"/>
      <c r="G171" s="526"/>
      <c r="H171" s="526"/>
      <c r="I171" s="526"/>
      <c r="J171" s="526"/>
      <c r="K171" s="526"/>
      <c r="L171" s="526"/>
      <c r="M171" s="526"/>
      <c r="N171" s="526"/>
      <c r="O171" s="527"/>
    </row>
    <row r="172" spans="2:15" x14ac:dyDescent="0.25">
      <c r="B172" s="525"/>
      <c r="C172" s="526"/>
      <c r="D172" s="526"/>
      <c r="E172" s="526"/>
      <c r="F172" s="526"/>
      <c r="G172" s="526"/>
      <c r="H172" s="526"/>
      <c r="I172" s="526"/>
      <c r="J172" s="526"/>
      <c r="K172" s="526"/>
      <c r="L172" s="526"/>
      <c r="M172" s="526"/>
      <c r="N172" s="526"/>
      <c r="O172" s="527"/>
    </row>
    <row r="173" spans="2:15" x14ac:dyDescent="0.25">
      <c r="B173" s="525"/>
      <c r="C173" s="526"/>
      <c r="D173" s="526"/>
      <c r="E173" s="526"/>
      <c r="F173" s="526"/>
      <c r="G173" s="526"/>
      <c r="H173" s="526"/>
      <c r="I173" s="526"/>
      <c r="J173" s="526"/>
      <c r="K173" s="526"/>
      <c r="L173" s="526"/>
      <c r="M173" s="526"/>
      <c r="N173" s="526"/>
      <c r="O173" s="527"/>
    </row>
    <row r="174" spans="2:15" x14ac:dyDescent="0.25">
      <c r="B174" s="525"/>
      <c r="C174" s="526"/>
      <c r="D174" s="526"/>
      <c r="E174" s="526"/>
      <c r="F174" s="526"/>
      <c r="G174" s="526"/>
      <c r="H174" s="526"/>
      <c r="I174" s="526"/>
      <c r="J174" s="526"/>
      <c r="K174" s="526"/>
      <c r="L174" s="526"/>
      <c r="M174" s="526"/>
      <c r="N174" s="526"/>
      <c r="O174" s="527"/>
    </row>
    <row r="175" spans="2:15" ht="15.75" thickBot="1" x14ac:dyDescent="0.3">
      <c r="B175" s="528"/>
      <c r="C175" s="529"/>
      <c r="D175" s="529"/>
      <c r="E175" s="529"/>
      <c r="F175" s="529"/>
      <c r="G175" s="529"/>
      <c r="H175" s="529"/>
      <c r="I175" s="529"/>
      <c r="J175" s="529"/>
      <c r="K175" s="529"/>
      <c r="L175" s="529"/>
      <c r="M175" s="529"/>
      <c r="N175" s="529"/>
      <c r="O175" s="530"/>
    </row>
  </sheetData>
  <sheetProtection algorithmName="SHA-512" hashValue="p+m+fHvFvoSMlPqW0nYPpEhlUA+uvWdAEEjBHPL2py1gIVaJoBKTyynmQ6OihEwXi/HS6JgaLT+PQEfCKXLSuA==" saltValue="atmY3aZYifySZKHlfyoKfw==" spinCount="100000" sheet="1" objects="1" scenarios="1"/>
  <mergeCells count="13">
    <mergeCell ref="B150:O152"/>
    <mergeCell ref="B153:O175"/>
    <mergeCell ref="B39:O61"/>
    <mergeCell ref="B64:O66"/>
    <mergeCell ref="B67:O89"/>
    <mergeCell ref="B92:O94"/>
    <mergeCell ref="B95:O117"/>
    <mergeCell ref="B120:O122"/>
    <mergeCell ref="B8:O10"/>
    <mergeCell ref="B11:O33"/>
    <mergeCell ref="B36:O38"/>
    <mergeCell ref="A3:J3"/>
    <mergeCell ref="B123:O145"/>
  </mergeCells>
  <pageMargins left="0.7" right="0.7" top="0.75" bottom="0.75" header="0.3" footer="0.3"/>
  <pageSetup scale="65" fitToHeight="0"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60E1E-6E74-4DF7-B668-F2DB1CC8B8F2}">
  <sheetPr codeName="Sheet2"/>
  <dimension ref="B1:R123"/>
  <sheetViews>
    <sheetView workbookViewId="0">
      <selection activeCell="B77" sqref="B77"/>
    </sheetView>
  </sheetViews>
  <sheetFormatPr defaultRowHeight="15" x14ac:dyDescent="0.25"/>
  <cols>
    <col min="2" max="2" width="13.42578125" customWidth="1"/>
    <col min="3" max="3" width="23.140625" customWidth="1"/>
    <col min="4" max="4" width="12.5703125" customWidth="1"/>
    <col min="10" max="10" width="14.140625" customWidth="1"/>
  </cols>
  <sheetData>
    <row r="1" spans="2:18" x14ac:dyDescent="0.25">
      <c r="B1" t="s">
        <v>44</v>
      </c>
      <c r="D1" t="s">
        <v>72</v>
      </c>
      <c r="R1" s="3" t="s">
        <v>43</v>
      </c>
    </row>
    <row r="2" spans="2:18" x14ac:dyDescent="0.25">
      <c r="B2" s="3">
        <f>'LIFT HO Sources &amp; Uses'!D28</f>
        <v>0</v>
      </c>
      <c r="D2" s="3">
        <f>'LIFT HO Sources &amp; Uses'!D21</f>
        <v>0</v>
      </c>
      <c r="G2" s="54"/>
      <c r="J2" s="174" t="s">
        <v>368</v>
      </c>
      <c r="M2" s="174" t="s">
        <v>629</v>
      </c>
      <c r="R2" s="54" t="s">
        <v>183</v>
      </c>
    </row>
    <row r="3" spans="2:18" x14ac:dyDescent="0.25">
      <c r="B3" s="3">
        <f>'LIFT HO Sources &amp; Uses'!D25</f>
        <v>0</v>
      </c>
      <c r="D3" s="3">
        <f>'LIFT HO Sources &amp; Uses'!D22</f>
        <v>0</v>
      </c>
      <c r="G3" s="54"/>
      <c r="J3" s="174" t="s">
        <v>528</v>
      </c>
      <c r="M3" s="174" t="s">
        <v>656</v>
      </c>
    </row>
    <row r="4" spans="2:18" x14ac:dyDescent="0.25">
      <c r="B4" s="3">
        <f>'LIFT HO Sources &amp; Uses'!D33</f>
        <v>0</v>
      </c>
      <c r="D4" s="3">
        <f>'LIFT HO Sources &amp; Uses'!D23</f>
        <v>0</v>
      </c>
      <c r="J4" s="174" t="s">
        <v>368</v>
      </c>
      <c r="M4" s="174" t="s">
        <v>635</v>
      </c>
      <c r="P4" s="143" t="s">
        <v>718</v>
      </c>
    </row>
    <row r="5" spans="2:18" x14ac:dyDescent="0.25">
      <c r="B5" s="3">
        <f>'LIFT HO Sources &amp; Uses'!D36</f>
        <v>0</v>
      </c>
      <c r="D5" s="3">
        <f>'LIFT HO Sources &amp; Uses'!D24</f>
        <v>0</v>
      </c>
      <c r="J5" s="174" t="s">
        <v>562</v>
      </c>
      <c r="M5" s="174" t="s">
        <v>637</v>
      </c>
      <c r="P5" s="143" t="s">
        <v>718</v>
      </c>
    </row>
    <row r="6" spans="2:18" x14ac:dyDescent="0.25">
      <c r="B6" s="3">
        <f>'LIFT HO Sources &amp; Uses'!D31</f>
        <v>0</v>
      </c>
      <c r="D6" s="3">
        <f>'LIFT HO Sources &amp; Uses'!D32</f>
        <v>0</v>
      </c>
      <c r="J6" s="174"/>
      <c r="M6" s="174" t="s">
        <v>654</v>
      </c>
      <c r="P6" s="143" t="s">
        <v>718</v>
      </c>
    </row>
    <row r="7" spans="2:18" x14ac:dyDescent="0.25">
      <c r="B7" s="3">
        <f>'LIFT HO Sources &amp; Uses'!D26</f>
        <v>0</v>
      </c>
      <c r="D7" s="3">
        <f>'LIFT HO Sources &amp; Uses'!D30</f>
        <v>0</v>
      </c>
      <c r="G7" s="3" cm="1">
        <f t="array" ref="G7:H7">'Project Information'!D80:E80</f>
        <v>0</v>
      </c>
      <c r="H7">
        <v>0</v>
      </c>
      <c r="J7" s="174" t="s">
        <v>570</v>
      </c>
      <c r="M7" s="3" t="str" cm="1">
        <f t="array" ref="M7:N7">'Development Team'!C50:D50</f>
        <v>     </v>
      </c>
      <c r="N7">
        <v>0</v>
      </c>
      <c r="P7" s="143" t="s">
        <v>718</v>
      </c>
    </row>
    <row r="8" spans="2:18" x14ac:dyDescent="0.25">
      <c r="B8" s="3">
        <f>'LIFT HO Sources &amp; Uses'!D34</f>
        <v>0</v>
      </c>
      <c r="D8" s="3">
        <f>'LIFT HO Sources &amp; Uses'!D93</f>
        <v>0</v>
      </c>
      <c r="J8" s="174" t="s">
        <v>618</v>
      </c>
      <c r="M8" s="143"/>
      <c r="P8" s="143" t="s">
        <v>718</v>
      </c>
    </row>
    <row r="9" spans="2:18" x14ac:dyDescent="0.25">
      <c r="B9" s="3">
        <f>'LIFT HO Sources &amp; Uses'!D35</f>
        <v>0</v>
      </c>
      <c r="D9" s="3">
        <f>'LIFT HO Sources &amp; Uses'!D94</f>
        <v>0</v>
      </c>
      <c r="G9" s="3">
        <f>SUM('Project Information'!G132:G134)</f>
        <v>0</v>
      </c>
      <c r="J9" s="174" t="s">
        <v>886</v>
      </c>
      <c r="P9" s="143" t="s">
        <v>718</v>
      </c>
    </row>
    <row r="10" spans="2:18" x14ac:dyDescent="0.25">
      <c r="B10" s="3">
        <f>'LIFT HO Sources &amp; Uses'!D30</f>
        <v>0</v>
      </c>
      <c r="D10" s="3">
        <f>'LIFT HO Sources &amp; Uses'!D95</f>
        <v>0</v>
      </c>
      <c r="G10" s="3" t="s">
        <v>271</v>
      </c>
    </row>
    <row r="11" spans="2:18" x14ac:dyDescent="0.25">
      <c r="B11" s="3">
        <f>'LIFT HO Sources &amp; Uses'!D27</f>
        <v>0</v>
      </c>
      <c r="C11" t="s">
        <v>14</v>
      </c>
      <c r="D11" s="3">
        <f>'LIFT HO Sources &amp; Uses'!D24</f>
        <v>0</v>
      </c>
      <c r="G11" s="3" t="s">
        <v>514</v>
      </c>
      <c r="J11" s="3" t="str" cm="1">
        <f t="array" ref="J11:K11">'Development Team'!C7:D7</f>
        <v>     </v>
      </c>
      <c r="K11">
        <v>0</v>
      </c>
    </row>
    <row r="12" spans="2:18" x14ac:dyDescent="0.25">
      <c r="B12" s="3">
        <f>'LIFT HO Sources &amp; Uses'!D61</f>
        <v>0</v>
      </c>
      <c r="D12" s="3">
        <f>'LIFT HO Sources &amp; Uses'!D97</f>
        <v>0</v>
      </c>
      <c r="G12" s="3" t="s">
        <v>278</v>
      </c>
      <c r="J12" s="3" t="str" cm="1">
        <f t="array" ref="J12:K12">'Development Team'!C10:D10</f>
        <v>     </v>
      </c>
      <c r="K12">
        <v>0</v>
      </c>
    </row>
    <row r="13" spans="2:18" x14ac:dyDescent="0.25">
      <c r="B13" s="3">
        <f>'LIFT HO Sources &amp; Uses'!D62</f>
        <v>0</v>
      </c>
      <c r="D13" s="3">
        <f>SUM('LIFT HO Sources &amp; Uses'!D100:D104)</f>
        <v>0</v>
      </c>
      <c r="J13" s="174" t="s">
        <v>634</v>
      </c>
    </row>
    <row r="14" spans="2:18" x14ac:dyDescent="0.25">
      <c r="B14" s="3">
        <f>'LIFT HO Sources &amp; Uses'!D63</f>
        <v>0</v>
      </c>
      <c r="D14" s="3">
        <f>'LIFT HO Sources &amp; Uses'!D99</f>
        <v>0</v>
      </c>
      <c r="G14" s="3" cm="1">
        <f t="array" ref="G14:L14">'Project Information'!D7:I7</f>
        <v>0</v>
      </c>
      <c r="H14">
        <v>0</v>
      </c>
      <c r="I14">
        <v>0</v>
      </c>
      <c r="J14">
        <v>0</v>
      </c>
      <c r="K14">
        <v>0</v>
      </c>
      <c r="L14">
        <v>0</v>
      </c>
    </row>
    <row r="15" spans="2:18" x14ac:dyDescent="0.25">
      <c r="B15" s="3">
        <f>'LIFT HO Sources &amp; Uses'!D64</f>
        <v>0</v>
      </c>
      <c r="D15" s="3">
        <f>'LIFT HO Sources &amp; Uses'!D98</f>
        <v>0</v>
      </c>
    </row>
    <row r="16" spans="2:18" x14ac:dyDescent="0.25">
      <c r="B16" s="3">
        <f>'LIFT HO Sources &amp; Uses'!D65</f>
        <v>0</v>
      </c>
      <c r="D16" s="3">
        <f>'LIFT HO Sources &amp; Uses'!D103</f>
        <v>0</v>
      </c>
      <c r="E16" t="s">
        <v>91</v>
      </c>
      <c r="G16" s="3" t="s">
        <v>438</v>
      </c>
    </row>
    <row r="17" spans="2:15" x14ac:dyDescent="0.25">
      <c r="B17" s="3">
        <f>'LIFT HO Sources &amp; Uses'!D67</f>
        <v>0</v>
      </c>
      <c r="D17" s="3">
        <f>'LIFT HO Sources &amp; Uses'!D119</f>
        <v>0</v>
      </c>
      <c r="G17" s="3" t="s">
        <v>289</v>
      </c>
    </row>
    <row r="18" spans="2:15" x14ac:dyDescent="0.25">
      <c r="B18" s="3">
        <f>'LIFT HO Sources &amp; Uses'!D66</f>
        <v>0</v>
      </c>
      <c r="D18" s="3">
        <f>'LIFT HO Sources &amp; Uses'!D120</f>
        <v>0</v>
      </c>
      <c r="G18" s="3" t="s">
        <v>265</v>
      </c>
    </row>
    <row r="19" spans="2:15" x14ac:dyDescent="0.25">
      <c r="B19" s="3">
        <f>'LIFT HO Sources &amp; Uses'!D37</f>
        <v>0</v>
      </c>
      <c r="C19" t="s">
        <v>344</v>
      </c>
      <c r="D19" s="3">
        <f>'LIFT HO Sources &amp; Uses'!D121</f>
        <v>0</v>
      </c>
      <c r="G19" s="3" t="s">
        <v>280</v>
      </c>
    </row>
    <row r="20" spans="2:15" x14ac:dyDescent="0.25">
      <c r="B20" s="3">
        <f>SUM('LIFT HO Sources &amp; Uses'!D39:D56)</f>
        <v>0</v>
      </c>
      <c r="C20" t="s">
        <v>81</v>
      </c>
      <c r="D20" s="3">
        <f>'LIFT HO Sources &amp; Uses'!D122</f>
        <v>0</v>
      </c>
      <c r="G20" s="3" t="s">
        <v>281</v>
      </c>
    </row>
    <row r="21" spans="2:15" x14ac:dyDescent="0.25">
      <c r="B21" s="3">
        <f>SUM('LIFT HO Sources &amp; Uses'!D69:D88)</f>
        <v>0</v>
      </c>
      <c r="C21" t="s">
        <v>82</v>
      </c>
      <c r="D21" s="3">
        <f>'LIFT HO Sources &amp; Uses'!D123</f>
        <v>0</v>
      </c>
    </row>
    <row r="22" spans="2:15" x14ac:dyDescent="0.25">
      <c r="B22" s="3">
        <f>'LIFT HO Sources &amp; Uses'!D29</f>
        <v>0</v>
      </c>
      <c r="D22" s="3">
        <f>'LIFT HO Sources &amp; Uses'!D124</f>
        <v>0</v>
      </c>
      <c r="G22" s="3">
        <f>'Project Information'!I57</f>
        <v>0</v>
      </c>
    </row>
    <row r="23" spans="2:15" x14ac:dyDescent="0.25">
      <c r="D23" s="3">
        <f>SUM('LIFT HO Sources &amp; Uses'!D126:D142)</f>
        <v>0</v>
      </c>
      <c r="E23" t="s">
        <v>92</v>
      </c>
    </row>
    <row r="24" spans="2:15" x14ac:dyDescent="0.25">
      <c r="D24" s="3">
        <f>SUM('LIFT HO Sources &amp; Uses'!D106:D114)</f>
        <v>0</v>
      </c>
      <c r="E24" t="s">
        <v>93</v>
      </c>
    </row>
    <row r="29" spans="2:15" x14ac:dyDescent="0.25">
      <c r="B29" s="3" cm="1">
        <f t="array" ref="B29:O51">'NOFA Narrative Questions'!B11:O33</f>
        <v>0</v>
      </c>
      <c r="C29">
        <v>0</v>
      </c>
      <c r="D29">
        <v>0</v>
      </c>
      <c r="E29">
        <v>0</v>
      </c>
      <c r="F29">
        <v>0</v>
      </c>
      <c r="G29">
        <v>0</v>
      </c>
      <c r="H29">
        <v>0</v>
      </c>
      <c r="I29">
        <v>0</v>
      </c>
      <c r="J29">
        <v>0</v>
      </c>
      <c r="K29">
        <v>0</v>
      </c>
      <c r="L29">
        <v>0</v>
      </c>
      <c r="M29">
        <v>0</v>
      </c>
      <c r="N29">
        <v>0</v>
      </c>
      <c r="O29">
        <v>0</v>
      </c>
    </row>
    <row r="30" spans="2:15" x14ac:dyDescent="0.25">
      <c r="B30">
        <v>0</v>
      </c>
      <c r="C30">
        <v>0</v>
      </c>
      <c r="D30">
        <v>0</v>
      </c>
      <c r="E30">
        <v>0</v>
      </c>
      <c r="F30">
        <v>0</v>
      </c>
      <c r="G30">
        <v>0</v>
      </c>
      <c r="H30">
        <v>0</v>
      </c>
      <c r="I30">
        <v>0</v>
      </c>
      <c r="J30">
        <v>0</v>
      </c>
      <c r="K30">
        <v>0</v>
      </c>
      <c r="L30">
        <v>0</v>
      </c>
      <c r="M30">
        <v>0</v>
      </c>
      <c r="N30">
        <v>0</v>
      </c>
      <c r="O30">
        <v>0</v>
      </c>
    </row>
    <row r="31" spans="2:15" x14ac:dyDescent="0.25">
      <c r="B31">
        <v>0</v>
      </c>
      <c r="C31">
        <v>0</v>
      </c>
      <c r="D31">
        <v>0</v>
      </c>
      <c r="E31">
        <v>0</v>
      </c>
      <c r="F31">
        <v>0</v>
      </c>
      <c r="G31">
        <v>0</v>
      </c>
      <c r="H31">
        <v>0</v>
      </c>
      <c r="I31">
        <v>0</v>
      </c>
      <c r="J31">
        <v>0</v>
      </c>
      <c r="K31">
        <v>0</v>
      </c>
      <c r="L31">
        <v>0</v>
      </c>
      <c r="M31">
        <v>0</v>
      </c>
      <c r="N31">
        <v>0</v>
      </c>
      <c r="O31">
        <v>0</v>
      </c>
    </row>
    <row r="32" spans="2:15" x14ac:dyDescent="0.25">
      <c r="B32">
        <v>0</v>
      </c>
      <c r="C32">
        <v>0</v>
      </c>
      <c r="D32">
        <v>0</v>
      </c>
      <c r="E32">
        <v>0</v>
      </c>
      <c r="F32">
        <v>0</v>
      </c>
      <c r="G32">
        <v>0</v>
      </c>
      <c r="H32">
        <v>0</v>
      </c>
      <c r="I32">
        <v>0</v>
      </c>
      <c r="J32">
        <v>0</v>
      </c>
      <c r="K32">
        <v>0</v>
      </c>
      <c r="L32">
        <v>0</v>
      </c>
      <c r="M32">
        <v>0</v>
      </c>
      <c r="N32">
        <v>0</v>
      </c>
      <c r="O32">
        <v>0</v>
      </c>
    </row>
    <row r="33" spans="2:15" x14ac:dyDescent="0.25">
      <c r="B33">
        <v>0</v>
      </c>
      <c r="C33">
        <v>0</v>
      </c>
      <c r="D33">
        <v>0</v>
      </c>
      <c r="E33">
        <v>0</v>
      </c>
      <c r="F33">
        <v>0</v>
      </c>
      <c r="G33">
        <v>0</v>
      </c>
      <c r="H33">
        <v>0</v>
      </c>
      <c r="I33">
        <v>0</v>
      </c>
      <c r="J33">
        <v>0</v>
      </c>
      <c r="K33">
        <v>0</v>
      </c>
      <c r="L33">
        <v>0</v>
      </c>
      <c r="M33">
        <v>0</v>
      </c>
      <c r="N33">
        <v>0</v>
      </c>
      <c r="O33">
        <v>0</v>
      </c>
    </row>
    <row r="34" spans="2:15" x14ac:dyDescent="0.25">
      <c r="B34">
        <v>0</v>
      </c>
      <c r="C34">
        <v>0</v>
      </c>
      <c r="D34">
        <v>0</v>
      </c>
      <c r="E34">
        <v>0</v>
      </c>
      <c r="F34">
        <v>0</v>
      </c>
      <c r="G34">
        <v>0</v>
      </c>
      <c r="H34">
        <v>0</v>
      </c>
      <c r="I34">
        <v>0</v>
      </c>
      <c r="J34">
        <v>0</v>
      </c>
      <c r="K34">
        <v>0</v>
      </c>
      <c r="L34">
        <v>0</v>
      </c>
      <c r="M34">
        <v>0</v>
      </c>
      <c r="N34">
        <v>0</v>
      </c>
      <c r="O34">
        <v>0</v>
      </c>
    </row>
    <row r="35" spans="2:15" x14ac:dyDescent="0.25">
      <c r="B35">
        <v>0</v>
      </c>
      <c r="C35">
        <v>0</v>
      </c>
      <c r="D35">
        <v>0</v>
      </c>
      <c r="E35">
        <v>0</v>
      </c>
      <c r="F35">
        <v>0</v>
      </c>
      <c r="G35">
        <v>0</v>
      </c>
      <c r="H35">
        <v>0</v>
      </c>
      <c r="I35">
        <v>0</v>
      </c>
      <c r="J35">
        <v>0</v>
      </c>
      <c r="K35">
        <v>0</v>
      </c>
      <c r="L35">
        <v>0</v>
      </c>
      <c r="M35">
        <v>0</v>
      </c>
      <c r="N35">
        <v>0</v>
      </c>
      <c r="O35">
        <v>0</v>
      </c>
    </row>
    <row r="36" spans="2:15" x14ac:dyDescent="0.25">
      <c r="B36">
        <v>0</v>
      </c>
      <c r="C36">
        <v>0</v>
      </c>
      <c r="D36">
        <v>0</v>
      </c>
      <c r="E36">
        <v>0</v>
      </c>
      <c r="F36">
        <v>0</v>
      </c>
      <c r="G36">
        <v>0</v>
      </c>
      <c r="H36">
        <v>0</v>
      </c>
      <c r="I36">
        <v>0</v>
      </c>
      <c r="J36">
        <v>0</v>
      </c>
      <c r="K36">
        <v>0</v>
      </c>
      <c r="L36">
        <v>0</v>
      </c>
      <c r="M36">
        <v>0</v>
      </c>
      <c r="N36">
        <v>0</v>
      </c>
      <c r="O36">
        <v>0</v>
      </c>
    </row>
    <row r="37" spans="2:15" x14ac:dyDescent="0.25">
      <c r="B37">
        <v>0</v>
      </c>
      <c r="C37">
        <v>0</v>
      </c>
      <c r="D37">
        <v>0</v>
      </c>
      <c r="E37">
        <v>0</v>
      </c>
      <c r="F37">
        <v>0</v>
      </c>
      <c r="G37">
        <v>0</v>
      </c>
      <c r="H37">
        <v>0</v>
      </c>
      <c r="I37">
        <v>0</v>
      </c>
      <c r="J37">
        <v>0</v>
      </c>
      <c r="K37">
        <v>0</v>
      </c>
      <c r="L37">
        <v>0</v>
      </c>
      <c r="M37">
        <v>0</v>
      </c>
      <c r="N37">
        <v>0</v>
      </c>
      <c r="O37">
        <v>0</v>
      </c>
    </row>
    <row r="38" spans="2:15" x14ac:dyDescent="0.25">
      <c r="B38">
        <v>0</v>
      </c>
      <c r="C38">
        <v>0</v>
      </c>
      <c r="D38">
        <v>0</v>
      </c>
      <c r="E38">
        <v>0</v>
      </c>
      <c r="F38">
        <v>0</v>
      </c>
      <c r="G38">
        <v>0</v>
      </c>
      <c r="H38">
        <v>0</v>
      </c>
      <c r="I38">
        <v>0</v>
      </c>
      <c r="J38">
        <v>0</v>
      </c>
      <c r="K38">
        <v>0</v>
      </c>
      <c r="L38">
        <v>0</v>
      </c>
      <c r="M38">
        <v>0</v>
      </c>
      <c r="N38">
        <v>0</v>
      </c>
      <c r="O38">
        <v>0</v>
      </c>
    </row>
    <row r="39" spans="2:15" x14ac:dyDescent="0.25">
      <c r="B39">
        <v>0</v>
      </c>
      <c r="C39">
        <v>0</v>
      </c>
      <c r="D39">
        <v>0</v>
      </c>
      <c r="E39">
        <v>0</v>
      </c>
      <c r="F39">
        <v>0</v>
      </c>
      <c r="G39">
        <v>0</v>
      </c>
      <c r="H39">
        <v>0</v>
      </c>
      <c r="I39">
        <v>0</v>
      </c>
      <c r="J39">
        <v>0</v>
      </c>
      <c r="K39">
        <v>0</v>
      </c>
      <c r="L39">
        <v>0</v>
      </c>
      <c r="M39">
        <v>0</v>
      </c>
      <c r="N39">
        <v>0</v>
      </c>
      <c r="O39">
        <v>0</v>
      </c>
    </row>
    <row r="40" spans="2:15" x14ac:dyDescent="0.25">
      <c r="B40">
        <v>0</v>
      </c>
      <c r="C40">
        <v>0</v>
      </c>
      <c r="D40">
        <v>0</v>
      </c>
      <c r="E40">
        <v>0</v>
      </c>
      <c r="F40">
        <v>0</v>
      </c>
      <c r="G40">
        <v>0</v>
      </c>
      <c r="H40">
        <v>0</v>
      </c>
      <c r="I40">
        <v>0</v>
      </c>
      <c r="J40">
        <v>0</v>
      </c>
      <c r="K40">
        <v>0</v>
      </c>
      <c r="L40">
        <v>0</v>
      </c>
      <c r="M40">
        <v>0</v>
      </c>
      <c r="N40">
        <v>0</v>
      </c>
      <c r="O40">
        <v>0</v>
      </c>
    </row>
    <row r="41" spans="2:15" x14ac:dyDescent="0.25">
      <c r="B41">
        <v>0</v>
      </c>
      <c r="C41">
        <v>0</v>
      </c>
      <c r="D41">
        <v>0</v>
      </c>
      <c r="E41">
        <v>0</v>
      </c>
      <c r="F41">
        <v>0</v>
      </c>
      <c r="G41">
        <v>0</v>
      </c>
      <c r="H41">
        <v>0</v>
      </c>
      <c r="I41">
        <v>0</v>
      </c>
      <c r="J41">
        <v>0</v>
      </c>
      <c r="K41">
        <v>0</v>
      </c>
      <c r="L41">
        <v>0</v>
      </c>
      <c r="M41">
        <v>0</v>
      </c>
      <c r="N41">
        <v>0</v>
      </c>
      <c r="O41">
        <v>0</v>
      </c>
    </row>
    <row r="42" spans="2:15" x14ac:dyDescent="0.25">
      <c r="B42">
        <v>0</v>
      </c>
      <c r="C42">
        <v>0</v>
      </c>
      <c r="D42">
        <v>0</v>
      </c>
      <c r="E42">
        <v>0</v>
      </c>
      <c r="F42">
        <v>0</v>
      </c>
      <c r="G42">
        <v>0</v>
      </c>
      <c r="H42">
        <v>0</v>
      </c>
      <c r="I42">
        <v>0</v>
      </c>
      <c r="J42">
        <v>0</v>
      </c>
      <c r="K42">
        <v>0</v>
      </c>
      <c r="L42">
        <v>0</v>
      </c>
      <c r="M42">
        <v>0</v>
      </c>
      <c r="N42">
        <v>0</v>
      </c>
      <c r="O42">
        <v>0</v>
      </c>
    </row>
    <row r="43" spans="2:15" x14ac:dyDescent="0.25">
      <c r="B43">
        <v>0</v>
      </c>
      <c r="C43">
        <v>0</v>
      </c>
      <c r="D43">
        <v>0</v>
      </c>
      <c r="E43">
        <v>0</v>
      </c>
      <c r="F43">
        <v>0</v>
      </c>
      <c r="G43">
        <v>0</v>
      </c>
      <c r="H43">
        <v>0</v>
      </c>
      <c r="I43">
        <v>0</v>
      </c>
      <c r="J43">
        <v>0</v>
      </c>
      <c r="K43">
        <v>0</v>
      </c>
      <c r="L43">
        <v>0</v>
      </c>
      <c r="M43">
        <v>0</v>
      </c>
      <c r="N43">
        <v>0</v>
      </c>
      <c r="O43">
        <v>0</v>
      </c>
    </row>
    <row r="44" spans="2:15" x14ac:dyDescent="0.25">
      <c r="B44">
        <v>0</v>
      </c>
      <c r="C44">
        <v>0</v>
      </c>
      <c r="D44">
        <v>0</v>
      </c>
      <c r="E44">
        <v>0</v>
      </c>
      <c r="F44">
        <v>0</v>
      </c>
      <c r="G44">
        <v>0</v>
      </c>
      <c r="H44">
        <v>0</v>
      </c>
      <c r="I44">
        <v>0</v>
      </c>
      <c r="J44">
        <v>0</v>
      </c>
      <c r="K44">
        <v>0</v>
      </c>
      <c r="L44">
        <v>0</v>
      </c>
      <c r="M44">
        <v>0</v>
      </c>
      <c r="N44">
        <v>0</v>
      </c>
      <c r="O44">
        <v>0</v>
      </c>
    </row>
    <row r="45" spans="2:15" x14ac:dyDescent="0.25">
      <c r="B45">
        <v>0</v>
      </c>
      <c r="C45">
        <v>0</v>
      </c>
      <c r="D45">
        <v>0</v>
      </c>
      <c r="E45">
        <v>0</v>
      </c>
      <c r="F45">
        <v>0</v>
      </c>
      <c r="G45">
        <v>0</v>
      </c>
      <c r="H45">
        <v>0</v>
      </c>
      <c r="I45">
        <v>0</v>
      </c>
      <c r="J45">
        <v>0</v>
      </c>
      <c r="K45">
        <v>0</v>
      </c>
      <c r="L45">
        <v>0</v>
      </c>
      <c r="M45">
        <v>0</v>
      </c>
      <c r="N45">
        <v>0</v>
      </c>
      <c r="O45">
        <v>0</v>
      </c>
    </row>
    <row r="46" spans="2:15" x14ac:dyDescent="0.25">
      <c r="B46">
        <v>0</v>
      </c>
      <c r="C46">
        <v>0</v>
      </c>
      <c r="D46">
        <v>0</v>
      </c>
      <c r="E46">
        <v>0</v>
      </c>
      <c r="F46">
        <v>0</v>
      </c>
      <c r="G46">
        <v>0</v>
      </c>
      <c r="H46">
        <v>0</v>
      </c>
      <c r="I46">
        <v>0</v>
      </c>
      <c r="J46">
        <v>0</v>
      </c>
      <c r="K46">
        <v>0</v>
      </c>
      <c r="L46">
        <v>0</v>
      </c>
      <c r="M46">
        <v>0</v>
      </c>
      <c r="N46">
        <v>0</v>
      </c>
      <c r="O46">
        <v>0</v>
      </c>
    </row>
    <row r="47" spans="2:15" x14ac:dyDescent="0.25">
      <c r="B47">
        <v>0</v>
      </c>
      <c r="C47">
        <v>0</v>
      </c>
      <c r="D47">
        <v>0</v>
      </c>
      <c r="E47">
        <v>0</v>
      </c>
      <c r="F47">
        <v>0</v>
      </c>
      <c r="G47">
        <v>0</v>
      </c>
      <c r="H47">
        <v>0</v>
      </c>
      <c r="I47">
        <v>0</v>
      </c>
      <c r="J47">
        <v>0</v>
      </c>
      <c r="K47">
        <v>0</v>
      </c>
      <c r="L47">
        <v>0</v>
      </c>
      <c r="M47">
        <v>0</v>
      </c>
      <c r="N47">
        <v>0</v>
      </c>
      <c r="O47">
        <v>0</v>
      </c>
    </row>
    <row r="48" spans="2:15" x14ac:dyDescent="0.25">
      <c r="B48">
        <v>0</v>
      </c>
      <c r="C48">
        <v>0</v>
      </c>
      <c r="D48">
        <v>0</v>
      </c>
      <c r="E48">
        <v>0</v>
      </c>
      <c r="F48">
        <v>0</v>
      </c>
      <c r="G48">
        <v>0</v>
      </c>
      <c r="H48">
        <v>0</v>
      </c>
      <c r="I48">
        <v>0</v>
      </c>
      <c r="J48">
        <v>0</v>
      </c>
      <c r="K48">
        <v>0</v>
      </c>
      <c r="L48">
        <v>0</v>
      </c>
      <c r="M48">
        <v>0</v>
      </c>
      <c r="N48">
        <v>0</v>
      </c>
      <c r="O48">
        <v>0</v>
      </c>
    </row>
    <row r="49" spans="2:15" x14ac:dyDescent="0.25">
      <c r="B49">
        <v>0</v>
      </c>
      <c r="C49">
        <v>0</v>
      </c>
      <c r="D49">
        <v>0</v>
      </c>
      <c r="E49">
        <v>0</v>
      </c>
      <c r="F49">
        <v>0</v>
      </c>
      <c r="G49">
        <v>0</v>
      </c>
      <c r="H49">
        <v>0</v>
      </c>
      <c r="I49">
        <v>0</v>
      </c>
      <c r="J49">
        <v>0</v>
      </c>
      <c r="K49">
        <v>0</v>
      </c>
      <c r="L49">
        <v>0</v>
      </c>
      <c r="M49">
        <v>0</v>
      </c>
      <c r="N49">
        <v>0</v>
      </c>
      <c r="O49">
        <v>0</v>
      </c>
    </row>
    <row r="50" spans="2:15" x14ac:dyDescent="0.25">
      <c r="B50">
        <v>0</v>
      </c>
      <c r="C50">
        <v>0</v>
      </c>
      <c r="D50">
        <v>0</v>
      </c>
      <c r="E50">
        <v>0</v>
      </c>
      <c r="F50">
        <v>0</v>
      </c>
      <c r="G50">
        <v>0</v>
      </c>
      <c r="H50">
        <v>0</v>
      </c>
      <c r="I50">
        <v>0</v>
      </c>
      <c r="J50">
        <v>0</v>
      </c>
      <c r="K50">
        <v>0</v>
      </c>
      <c r="L50">
        <v>0</v>
      </c>
      <c r="M50">
        <v>0</v>
      </c>
      <c r="N50">
        <v>0</v>
      </c>
      <c r="O50">
        <v>0</v>
      </c>
    </row>
    <row r="51" spans="2:15" x14ac:dyDescent="0.25">
      <c r="B51">
        <v>0</v>
      </c>
      <c r="C51">
        <v>0</v>
      </c>
      <c r="D51">
        <v>0</v>
      </c>
      <c r="E51">
        <v>0</v>
      </c>
      <c r="F51">
        <v>0</v>
      </c>
      <c r="G51">
        <v>0</v>
      </c>
      <c r="H51">
        <v>0</v>
      </c>
      <c r="I51">
        <v>0</v>
      </c>
      <c r="J51">
        <v>0</v>
      </c>
      <c r="K51">
        <v>0</v>
      </c>
      <c r="L51">
        <v>0</v>
      </c>
      <c r="M51">
        <v>0</v>
      </c>
      <c r="N51">
        <v>0</v>
      </c>
      <c r="O51">
        <v>0</v>
      </c>
    </row>
    <row r="53" spans="2:15" x14ac:dyDescent="0.25">
      <c r="B53" s="3" cm="1">
        <f t="array" ref="B53:O75">'NOFA Narrative Questions'!B40:O62</f>
        <v>0</v>
      </c>
      <c r="C53">
        <v>0</v>
      </c>
      <c r="D53">
        <v>0</v>
      </c>
      <c r="E53">
        <v>0</v>
      </c>
      <c r="F53">
        <v>0</v>
      </c>
      <c r="G53">
        <v>0</v>
      </c>
      <c r="H53">
        <v>0</v>
      </c>
      <c r="I53">
        <v>0</v>
      </c>
      <c r="J53">
        <v>0</v>
      </c>
      <c r="K53">
        <v>0</v>
      </c>
      <c r="L53">
        <v>0</v>
      </c>
      <c r="M53">
        <v>0</v>
      </c>
      <c r="N53">
        <v>0</v>
      </c>
      <c r="O53">
        <v>0</v>
      </c>
    </row>
    <row r="54" spans="2:15" x14ac:dyDescent="0.25">
      <c r="B54">
        <v>0</v>
      </c>
      <c r="C54">
        <v>0</v>
      </c>
      <c r="D54">
        <v>0</v>
      </c>
      <c r="E54">
        <v>0</v>
      </c>
      <c r="F54">
        <v>0</v>
      </c>
      <c r="G54">
        <v>0</v>
      </c>
      <c r="H54">
        <v>0</v>
      </c>
      <c r="I54">
        <v>0</v>
      </c>
      <c r="J54">
        <v>0</v>
      </c>
      <c r="K54">
        <v>0</v>
      </c>
      <c r="L54">
        <v>0</v>
      </c>
      <c r="M54">
        <v>0</v>
      </c>
      <c r="N54">
        <v>0</v>
      </c>
      <c r="O54">
        <v>0</v>
      </c>
    </row>
    <row r="55" spans="2:15" x14ac:dyDescent="0.25">
      <c r="B55">
        <v>0</v>
      </c>
      <c r="C55">
        <v>0</v>
      </c>
      <c r="D55">
        <v>0</v>
      </c>
      <c r="E55">
        <v>0</v>
      </c>
      <c r="F55">
        <v>0</v>
      </c>
      <c r="G55">
        <v>0</v>
      </c>
      <c r="H55">
        <v>0</v>
      </c>
      <c r="I55">
        <v>0</v>
      </c>
      <c r="J55">
        <v>0</v>
      </c>
      <c r="K55">
        <v>0</v>
      </c>
      <c r="L55">
        <v>0</v>
      </c>
      <c r="M55">
        <v>0</v>
      </c>
      <c r="N55">
        <v>0</v>
      </c>
      <c r="O55">
        <v>0</v>
      </c>
    </row>
    <row r="56" spans="2:15" x14ac:dyDescent="0.25">
      <c r="B56">
        <v>0</v>
      </c>
      <c r="C56">
        <v>0</v>
      </c>
      <c r="D56">
        <v>0</v>
      </c>
      <c r="E56">
        <v>0</v>
      </c>
      <c r="F56">
        <v>0</v>
      </c>
      <c r="G56">
        <v>0</v>
      </c>
      <c r="H56">
        <v>0</v>
      </c>
      <c r="I56">
        <v>0</v>
      </c>
      <c r="J56">
        <v>0</v>
      </c>
      <c r="K56">
        <v>0</v>
      </c>
      <c r="L56">
        <v>0</v>
      </c>
      <c r="M56">
        <v>0</v>
      </c>
      <c r="N56">
        <v>0</v>
      </c>
      <c r="O56">
        <v>0</v>
      </c>
    </row>
    <row r="57" spans="2:15" x14ac:dyDescent="0.25">
      <c r="B57">
        <v>0</v>
      </c>
      <c r="C57">
        <v>0</v>
      </c>
      <c r="D57">
        <v>0</v>
      </c>
      <c r="E57">
        <v>0</v>
      </c>
      <c r="F57">
        <v>0</v>
      </c>
      <c r="G57">
        <v>0</v>
      </c>
      <c r="H57">
        <v>0</v>
      </c>
      <c r="I57">
        <v>0</v>
      </c>
      <c r="J57">
        <v>0</v>
      </c>
      <c r="K57">
        <v>0</v>
      </c>
      <c r="L57">
        <v>0</v>
      </c>
      <c r="M57">
        <v>0</v>
      </c>
      <c r="N57">
        <v>0</v>
      </c>
      <c r="O57">
        <v>0</v>
      </c>
    </row>
    <row r="58" spans="2:15" x14ac:dyDescent="0.25">
      <c r="B58">
        <v>0</v>
      </c>
      <c r="C58">
        <v>0</v>
      </c>
      <c r="D58">
        <v>0</v>
      </c>
      <c r="E58">
        <v>0</v>
      </c>
      <c r="F58">
        <v>0</v>
      </c>
      <c r="G58">
        <v>0</v>
      </c>
      <c r="H58">
        <v>0</v>
      </c>
      <c r="I58">
        <v>0</v>
      </c>
      <c r="J58">
        <v>0</v>
      </c>
      <c r="K58">
        <v>0</v>
      </c>
      <c r="L58">
        <v>0</v>
      </c>
      <c r="M58">
        <v>0</v>
      </c>
      <c r="N58">
        <v>0</v>
      </c>
      <c r="O58">
        <v>0</v>
      </c>
    </row>
    <row r="59" spans="2:15" x14ac:dyDescent="0.25">
      <c r="B59">
        <v>0</v>
      </c>
      <c r="C59">
        <v>0</v>
      </c>
      <c r="D59">
        <v>0</v>
      </c>
      <c r="E59">
        <v>0</v>
      </c>
      <c r="F59">
        <v>0</v>
      </c>
      <c r="G59">
        <v>0</v>
      </c>
      <c r="H59">
        <v>0</v>
      </c>
      <c r="I59">
        <v>0</v>
      </c>
      <c r="J59">
        <v>0</v>
      </c>
      <c r="K59">
        <v>0</v>
      </c>
      <c r="L59">
        <v>0</v>
      </c>
      <c r="M59">
        <v>0</v>
      </c>
      <c r="N59">
        <v>0</v>
      </c>
      <c r="O59">
        <v>0</v>
      </c>
    </row>
    <row r="60" spans="2:15" x14ac:dyDescent="0.25">
      <c r="B60">
        <v>0</v>
      </c>
      <c r="C60">
        <v>0</v>
      </c>
      <c r="D60">
        <v>0</v>
      </c>
      <c r="E60">
        <v>0</v>
      </c>
      <c r="F60">
        <v>0</v>
      </c>
      <c r="G60">
        <v>0</v>
      </c>
      <c r="H60">
        <v>0</v>
      </c>
      <c r="I60">
        <v>0</v>
      </c>
      <c r="J60">
        <v>0</v>
      </c>
      <c r="K60">
        <v>0</v>
      </c>
      <c r="L60">
        <v>0</v>
      </c>
      <c r="M60">
        <v>0</v>
      </c>
      <c r="N60">
        <v>0</v>
      </c>
      <c r="O60">
        <v>0</v>
      </c>
    </row>
    <row r="61" spans="2:15" x14ac:dyDescent="0.25">
      <c r="B61">
        <v>0</v>
      </c>
      <c r="C61">
        <v>0</v>
      </c>
      <c r="D61">
        <v>0</v>
      </c>
      <c r="E61">
        <v>0</v>
      </c>
      <c r="F61">
        <v>0</v>
      </c>
      <c r="G61">
        <v>0</v>
      </c>
      <c r="H61">
        <v>0</v>
      </c>
      <c r="I61">
        <v>0</v>
      </c>
      <c r="J61">
        <v>0</v>
      </c>
      <c r="K61">
        <v>0</v>
      </c>
      <c r="L61">
        <v>0</v>
      </c>
      <c r="M61">
        <v>0</v>
      </c>
      <c r="N61">
        <v>0</v>
      </c>
      <c r="O61">
        <v>0</v>
      </c>
    </row>
    <row r="62" spans="2:15" x14ac:dyDescent="0.25">
      <c r="B62">
        <v>0</v>
      </c>
      <c r="C62">
        <v>0</v>
      </c>
      <c r="D62">
        <v>0</v>
      </c>
      <c r="E62">
        <v>0</v>
      </c>
      <c r="F62">
        <v>0</v>
      </c>
      <c r="G62">
        <v>0</v>
      </c>
      <c r="H62">
        <v>0</v>
      </c>
      <c r="I62">
        <v>0</v>
      </c>
      <c r="J62">
        <v>0</v>
      </c>
      <c r="K62">
        <v>0</v>
      </c>
      <c r="L62">
        <v>0</v>
      </c>
      <c r="M62">
        <v>0</v>
      </c>
      <c r="N62">
        <v>0</v>
      </c>
      <c r="O62">
        <v>0</v>
      </c>
    </row>
    <row r="63" spans="2:15" x14ac:dyDescent="0.25">
      <c r="B63">
        <v>0</v>
      </c>
      <c r="C63">
        <v>0</v>
      </c>
      <c r="D63">
        <v>0</v>
      </c>
      <c r="E63">
        <v>0</v>
      </c>
      <c r="F63">
        <v>0</v>
      </c>
      <c r="G63">
        <v>0</v>
      </c>
      <c r="H63">
        <v>0</v>
      </c>
      <c r="I63">
        <v>0</v>
      </c>
      <c r="J63">
        <v>0</v>
      </c>
      <c r="K63">
        <v>0</v>
      </c>
      <c r="L63">
        <v>0</v>
      </c>
      <c r="M63">
        <v>0</v>
      </c>
      <c r="N63">
        <v>0</v>
      </c>
      <c r="O63">
        <v>0</v>
      </c>
    </row>
    <row r="64" spans="2:15" x14ac:dyDescent="0.25">
      <c r="B64">
        <v>0</v>
      </c>
      <c r="C64">
        <v>0</v>
      </c>
      <c r="D64">
        <v>0</v>
      </c>
      <c r="E64">
        <v>0</v>
      </c>
      <c r="F64">
        <v>0</v>
      </c>
      <c r="G64">
        <v>0</v>
      </c>
      <c r="H64">
        <v>0</v>
      </c>
      <c r="I64">
        <v>0</v>
      </c>
      <c r="J64">
        <v>0</v>
      </c>
      <c r="K64">
        <v>0</v>
      </c>
      <c r="L64">
        <v>0</v>
      </c>
      <c r="M64">
        <v>0</v>
      </c>
      <c r="N64">
        <v>0</v>
      </c>
      <c r="O64">
        <v>0</v>
      </c>
    </row>
    <row r="65" spans="2:15" x14ac:dyDescent="0.25">
      <c r="B65">
        <v>0</v>
      </c>
      <c r="C65">
        <v>0</v>
      </c>
      <c r="D65">
        <v>0</v>
      </c>
      <c r="E65">
        <v>0</v>
      </c>
      <c r="F65">
        <v>0</v>
      </c>
      <c r="G65">
        <v>0</v>
      </c>
      <c r="H65">
        <v>0</v>
      </c>
      <c r="I65">
        <v>0</v>
      </c>
      <c r="J65">
        <v>0</v>
      </c>
      <c r="K65">
        <v>0</v>
      </c>
      <c r="L65">
        <v>0</v>
      </c>
      <c r="M65">
        <v>0</v>
      </c>
      <c r="N65">
        <v>0</v>
      </c>
      <c r="O65">
        <v>0</v>
      </c>
    </row>
    <row r="66" spans="2:15" x14ac:dyDescent="0.25">
      <c r="B66">
        <v>0</v>
      </c>
      <c r="C66">
        <v>0</v>
      </c>
      <c r="D66">
        <v>0</v>
      </c>
      <c r="E66">
        <v>0</v>
      </c>
      <c r="F66">
        <v>0</v>
      </c>
      <c r="G66">
        <v>0</v>
      </c>
      <c r="H66">
        <v>0</v>
      </c>
      <c r="I66">
        <v>0</v>
      </c>
      <c r="J66">
        <v>0</v>
      </c>
      <c r="K66">
        <v>0</v>
      </c>
      <c r="L66">
        <v>0</v>
      </c>
      <c r="M66">
        <v>0</v>
      </c>
      <c r="N66">
        <v>0</v>
      </c>
      <c r="O66">
        <v>0</v>
      </c>
    </row>
    <row r="67" spans="2:15" x14ac:dyDescent="0.25">
      <c r="B67">
        <v>0</v>
      </c>
      <c r="C67">
        <v>0</v>
      </c>
      <c r="D67">
        <v>0</v>
      </c>
      <c r="E67">
        <v>0</v>
      </c>
      <c r="F67">
        <v>0</v>
      </c>
      <c r="G67">
        <v>0</v>
      </c>
      <c r="H67">
        <v>0</v>
      </c>
      <c r="I67">
        <v>0</v>
      </c>
      <c r="J67">
        <v>0</v>
      </c>
      <c r="K67">
        <v>0</v>
      </c>
      <c r="L67">
        <v>0</v>
      </c>
      <c r="M67">
        <v>0</v>
      </c>
      <c r="N67">
        <v>0</v>
      </c>
      <c r="O67">
        <v>0</v>
      </c>
    </row>
    <row r="68" spans="2:15" x14ac:dyDescent="0.25">
      <c r="B68">
        <v>0</v>
      </c>
      <c r="C68">
        <v>0</v>
      </c>
      <c r="D68">
        <v>0</v>
      </c>
      <c r="E68">
        <v>0</v>
      </c>
      <c r="F68">
        <v>0</v>
      </c>
      <c r="G68">
        <v>0</v>
      </c>
      <c r="H68">
        <v>0</v>
      </c>
      <c r="I68">
        <v>0</v>
      </c>
      <c r="J68">
        <v>0</v>
      </c>
      <c r="K68">
        <v>0</v>
      </c>
      <c r="L68">
        <v>0</v>
      </c>
      <c r="M68">
        <v>0</v>
      </c>
      <c r="N68">
        <v>0</v>
      </c>
      <c r="O68">
        <v>0</v>
      </c>
    </row>
    <row r="69" spans="2:15" x14ac:dyDescent="0.25">
      <c r="B69">
        <v>0</v>
      </c>
      <c r="C69">
        <v>0</v>
      </c>
      <c r="D69">
        <v>0</v>
      </c>
      <c r="E69">
        <v>0</v>
      </c>
      <c r="F69">
        <v>0</v>
      </c>
      <c r="G69">
        <v>0</v>
      </c>
      <c r="H69">
        <v>0</v>
      </c>
      <c r="I69">
        <v>0</v>
      </c>
      <c r="J69">
        <v>0</v>
      </c>
      <c r="K69">
        <v>0</v>
      </c>
      <c r="L69">
        <v>0</v>
      </c>
      <c r="M69">
        <v>0</v>
      </c>
      <c r="N69">
        <v>0</v>
      </c>
      <c r="O69">
        <v>0</v>
      </c>
    </row>
    <row r="70" spans="2:15" x14ac:dyDescent="0.25">
      <c r="B70">
        <v>0</v>
      </c>
      <c r="C70">
        <v>0</v>
      </c>
      <c r="D70">
        <v>0</v>
      </c>
      <c r="E70">
        <v>0</v>
      </c>
      <c r="F70">
        <v>0</v>
      </c>
      <c r="G70">
        <v>0</v>
      </c>
      <c r="H70">
        <v>0</v>
      </c>
      <c r="I70">
        <v>0</v>
      </c>
      <c r="J70">
        <v>0</v>
      </c>
      <c r="K70">
        <v>0</v>
      </c>
      <c r="L70">
        <v>0</v>
      </c>
      <c r="M70">
        <v>0</v>
      </c>
      <c r="N70">
        <v>0</v>
      </c>
      <c r="O70">
        <v>0</v>
      </c>
    </row>
    <row r="71" spans="2:15" x14ac:dyDescent="0.25">
      <c r="B71">
        <v>0</v>
      </c>
      <c r="C71">
        <v>0</v>
      </c>
      <c r="D71">
        <v>0</v>
      </c>
      <c r="E71">
        <v>0</v>
      </c>
      <c r="F71">
        <v>0</v>
      </c>
      <c r="G71">
        <v>0</v>
      </c>
      <c r="H71">
        <v>0</v>
      </c>
      <c r="I71">
        <v>0</v>
      </c>
      <c r="J71">
        <v>0</v>
      </c>
      <c r="K71">
        <v>0</v>
      </c>
      <c r="L71">
        <v>0</v>
      </c>
      <c r="M71">
        <v>0</v>
      </c>
      <c r="N71">
        <v>0</v>
      </c>
      <c r="O71">
        <v>0</v>
      </c>
    </row>
    <row r="72" spans="2:15" x14ac:dyDescent="0.25">
      <c r="B72">
        <v>0</v>
      </c>
      <c r="C72">
        <v>0</v>
      </c>
      <c r="D72">
        <v>0</v>
      </c>
      <c r="E72">
        <v>0</v>
      </c>
      <c r="F72">
        <v>0</v>
      </c>
      <c r="G72">
        <v>0</v>
      </c>
      <c r="H72">
        <v>0</v>
      </c>
      <c r="I72">
        <v>0</v>
      </c>
      <c r="J72">
        <v>0</v>
      </c>
      <c r="K72">
        <v>0</v>
      </c>
      <c r="L72">
        <v>0</v>
      </c>
      <c r="M72">
        <v>0</v>
      </c>
      <c r="N72">
        <v>0</v>
      </c>
      <c r="O72">
        <v>0</v>
      </c>
    </row>
    <row r="73" spans="2:15" x14ac:dyDescent="0.25">
      <c r="B73">
        <v>0</v>
      </c>
      <c r="C73">
        <v>0</v>
      </c>
      <c r="D73">
        <v>0</v>
      </c>
      <c r="E73">
        <v>0</v>
      </c>
      <c r="F73">
        <v>0</v>
      </c>
      <c r="G73">
        <v>0</v>
      </c>
      <c r="H73">
        <v>0</v>
      </c>
      <c r="I73">
        <v>0</v>
      </c>
      <c r="J73">
        <v>0</v>
      </c>
      <c r="K73">
        <v>0</v>
      </c>
      <c r="L73">
        <v>0</v>
      </c>
      <c r="M73">
        <v>0</v>
      </c>
      <c r="N73">
        <v>0</v>
      </c>
      <c r="O73">
        <v>0</v>
      </c>
    </row>
    <row r="74" spans="2:15" x14ac:dyDescent="0.25">
      <c r="B74">
        <v>0</v>
      </c>
      <c r="C74">
        <v>0</v>
      </c>
      <c r="D74">
        <v>0</v>
      </c>
      <c r="E74">
        <v>0</v>
      </c>
      <c r="F74">
        <v>0</v>
      </c>
      <c r="G74">
        <v>0</v>
      </c>
      <c r="H74">
        <v>0</v>
      </c>
      <c r="I74">
        <v>0</v>
      </c>
      <c r="J74">
        <v>0</v>
      </c>
      <c r="K74">
        <v>0</v>
      </c>
      <c r="L74">
        <v>0</v>
      </c>
      <c r="M74">
        <v>0</v>
      </c>
      <c r="N74">
        <v>0</v>
      </c>
      <c r="O74">
        <v>0</v>
      </c>
    </row>
    <row r="75" spans="2:15" x14ac:dyDescent="0.25">
      <c r="B75">
        <v>0</v>
      </c>
      <c r="C75">
        <v>0</v>
      </c>
      <c r="D75">
        <v>0</v>
      </c>
      <c r="E75">
        <v>0</v>
      </c>
      <c r="F75">
        <v>0</v>
      </c>
      <c r="G75">
        <v>0</v>
      </c>
      <c r="H75">
        <v>0</v>
      </c>
      <c r="I75">
        <v>0</v>
      </c>
      <c r="J75">
        <v>0</v>
      </c>
      <c r="K75">
        <v>0</v>
      </c>
      <c r="L75">
        <v>0</v>
      </c>
      <c r="M75">
        <v>0</v>
      </c>
      <c r="N75">
        <v>0</v>
      </c>
      <c r="O75">
        <v>0</v>
      </c>
    </row>
    <row r="77" spans="2:15" x14ac:dyDescent="0.25">
      <c r="B77" s="3" cm="1">
        <f t="array" ref="B77:O99">'NOFA Narrative Questions'!B69:O91</f>
        <v>0</v>
      </c>
      <c r="C77">
        <v>0</v>
      </c>
      <c r="D77">
        <v>0</v>
      </c>
      <c r="E77">
        <v>0</v>
      </c>
      <c r="F77">
        <v>0</v>
      </c>
      <c r="G77">
        <v>0</v>
      </c>
      <c r="H77">
        <v>0</v>
      </c>
      <c r="I77">
        <v>0</v>
      </c>
      <c r="J77">
        <v>0</v>
      </c>
      <c r="K77">
        <v>0</v>
      </c>
      <c r="L77">
        <v>0</v>
      </c>
      <c r="M77">
        <v>0</v>
      </c>
      <c r="N77">
        <v>0</v>
      </c>
      <c r="O77">
        <v>0</v>
      </c>
    </row>
    <row r="78" spans="2:15" x14ac:dyDescent="0.25">
      <c r="B78">
        <v>0</v>
      </c>
      <c r="C78">
        <v>0</v>
      </c>
      <c r="D78">
        <v>0</v>
      </c>
      <c r="E78">
        <v>0</v>
      </c>
      <c r="F78">
        <v>0</v>
      </c>
      <c r="G78">
        <v>0</v>
      </c>
      <c r="H78">
        <v>0</v>
      </c>
      <c r="I78">
        <v>0</v>
      </c>
      <c r="J78">
        <v>0</v>
      </c>
      <c r="K78">
        <v>0</v>
      </c>
      <c r="L78">
        <v>0</v>
      </c>
      <c r="M78">
        <v>0</v>
      </c>
      <c r="N78">
        <v>0</v>
      </c>
      <c r="O78">
        <v>0</v>
      </c>
    </row>
    <row r="79" spans="2:15" x14ac:dyDescent="0.25">
      <c r="B79">
        <v>0</v>
      </c>
      <c r="C79">
        <v>0</v>
      </c>
      <c r="D79">
        <v>0</v>
      </c>
      <c r="E79">
        <v>0</v>
      </c>
      <c r="F79">
        <v>0</v>
      </c>
      <c r="G79">
        <v>0</v>
      </c>
      <c r="H79">
        <v>0</v>
      </c>
      <c r="I79">
        <v>0</v>
      </c>
      <c r="J79">
        <v>0</v>
      </c>
      <c r="K79">
        <v>0</v>
      </c>
      <c r="L79">
        <v>0</v>
      </c>
      <c r="M79">
        <v>0</v>
      </c>
      <c r="N79">
        <v>0</v>
      </c>
      <c r="O79">
        <v>0</v>
      </c>
    </row>
    <row r="80" spans="2:15" x14ac:dyDescent="0.25">
      <c r="B80">
        <v>0</v>
      </c>
      <c r="C80">
        <v>0</v>
      </c>
      <c r="D80">
        <v>0</v>
      </c>
      <c r="E80">
        <v>0</v>
      </c>
      <c r="F80">
        <v>0</v>
      </c>
      <c r="G80">
        <v>0</v>
      </c>
      <c r="H80">
        <v>0</v>
      </c>
      <c r="I80">
        <v>0</v>
      </c>
      <c r="J80">
        <v>0</v>
      </c>
      <c r="K80">
        <v>0</v>
      </c>
      <c r="L80">
        <v>0</v>
      </c>
      <c r="M80">
        <v>0</v>
      </c>
      <c r="N80">
        <v>0</v>
      </c>
      <c r="O80">
        <v>0</v>
      </c>
    </row>
    <row r="81" spans="2:15" x14ac:dyDescent="0.25">
      <c r="B81">
        <v>0</v>
      </c>
      <c r="C81">
        <v>0</v>
      </c>
      <c r="D81">
        <v>0</v>
      </c>
      <c r="E81">
        <v>0</v>
      </c>
      <c r="F81">
        <v>0</v>
      </c>
      <c r="G81">
        <v>0</v>
      </c>
      <c r="H81">
        <v>0</v>
      </c>
      <c r="I81">
        <v>0</v>
      </c>
      <c r="J81">
        <v>0</v>
      </c>
      <c r="K81">
        <v>0</v>
      </c>
      <c r="L81">
        <v>0</v>
      </c>
      <c r="M81">
        <v>0</v>
      </c>
      <c r="N81">
        <v>0</v>
      </c>
      <c r="O81">
        <v>0</v>
      </c>
    </row>
    <row r="82" spans="2:15" x14ac:dyDescent="0.25">
      <c r="B82">
        <v>0</v>
      </c>
      <c r="C82">
        <v>0</v>
      </c>
      <c r="D82">
        <v>0</v>
      </c>
      <c r="E82">
        <v>0</v>
      </c>
      <c r="F82">
        <v>0</v>
      </c>
      <c r="G82">
        <v>0</v>
      </c>
      <c r="H82">
        <v>0</v>
      </c>
      <c r="I82">
        <v>0</v>
      </c>
      <c r="J82">
        <v>0</v>
      </c>
      <c r="K82">
        <v>0</v>
      </c>
      <c r="L82">
        <v>0</v>
      </c>
      <c r="M82">
        <v>0</v>
      </c>
      <c r="N82">
        <v>0</v>
      </c>
      <c r="O82">
        <v>0</v>
      </c>
    </row>
    <row r="83" spans="2:15" x14ac:dyDescent="0.25">
      <c r="B83">
        <v>0</v>
      </c>
      <c r="C83">
        <v>0</v>
      </c>
      <c r="D83">
        <v>0</v>
      </c>
      <c r="E83">
        <v>0</v>
      </c>
      <c r="F83">
        <v>0</v>
      </c>
      <c r="G83">
        <v>0</v>
      </c>
      <c r="H83">
        <v>0</v>
      </c>
      <c r="I83">
        <v>0</v>
      </c>
      <c r="J83">
        <v>0</v>
      </c>
      <c r="K83">
        <v>0</v>
      </c>
      <c r="L83">
        <v>0</v>
      </c>
      <c r="M83">
        <v>0</v>
      </c>
      <c r="N83">
        <v>0</v>
      </c>
      <c r="O83">
        <v>0</v>
      </c>
    </row>
    <row r="84" spans="2:15" x14ac:dyDescent="0.25">
      <c r="B84">
        <v>0</v>
      </c>
      <c r="C84">
        <v>0</v>
      </c>
      <c r="D84">
        <v>0</v>
      </c>
      <c r="E84">
        <v>0</v>
      </c>
      <c r="F84">
        <v>0</v>
      </c>
      <c r="G84">
        <v>0</v>
      </c>
      <c r="H84">
        <v>0</v>
      </c>
      <c r="I84">
        <v>0</v>
      </c>
      <c r="J84">
        <v>0</v>
      </c>
      <c r="K84">
        <v>0</v>
      </c>
      <c r="L84">
        <v>0</v>
      </c>
      <c r="M84">
        <v>0</v>
      </c>
      <c r="N84">
        <v>0</v>
      </c>
      <c r="O84">
        <v>0</v>
      </c>
    </row>
    <row r="85" spans="2:15" x14ac:dyDescent="0.25">
      <c r="B85">
        <v>0</v>
      </c>
      <c r="C85">
        <v>0</v>
      </c>
      <c r="D85">
        <v>0</v>
      </c>
      <c r="E85">
        <v>0</v>
      </c>
      <c r="F85">
        <v>0</v>
      </c>
      <c r="G85">
        <v>0</v>
      </c>
      <c r="H85">
        <v>0</v>
      </c>
      <c r="I85">
        <v>0</v>
      </c>
      <c r="J85">
        <v>0</v>
      </c>
      <c r="K85">
        <v>0</v>
      </c>
      <c r="L85">
        <v>0</v>
      </c>
      <c r="M85">
        <v>0</v>
      </c>
      <c r="N85">
        <v>0</v>
      </c>
      <c r="O85">
        <v>0</v>
      </c>
    </row>
    <row r="86" spans="2:15" x14ac:dyDescent="0.25">
      <c r="B86">
        <v>0</v>
      </c>
      <c r="C86">
        <v>0</v>
      </c>
      <c r="D86">
        <v>0</v>
      </c>
      <c r="E86">
        <v>0</v>
      </c>
      <c r="F86">
        <v>0</v>
      </c>
      <c r="G86">
        <v>0</v>
      </c>
      <c r="H86">
        <v>0</v>
      </c>
      <c r="I86">
        <v>0</v>
      </c>
      <c r="J86">
        <v>0</v>
      </c>
      <c r="K86">
        <v>0</v>
      </c>
      <c r="L86">
        <v>0</v>
      </c>
      <c r="M86">
        <v>0</v>
      </c>
      <c r="N86">
        <v>0</v>
      </c>
      <c r="O86">
        <v>0</v>
      </c>
    </row>
    <row r="87" spans="2:15" x14ac:dyDescent="0.25">
      <c r="B87">
        <v>0</v>
      </c>
      <c r="C87">
        <v>0</v>
      </c>
      <c r="D87">
        <v>0</v>
      </c>
      <c r="E87">
        <v>0</v>
      </c>
      <c r="F87">
        <v>0</v>
      </c>
      <c r="G87">
        <v>0</v>
      </c>
      <c r="H87">
        <v>0</v>
      </c>
      <c r="I87">
        <v>0</v>
      </c>
      <c r="J87">
        <v>0</v>
      </c>
      <c r="K87">
        <v>0</v>
      </c>
      <c r="L87">
        <v>0</v>
      </c>
      <c r="M87">
        <v>0</v>
      </c>
      <c r="N87">
        <v>0</v>
      </c>
      <c r="O87">
        <v>0</v>
      </c>
    </row>
    <row r="88" spans="2:15" x14ac:dyDescent="0.25">
      <c r="B88">
        <v>0</v>
      </c>
      <c r="C88">
        <v>0</v>
      </c>
      <c r="D88">
        <v>0</v>
      </c>
      <c r="E88">
        <v>0</v>
      </c>
      <c r="F88">
        <v>0</v>
      </c>
      <c r="G88">
        <v>0</v>
      </c>
      <c r="H88">
        <v>0</v>
      </c>
      <c r="I88">
        <v>0</v>
      </c>
      <c r="J88">
        <v>0</v>
      </c>
      <c r="K88">
        <v>0</v>
      </c>
      <c r="L88">
        <v>0</v>
      </c>
      <c r="M88">
        <v>0</v>
      </c>
      <c r="N88">
        <v>0</v>
      </c>
      <c r="O88">
        <v>0</v>
      </c>
    </row>
    <row r="89" spans="2:15" x14ac:dyDescent="0.25">
      <c r="B89">
        <v>0</v>
      </c>
      <c r="C89">
        <v>0</v>
      </c>
      <c r="D89">
        <v>0</v>
      </c>
      <c r="E89">
        <v>0</v>
      </c>
      <c r="F89">
        <v>0</v>
      </c>
      <c r="G89">
        <v>0</v>
      </c>
      <c r="H89">
        <v>0</v>
      </c>
      <c r="I89">
        <v>0</v>
      </c>
      <c r="J89">
        <v>0</v>
      </c>
      <c r="K89">
        <v>0</v>
      </c>
      <c r="L89">
        <v>0</v>
      </c>
      <c r="M89">
        <v>0</v>
      </c>
      <c r="N89">
        <v>0</v>
      </c>
      <c r="O89">
        <v>0</v>
      </c>
    </row>
    <row r="90" spans="2:15" x14ac:dyDescent="0.25">
      <c r="B90">
        <v>0</v>
      </c>
      <c r="C90">
        <v>0</v>
      </c>
      <c r="D90">
        <v>0</v>
      </c>
      <c r="E90">
        <v>0</v>
      </c>
      <c r="F90">
        <v>0</v>
      </c>
      <c r="G90">
        <v>0</v>
      </c>
      <c r="H90">
        <v>0</v>
      </c>
      <c r="I90">
        <v>0</v>
      </c>
      <c r="J90">
        <v>0</v>
      </c>
      <c r="K90">
        <v>0</v>
      </c>
      <c r="L90">
        <v>0</v>
      </c>
      <c r="M90">
        <v>0</v>
      </c>
      <c r="N90">
        <v>0</v>
      </c>
      <c r="O90">
        <v>0</v>
      </c>
    </row>
    <row r="91" spans="2:15" x14ac:dyDescent="0.25">
      <c r="B91">
        <v>0</v>
      </c>
      <c r="C91">
        <v>0</v>
      </c>
      <c r="D91">
        <v>0</v>
      </c>
      <c r="E91">
        <v>0</v>
      </c>
      <c r="F91">
        <v>0</v>
      </c>
      <c r="G91">
        <v>0</v>
      </c>
      <c r="H91">
        <v>0</v>
      </c>
      <c r="I91">
        <v>0</v>
      </c>
      <c r="J91">
        <v>0</v>
      </c>
      <c r="K91">
        <v>0</v>
      </c>
      <c r="L91">
        <v>0</v>
      </c>
      <c r="M91">
        <v>0</v>
      </c>
      <c r="N91">
        <v>0</v>
      </c>
      <c r="O91">
        <v>0</v>
      </c>
    </row>
    <row r="92" spans="2:15" x14ac:dyDescent="0.25">
      <c r="B92">
        <v>0</v>
      </c>
      <c r="C92">
        <v>0</v>
      </c>
      <c r="D92">
        <v>0</v>
      </c>
      <c r="E92">
        <v>0</v>
      </c>
      <c r="F92">
        <v>0</v>
      </c>
      <c r="G92">
        <v>0</v>
      </c>
      <c r="H92">
        <v>0</v>
      </c>
      <c r="I92">
        <v>0</v>
      </c>
      <c r="J92">
        <v>0</v>
      </c>
      <c r="K92">
        <v>0</v>
      </c>
      <c r="L92">
        <v>0</v>
      </c>
      <c r="M92">
        <v>0</v>
      </c>
      <c r="N92">
        <v>0</v>
      </c>
      <c r="O92">
        <v>0</v>
      </c>
    </row>
    <row r="93" spans="2:15" x14ac:dyDescent="0.25">
      <c r="B93">
        <v>0</v>
      </c>
      <c r="C93">
        <v>0</v>
      </c>
      <c r="D93">
        <v>0</v>
      </c>
      <c r="E93">
        <v>0</v>
      </c>
      <c r="F93">
        <v>0</v>
      </c>
      <c r="G93">
        <v>0</v>
      </c>
      <c r="H93">
        <v>0</v>
      </c>
      <c r="I93">
        <v>0</v>
      </c>
      <c r="J93">
        <v>0</v>
      </c>
      <c r="K93">
        <v>0</v>
      </c>
      <c r="L93">
        <v>0</v>
      </c>
      <c r="M93">
        <v>0</v>
      </c>
      <c r="N93">
        <v>0</v>
      </c>
      <c r="O93">
        <v>0</v>
      </c>
    </row>
    <row r="94" spans="2:15" x14ac:dyDescent="0.25">
      <c r="B94">
        <v>0</v>
      </c>
      <c r="C94">
        <v>0</v>
      </c>
      <c r="D94">
        <v>0</v>
      </c>
      <c r="E94">
        <v>0</v>
      </c>
      <c r="F94">
        <v>0</v>
      </c>
      <c r="G94">
        <v>0</v>
      </c>
      <c r="H94">
        <v>0</v>
      </c>
      <c r="I94">
        <v>0</v>
      </c>
      <c r="J94">
        <v>0</v>
      </c>
      <c r="K94">
        <v>0</v>
      </c>
      <c r="L94">
        <v>0</v>
      </c>
      <c r="M94">
        <v>0</v>
      </c>
      <c r="N94">
        <v>0</v>
      </c>
      <c r="O94">
        <v>0</v>
      </c>
    </row>
    <row r="95" spans="2:15" x14ac:dyDescent="0.25">
      <c r="B95">
        <v>0</v>
      </c>
      <c r="C95">
        <v>0</v>
      </c>
      <c r="D95">
        <v>0</v>
      </c>
      <c r="E95">
        <v>0</v>
      </c>
      <c r="F95">
        <v>0</v>
      </c>
      <c r="G95">
        <v>0</v>
      </c>
      <c r="H95">
        <v>0</v>
      </c>
      <c r="I95">
        <v>0</v>
      </c>
      <c r="J95">
        <v>0</v>
      </c>
      <c r="K95">
        <v>0</v>
      </c>
      <c r="L95">
        <v>0</v>
      </c>
      <c r="M95">
        <v>0</v>
      </c>
      <c r="N95">
        <v>0</v>
      </c>
      <c r="O95">
        <v>0</v>
      </c>
    </row>
    <row r="96" spans="2:15" x14ac:dyDescent="0.25">
      <c r="B96">
        <v>0</v>
      </c>
      <c r="C96">
        <v>0</v>
      </c>
      <c r="D96">
        <v>0</v>
      </c>
      <c r="E96">
        <v>0</v>
      </c>
      <c r="F96">
        <v>0</v>
      </c>
      <c r="G96">
        <v>0</v>
      </c>
      <c r="H96">
        <v>0</v>
      </c>
      <c r="I96">
        <v>0</v>
      </c>
      <c r="J96">
        <v>0</v>
      </c>
      <c r="K96">
        <v>0</v>
      </c>
      <c r="L96">
        <v>0</v>
      </c>
      <c r="M96">
        <v>0</v>
      </c>
      <c r="N96">
        <v>0</v>
      </c>
      <c r="O96">
        <v>0</v>
      </c>
    </row>
    <row r="97" spans="2:15" x14ac:dyDescent="0.25">
      <c r="B97">
        <v>0</v>
      </c>
      <c r="C97">
        <v>0</v>
      </c>
      <c r="D97">
        <v>0</v>
      </c>
      <c r="E97">
        <v>0</v>
      </c>
      <c r="F97">
        <v>0</v>
      </c>
      <c r="G97">
        <v>0</v>
      </c>
      <c r="H97">
        <v>0</v>
      </c>
      <c r="I97">
        <v>0</v>
      </c>
      <c r="J97">
        <v>0</v>
      </c>
      <c r="K97">
        <v>0</v>
      </c>
      <c r="L97">
        <v>0</v>
      </c>
      <c r="M97">
        <v>0</v>
      </c>
      <c r="N97">
        <v>0</v>
      </c>
      <c r="O97">
        <v>0</v>
      </c>
    </row>
    <row r="98" spans="2:15" x14ac:dyDescent="0.25">
      <c r="B98">
        <v>0</v>
      </c>
      <c r="C98">
        <v>0</v>
      </c>
      <c r="D98">
        <v>0</v>
      </c>
      <c r="E98">
        <v>0</v>
      </c>
      <c r="F98">
        <v>0</v>
      </c>
      <c r="G98">
        <v>0</v>
      </c>
      <c r="H98">
        <v>0</v>
      </c>
      <c r="I98">
        <v>0</v>
      </c>
      <c r="J98">
        <v>0</v>
      </c>
      <c r="K98">
        <v>0</v>
      </c>
      <c r="L98">
        <v>0</v>
      </c>
      <c r="M98">
        <v>0</v>
      </c>
      <c r="N98">
        <v>0</v>
      </c>
      <c r="O98">
        <v>0</v>
      </c>
    </row>
    <row r="99" spans="2:15" x14ac:dyDescent="0.25">
      <c r="B99">
        <v>0</v>
      </c>
      <c r="C99">
        <v>0</v>
      </c>
      <c r="D99">
        <v>0</v>
      </c>
      <c r="E99">
        <v>0</v>
      </c>
      <c r="F99">
        <v>0</v>
      </c>
      <c r="G99">
        <v>0</v>
      </c>
      <c r="H99">
        <v>0</v>
      </c>
      <c r="I99">
        <v>0</v>
      </c>
      <c r="J99">
        <v>0</v>
      </c>
      <c r="K99">
        <v>0</v>
      </c>
      <c r="L99">
        <v>0</v>
      </c>
      <c r="M99">
        <v>0</v>
      </c>
      <c r="N99">
        <v>0</v>
      </c>
      <c r="O99">
        <v>0</v>
      </c>
    </row>
    <row r="101" spans="2:15" x14ac:dyDescent="0.25">
      <c r="B101" s="3" cm="1">
        <f t="array" ref="B101:O123">'NOFA Narrative Questions'!B98:O120</f>
        <v>0</v>
      </c>
      <c r="C101">
        <v>0</v>
      </c>
      <c r="D101">
        <v>0</v>
      </c>
      <c r="E101">
        <v>0</v>
      </c>
      <c r="F101">
        <v>0</v>
      </c>
      <c r="G101">
        <v>0</v>
      </c>
      <c r="H101">
        <v>0</v>
      </c>
      <c r="I101">
        <v>0</v>
      </c>
      <c r="J101">
        <v>0</v>
      </c>
      <c r="K101">
        <v>0</v>
      </c>
      <c r="L101">
        <v>0</v>
      </c>
      <c r="M101">
        <v>0</v>
      </c>
      <c r="N101">
        <v>0</v>
      </c>
      <c r="O101">
        <v>0</v>
      </c>
    </row>
    <row r="102" spans="2:15" x14ac:dyDescent="0.25">
      <c r="B102">
        <v>0</v>
      </c>
      <c r="C102">
        <v>0</v>
      </c>
      <c r="D102">
        <v>0</v>
      </c>
      <c r="E102">
        <v>0</v>
      </c>
      <c r="F102">
        <v>0</v>
      </c>
      <c r="G102">
        <v>0</v>
      </c>
      <c r="H102">
        <v>0</v>
      </c>
      <c r="I102">
        <v>0</v>
      </c>
      <c r="J102">
        <v>0</v>
      </c>
      <c r="K102">
        <v>0</v>
      </c>
      <c r="L102">
        <v>0</v>
      </c>
      <c r="M102">
        <v>0</v>
      </c>
      <c r="N102">
        <v>0</v>
      </c>
      <c r="O102">
        <v>0</v>
      </c>
    </row>
    <row r="103" spans="2:15" x14ac:dyDescent="0.25">
      <c r="B103">
        <v>0</v>
      </c>
      <c r="C103">
        <v>0</v>
      </c>
      <c r="D103">
        <v>0</v>
      </c>
      <c r="E103">
        <v>0</v>
      </c>
      <c r="F103">
        <v>0</v>
      </c>
      <c r="G103">
        <v>0</v>
      </c>
      <c r="H103">
        <v>0</v>
      </c>
      <c r="I103">
        <v>0</v>
      </c>
      <c r="J103">
        <v>0</v>
      </c>
      <c r="K103">
        <v>0</v>
      </c>
      <c r="L103">
        <v>0</v>
      </c>
      <c r="M103">
        <v>0</v>
      </c>
      <c r="N103">
        <v>0</v>
      </c>
      <c r="O103">
        <v>0</v>
      </c>
    </row>
    <row r="104" spans="2:15" x14ac:dyDescent="0.25">
      <c r="B104">
        <v>0</v>
      </c>
      <c r="C104">
        <v>0</v>
      </c>
      <c r="D104">
        <v>0</v>
      </c>
      <c r="E104">
        <v>0</v>
      </c>
      <c r="F104">
        <v>0</v>
      </c>
      <c r="G104">
        <v>0</v>
      </c>
      <c r="H104">
        <v>0</v>
      </c>
      <c r="I104">
        <v>0</v>
      </c>
      <c r="J104">
        <v>0</v>
      </c>
      <c r="K104">
        <v>0</v>
      </c>
      <c r="L104">
        <v>0</v>
      </c>
      <c r="M104">
        <v>0</v>
      </c>
      <c r="N104">
        <v>0</v>
      </c>
      <c r="O104">
        <v>0</v>
      </c>
    </row>
    <row r="105" spans="2:15" x14ac:dyDescent="0.25">
      <c r="B105">
        <v>0</v>
      </c>
      <c r="C105">
        <v>0</v>
      </c>
      <c r="D105">
        <v>0</v>
      </c>
      <c r="E105">
        <v>0</v>
      </c>
      <c r="F105">
        <v>0</v>
      </c>
      <c r="G105">
        <v>0</v>
      </c>
      <c r="H105">
        <v>0</v>
      </c>
      <c r="I105">
        <v>0</v>
      </c>
      <c r="J105">
        <v>0</v>
      </c>
      <c r="K105">
        <v>0</v>
      </c>
      <c r="L105">
        <v>0</v>
      </c>
      <c r="M105">
        <v>0</v>
      </c>
      <c r="N105">
        <v>0</v>
      </c>
      <c r="O105">
        <v>0</v>
      </c>
    </row>
    <row r="106" spans="2:15" x14ac:dyDescent="0.25">
      <c r="B106">
        <v>0</v>
      </c>
      <c r="C106">
        <v>0</v>
      </c>
      <c r="D106">
        <v>0</v>
      </c>
      <c r="E106">
        <v>0</v>
      </c>
      <c r="F106">
        <v>0</v>
      </c>
      <c r="G106">
        <v>0</v>
      </c>
      <c r="H106">
        <v>0</v>
      </c>
      <c r="I106">
        <v>0</v>
      </c>
      <c r="J106">
        <v>0</v>
      </c>
      <c r="K106">
        <v>0</v>
      </c>
      <c r="L106">
        <v>0</v>
      </c>
      <c r="M106">
        <v>0</v>
      </c>
      <c r="N106">
        <v>0</v>
      </c>
      <c r="O106">
        <v>0</v>
      </c>
    </row>
    <row r="107" spans="2:15" x14ac:dyDescent="0.25">
      <c r="B107">
        <v>0</v>
      </c>
      <c r="C107">
        <v>0</v>
      </c>
      <c r="D107">
        <v>0</v>
      </c>
      <c r="E107">
        <v>0</v>
      </c>
      <c r="F107">
        <v>0</v>
      </c>
      <c r="G107">
        <v>0</v>
      </c>
      <c r="H107">
        <v>0</v>
      </c>
      <c r="I107">
        <v>0</v>
      </c>
      <c r="J107">
        <v>0</v>
      </c>
      <c r="K107">
        <v>0</v>
      </c>
      <c r="L107">
        <v>0</v>
      </c>
      <c r="M107">
        <v>0</v>
      </c>
      <c r="N107">
        <v>0</v>
      </c>
      <c r="O107">
        <v>0</v>
      </c>
    </row>
    <row r="108" spans="2:15" x14ac:dyDescent="0.25">
      <c r="B108">
        <v>0</v>
      </c>
      <c r="C108">
        <v>0</v>
      </c>
      <c r="D108">
        <v>0</v>
      </c>
      <c r="E108">
        <v>0</v>
      </c>
      <c r="F108">
        <v>0</v>
      </c>
      <c r="G108">
        <v>0</v>
      </c>
      <c r="H108">
        <v>0</v>
      </c>
      <c r="I108">
        <v>0</v>
      </c>
      <c r="J108">
        <v>0</v>
      </c>
      <c r="K108">
        <v>0</v>
      </c>
      <c r="L108">
        <v>0</v>
      </c>
      <c r="M108">
        <v>0</v>
      </c>
      <c r="N108">
        <v>0</v>
      </c>
      <c r="O108">
        <v>0</v>
      </c>
    </row>
    <row r="109" spans="2:15" x14ac:dyDescent="0.25">
      <c r="B109">
        <v>0</v>
      </c>
      <c r="C109">
        <v>0</v>
      </c>
      <c r="D109">
        <v>0</v>
      </c>
      <c r="E109">
        <v>0</v>
      </c>
      <c r="F109">
        <v>0</v>
      </c>
      <c r="G109">
        <v>0</v>
      </c>
      <c r="H109">
        <v>0</v>
      </c>
      <c r="I109">
        <v>0</v>
      </c>
      <c r="J109">
        <v>0</v>
      </c>
      <c r="K109">
        <v>0</v>
      </c>
      <c r="L109">
        <v>0</v>
      </c>
      <c r="M109">
        <v>0</v>
      </c>
      <c r="N109">
        <v>0</v>
      </c>
      <c r="O109">
        <v>0</v>
      </c>
    </row>
    <row r="110" spans="2:15" x14ac:dyDescent="0.25">
      <c r="B110">
        <v>0</v>
      </c>
      <c r="C110">
        <v>0</v>
      </c>
      <c r="D110">
        <v>0</v>
      </c>
      <c r="E110">
        <v>0</v>
      </c>
      <c r="F110">
        <v>0</v>
      </c>
      <c r="G110">
        <v>0</v>
      </c>
      <c r="H110">
        <v>0</v>
      </c>
      <c r="I110">
        <v>0</v>
      </c>
      <c r="J110">
        <v>0</v>
      </c>
      <c r="K110">
        <v>0</v>
      </c>
      <c r="L110">
        <v>0</v>
      </c>
      <c r="M110">
        <v>0</v>
      </c>
      <c r="N110">
        <v>0</v>
      </c>
      <c r="O110">
        <v>0</v>
      </c>
    </row>
    <row r="111" spans="2:15" x14ac:dyDescent="0.25">
      <c r="B111">
        <v>0</v>
      </c>
      <c r="C111">
        <v>0</v>
      </c>
      <c r="D111">
        <v>0</v>
      </c>
      <c r="E111">
        <v>0</v>
      </c>
      <c r="F111">
        <v>0</v>
      </c>
      <c r="G111">
        <v>0</v>
      </c>
      <c r="H111">
        <v>0</v>
      </c>
      <c r="I111">
        <v>0</v>
      </c>
      <c r="J111">
        <v>0</v>
      </c>
      <c r="K111">
        <v>0</v>
      </c>
      <c r="L111">
        <v>0</v>
      </c>
      <c r="M111">
        <v>0</v>
      </c>
      <c r="N111">
        <v>0</v>
      </c>
      <c r="O111">
        <v>0</v>
      </c>
    </row>
    <row r="112" spans="2:15" x14ac:dyDescent="0.25">
      <c r="B112">
        <v>0</v>
      </c>
      <c r="C112">
        <v>0</v>
      </c>
      <c r="D112">
        <v>0</v>
      </c>
      <c r="E112">
        <v>0</v>
      </c>
      <c r="F112">
        <v>0</v>
      </c>
      <c r="G112">
        <v>0</v>
      </c>
      <c r="H112">
        <v>0</v>
      </c>
      <c r="I112">
        <v>0</v>
      </c>
      <c r="J112">
        <v>0</v>
      </c>
      <c r="K112">
        <v>0</v>
      </c>
      <c r="L112">
        <v>0</v>
      </c>
      <c r="M112">
        <v>0</v>
      </c>
      <c r="N112">
        <v>0</v>
      </c>
      <c r="O112">
        <v>0</v>
      </c>
    </row>
    <row r="113" spans="2:15" x14ac:dyDescent="0.25">
      <c r="B113">
        <v>0</v>
      </c>
      <c r="C113">
        <v>0</v>
      </c>
      <c r="D113">
        <v>0</v>
      </c>
      <c r="E113">
        <v>0</v>
      </c>
      <c r="F113">
        <v>0</v>
      </c>
      <c r="G113">
        <v>0</v>
      </c>
      <c r="H113">
        <v>0</v>
      </c>
      <c r="I113">
        <v>0</v>
      </c>
      <c r="J113">
        <v>0</v>
      </c>
      <c r="K113">
        <v>0</v>
      </c>
      <c r="L113">
        <v>0</v>
      </c>
      <c r="M113">
        <v>0</v>
      </c>
      <c r="N113">
        <v>0</v>
      </c>
      <c r="O113">
        <v>0</v>
      </c>
    </row>
    <row r="114" spans="2:15" x14ac:dyDescent="0.25">
      <c r="B114">
        <v>0</v>
      </c>
      <c r="C114">
        <v>0</v>
      </c>
      <c r="D114">
        <v>0</v>
      </c>
      <c r="E114">
        <v>0</v>
      </c>
      <c r="F114">
        <v>0</v>
      </c>
      <c r="G114">
        <v>0</v>
      </c>
      <c r="H114">
        <v>0</v>
      </c>
      <c r="I114">
        <v>0</v>
      </c>
      <c r="J114">
        <v>0</v>
      </c>
      <c r="K114">
        <v>0</v>
      </c>
      <c r="L114">
        <v>0</v>
      </c>
      <c r="M114">
        <v>0</v>
      </c>
      <c r="N114">
        <v>0</v>
      </c>
      <c r="O114">
        <v>0</v>
      </c>
    </row>
    <row r="115" spans="2:15" x14ac:dyDescent="0.25">
      <c r="B115">
        <v>0</v>
      </c>
      <c r="C115">
        <v>0</v>
      </c>
      <c r="D115">
        <v>0</v>
      </c>
      <c r="E115">
        <v>0</v>
      </c>
      <c r="F115">
        <v>0</v>
      </c>
      <c r="G115">
        <v>0</v>
      </c>
      <c r="H115">
        <v>0</v>
      </c>
      <c r="I115">
        <v>0</v>
      </c>
      <c r="J115">
        <v>0</v>
      </c>
      <c r="K115">
        <v>0</v>
      </c>
      <c r="L115">
        <v>0</v>
      </c>
      <c r="M115">
        <v>0</v>
      </c>
      <c r="N115">
        <v>0</v>
      </c>
      <c r="O115">
        <v>0</v>
      </c>
    </row>
    <row r="116" spans="2:15" x14ac:dyDescent="0.25">
      <c r="B116">
        <v>0</v>
      </c>
      <c r="C116">
        <v>0</v>
      </c>
      <c r="D116">
        <v>0</v>
      </c>
      <c r="E116">
        <v>0</v>
      </c>
      <c r="F116">
        <v>0</v>
      </c>
      <c r="G116">
        <v>0</v>
      </c>
      <c r="H116">
        <v>0</v>
      </c>
      <c r="I116">
        <v>0</v>
      </c>
      <c r="J116">
        <v>0</v>
      </c>
      <c r="K116">
        <v>0</v>
      </c>
      <c r="L116">
        <v>0</v>
      </c>
      <c r="M116">
        <v>0</v>
      </c>
      <c r="N116">
        <v>0</v>
      </c>
      <c r="O116">
        <v>0</v>
      </c>
    </row>
    <row r="117" spans="2:15" x14ac:dyDescent="0.25">
      <c r="B117">
        <v>0</v>
      </c>
      <c r="C117">
        <v>0</v>
      </c>
      <c r="D117">
        <v>0</v>
      </c>
      <c r="E117">
        <v>0</v>
      </c>
      <c r="F117">
        <v>0</v>
      </c>
      <c r="G117">
        <v>0</v>
      </c>
      <c r="H117">
        <v>0</v>
      </c>
      <c r="I117">
        <v>0</v>
      </c>
      <c r="J117">
        <v>0</v>
      </c>
      <c r="K117">
        <v>0</v>
      </c>
      <c r="L117">
        <v>0</v>
      </c>
      <c r="M117">
        <v>0</v>
      </c>
      <c r="N117">
        <v>0</v>
      </c>
      <c r="O117">
        <v>0</v>
      </c>
    </row>
    <row r="118" spans="2:15" x14ac:dyDescent="0.25">
      <c r="B118">
        <v>0</v>
      </c>
      <c r="C118">
        <v>0</v>
      </c>
      <c r="D118">
        <v>0</v>
      </c>
      <c r="E118">
        <v>0</v>
      </c>
      <c r="F118">
        <v>0</v>
      </c>
      <c r="G118">
        <v>0</v>
      </c>
      <c r="H118">
        <v>0</v>
      </c>
      <c r="I118">
        <v>0</v>
      </c>
      <c r="J118">
        <v>0</v>
      </c>
      <c r="K118">
        <v>0</v>
      </c>
      <c r="L118">
        <v>0</v>
      </c>
      <c r="M118">
        <v>0</v>
      </c>
      <c r="N118">
        <v>0</v>
      </c>
      <c r="O118">
        <v>0</v>
      </c>
    </row>
    <row r="119" spans="2:15" x14ac:dyDescent="0.25">
      <c r="B119">
        <v>0</v>
      </c>
      <c r="C119">
        <v>0</v>
      </c>
      <c r="D119">
        <v>0</v>
      </c>
      <c r="E119">
        <v>0</v>
      </c>
      <c r="F119">
        <v>0</v>
      </c>
      <c r="G119">
        <v>0</v>
      </c>
      <c r="H119">
        <v>0</v>
      </c>
      <c r="I119">
        <v>0</v>
      </c>
      <c r="J119">
        <v>0</v>
      </c>
      <c r="K119">
        <v>0</v>
      </c>
      <c r="L119">
        <v>0</v>
      </c>
      <c r="M119">
        <v>0</v>
      </c>
      <c r="N119">
        <v>0</v>
      </c>
      <c r="O119">
        <v>0</v>
      </c>
    </row>
    <row r="120" spans="2:15" x14ac:dyDescent="0.25">
      <c r="B120">
        <v>0</v>
      </c>
      <c r="C120">
        <v>0</v>
      </c>
      <c r="D120">
        <v>0</v>
      </c>
      <c r="E120">
        <v>0</v>
      </c>
      <c r="F120">
        <v>0</v>
      </c>
      <c r="G120">
        <v>0</v>
      </c>
      <c r="H120">
        <v>0</v>
      </c>
      <c r="I120">
        <v>0</v>
      </c>
      <c r="J120">
        <v>0</v>
      </c>
      <c r="K120">
        <v>0</v>
      </c>
      <c r="L120">
        <v>0</v>
      </c>
      <c r="M120">
        <v>0</v>
      </c>
      <c r="N120">
        <v>0</v>
      </c>
      <c r="O120">
        <v>0</v>
      </c>
    </row>
    <row r="121" spans="2:15" x14ac:dyDescent="0.25">
      <c r="B121">
        <v>0</v>
      </c>
      <c r="C121">
        <v>0</v>
      </c>
      <c r="D121">
        <v>0</v>
      </c>
      <c r="E121">
        <v>0</v>
      </c>
      <c r="F121">
        <v>0</v>
      </c>
      <c r="G121">
        <v>0</v>
      </c>
      <c r="H121">
        <v>0</v>
      </c>
      <c r="I121">
        <v>0</v>
      </c>
      <c r="J121">
        <v>0</v>
      </c>
      <c r="K121">
        <v>0</v>
      </c>
      <c r="L121">
        <v>0</v>
      </c>
      <c r="M121">
        <v>0</v>
      </c>
      <c r="N121">
        <v>0</v>
      </c>
      <c r="O121">
        <v>0</v>
      </c>
    </row>
    <row r="122" spans="2:15" x14ac:dyDescent="0.25">
      <c r="B122">
        <v>0</v>
      </c>
      <c r="C122">
        <v>0</v>
      </c>
      <c r="D122">
        <v>0</v>
      </c>
      <c r="E122">
        <v>0</v>
      </c>
      <c r="F122">
        <v>0</v>
      </c>
      <c r="G122">
        <v>0</v>
      </c>
      <c r="H122">
        <v>0</v>
      </c>
      <c r="I122">
        <v>0</v>
      </c>
      <c r="J122">
        <v>0</v>
      </c>
      <c r="K122">
        <v>0</v>
      </c>
      <c r="L122">
        <v>0</v>
      </c>
      <c r="M122">
        <v>0</v>
      </c>
      <c r="N122">
        <v>0</v>
      </c>
      <c r="O122">
        <v>0</v>
      </c>
    </row>
    <row r="123" spans="2:15" x14ac:dyDescent="0.25">
      <c r="B123">
        <v>0</v>
      </c>
      <c r="C123">
        <v>0</v>
      </c>
      <c r="D123">
        <v>0</v>
      </c>
      <c r="E123">
        <v>0</v>
      </c>
      <c r="F123">
        <v>0</v>
      </c>
      <c r="G123">
        <v>0</v>
      </c>
      <c r="H123">
        <v>0</v>
      </c>
      <c r="I123">
        <v>0</v>
      </c>
      <c r="J123">
        <v>0</v>
      </c>
      <c r="K123">
        <v>0</v>
      </c>
      <c r="L123">
        <v>0</v>
      </c>
      <c r="M123">
        <v>0</v>
      </c>
      <c r="N123">
        <v>0</v>
      </c>
      <c r="O123">
        <v>0</v>
      </c>
    </row>
  </sheetData>
  <dataValidations count="9">
    <dataValidation type="list" errorStyle="warning" showInputMessage="1" showErrorMessage="1" errorTitle="SmartDox" error="The value you entered for the dropdown is not valid." sqref="J8" xr:uid="{8395FB82-E0D2-4E55-9438-AA007A0894F6}">
      <formula1>SD_D_PL_TaxCreditPercentType_Name</formula1>
    </dataValidation>
    <dataValidation type="list" errorStyle="warning" showInputMessage="1" showErrorMessage="1" errorTitle="SmartDox" error="The value you entered for the dropdown is not valid." sqref="J4" xr:uid="{B8E65D26-2856-49EA-900C-C179A147F218}">
      <formula1>SD_D_PL_ResidentialApartmentType_Name</formula1>
    </dataValidation>
    <dataValidation type="list" errorStyle="warning" showInputMessage="1" showErrorMessage="1" errorTitle="SmartDox" error="The value you entered for the dropdown is not valid." sqref="J5" xr:uid="{42634928-EA04-497B-9AF5-D81BB0771B3C}">
      <formula1>SD_D_PL_UnitMixAmiPercent_Name</formula1>
    </dataValidation>
    <dataValidation type="list" errorStyle="warning" showInputMessage="1" showErrorMessage="1" errorTitle="SmartDox" error="The value you entered for the dropdown is not valid." sqref="J3" xr:uid="{5A90512F-2537-4A58-933F-5866BB30E611}">
      <formula1>SD_D_PL_UnitType_Name</formula1>
    </dataValidation>
    <dataValidation type="list" errorStyle="warning" showInputMessage="1" showErrorMessage="1" errorTitle="SmartDox" error="The value you entered for the dropdown is not valid." sqref="J2" xr:uid="{0DF3C5CF-306B-4951-A834-A5225E9C2AC5}">
      <formula1>SD_D_PL_BuildingType_Name</formula1>
    </dataValidation>
    <dataValidation type="list" errorStyle="warning" showInputMessage="1" showErrorMessage="1" errorTitle="SmartDox" error="The value you entered for the dropdown is not valid." sqref="J7" xr:uid="{D808E784-BDBE-4039-8E52-12DB30B22402}">
      <formula1>SD_D_PL_ConstructionControlType_Name</formula1>
    </dataValidation>
    <dataValidation type="list" errorStyle="warning" showInputMessage="1" showErrorMessage="1" errorTitle="SmartDox" error="The value you entered for the dropdown is not valid." sqref="J9" xr:uid="{1C8381DE-639C-4CE8-8E2A-BF757E67C74B}">
      <formula1>SD_D_PL_FundingOpportunity_Name</formula1>
    </dataValidation>
    <dataValidation type="list" errorStyle="warning" showInputMessage="1" showErrorMessage="1" errorTitle="SmartDox" error="The value you entered for the dropdown is not valid." sqref="P4:P9" xr:uid="{7F75EAFA-AA31-4767-AD46-F4018F4E69AC}">
      <formula1>SD_D_PL_EntityCompanyOrIndividual_Name</formula1>
    </dataValidation>
    <dataValidation type="list" errorStyle="warning" showInputMessage="1" showErrorMessage="1" errorTitle="SmartDox" error="The value you entered for the dropdown is not valid." sqref="J13 M2:M6" xr:uid="{61D3E3CB-0B73-45E2-B0FA-346C8681F09D}">
      <formula1>SD_D_PL_DealEntityRole_Name</formula1>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16312-6B10-46DD-AB14-1791F1E3BC84}">
  <sheetPr codeName="Sheet50">
    <tabColor theme="8" tint="-0.499984740745262"/>
  </sheetPr>
  <dimension ref="A1:F29"/>
  <sheetViews>
    <sheetView workbookViewId="0">
      <selection activeCell="D2" sqref="D2"/>
    </sheetView>
  </sheetViews>
  <sheetFormatPr defaultColWidth="9.140625" defaultRowHeight="15" x14ac:dyDescent="0.25"/>
  <cols>
    <col min="1" max="1" width="10.5703125" style="1" bestFit="1" customWidth="1"/>
    <col min="2" max="2" width="30.28515625" style="1" bestFit="1" customWidth="1"/>
    <col min="3" max="3" width="44" style="1" bestFit="1" customWidth="1"/>
    <col min="4" max="4" width="73.5703125" style="1" bestFit="1" customWidth="1"/>
    <col min="5" max="5" width="19.28515625" style="1" bestFit="1" customWidth="1"/>
    <col min="6" max="6" width="16.42578125" style="1" bestFit="1" customWidth="1"/>
    <col min="7" max="16384" width="9.140625" style="1"/>
  </cols>
  <sheetData>
    <row r="1" spans="1:6" x14ac:dyDescent="0.25">
      <c r="A1" s="243" t="s">
        <v>730</v>
      </c>
      <c r="B1" s="243" t="s">
        <v>729</v>
      </c>
      <c r="C1" s="243" t="s">
        <v>728</v>
      </c>
      <c r="D1" s="243" t="s">
        <v>727</v>
      </c>
      <c r="E1" s="243" t="s">
        <v>726</v>
      </c>
      <c r="F1" s="243" t="s">
        <v>725</v>
      </c>
    </row>
    <row r="2" spans="1:6" x14ac:dyDescent="0.25">
      <c r="A2" s="243" t="s">
        <v>731</v>
      </c>
      <c r="B2" s="244" t="s">
        <v>332</v>
      </c>
      <c r="C2" s="247" t="s">
        <v>320</v>
      </c>
      <c r="D2" s="243" t="str">
        <f>CONCATENATE(B2,", ",C2)</f>
        <v>One Story Residential, Brick Veneer / Wood Frame</v>
      </c>
      <c r="E2" s="243" t="s">
        <v>724</v>
      </c>
      <c r="F2" s="250">
        <v>121.41</v>
      </c>
    </row>
    <row r="3" spans="1:6" x14ac:dyDescent="0.25">
      <c r="A3" s="243" t="s">
        <v>731</v>
      </c>
      <c r="B3" s="244" t="s">
        <v>332</v>
      </c>
      <c r="C3" s="247" t="s">
        <v>321</v>
      </c>
      <c r="D3" s="243" t="str">
        <f t="shared" ref="D3:D29" si="0">CONCATENATE(B3,", ",C3)</f>
        <v>One Story Residential, Painted Concrete Block</v>
      </c>
      <c r="E3" s="243" t="s">
        <v>724</v>
      </c>
      <c r="F3" s="250">
        <v>113.99</v>
      </c>
    </row>
    <row r="4" spans="1:6" x14ac:dyDescent="0.25">
      <c r="A4" s="243" t="s">
        <v>731</v>
      </c>
      <c r="B4" s="244" t="s">
        <v>332</v>
      </c>
      <c r="C4" s="247" t="s">
        <v>322</v>
      </c>
      <c r="D4" s="243" t="str">
        <f t="shared" si="0"/>
        <v>One Story Residential, Stucco on Wood Frame</v>
      </c>
      <c r="E4" s="243" t="s">
        <v>724</v>
      </c>
      <c r="F4" s="250">
        <v>110.39</v>
      </c>
    </row>
    <row r="5" spans="1:6" x14ac:dyDescent="0.25">
      <c r="A5" s="243" t="s">
        <v>731</v>
      </c>
      <c r="B5" s="244" t="s">
        <v>332</v>
      </c>
      <c r="C5" s="248" t="s">
        <v>323</v>
      </c>
      <c r="D5" s="243" t="str">
        <f t="shared" si="0"/>
        <v xml:space="preserve">One Story Residential, Wood Siding / Wood Frame </v>
      </c>
      <c r="E5" s="243" t="s">
        <v>724</v>
      </c>
      <c r="F5" s="250">
        <v>117.98</v>
      </c>
    </row>
    <row r="6" spans="1:6" x14ac:dyDescent="0.25">
      <c r="A6" s="243" t="s">
        <v>731</v>
      </c>
      <c r="B6" s="245" t="s">
        <v>333</v>
      </c>
      <c r="C6" s="247" t="s">
        <v>320</v>
      </c>
      <c r="D6" s="243" t="str">
        <f t="shared" si="0"/>
        <v>One and A Half Story Residential, Brick Veneer / Wood Frame</v>
      </c>
      <c r="E6" s="243" t="s">
        <v>724</v>
      </c>
      <c r="F6" s="250">
        <v>108.57</v>
      </c>
    </row>
    <row r="7" spans="1:6" x14ac:dyDescent="0.25">
      <c r="A7" s="243" t="s">
        <v>731</v>
      </c>
      <c r="B7" s="245" t="s">
        <v>333</v>
      </c>
      <c r="C7" s="247" t="s">
        <v>321</v>
      </c>
      <c r="D7" s="243" t="str">
        <f t="shared" si="0"/>
        <v>One and A Half Story Residential, Painted Concrete Block</v>
      </c>
      <c r="E7" s="243" t="s">
        <v>724</v>
      </c>
      <c r="F7" s="250">
        <v>100.91</v>
      </c>
    </row>
    <row r="8" spans="1:6" x14ac:dyDescent="0.25">
      <c r="A8" s="243" t="s">
        <v>731</v>
      </c>
      <c r="B8" s="245" t="s">
        <v>333</v>
      </c>
      <c r="C8" s="247" t="s">
        <v>322</v>
      </c>
      <c r="D8" s="243" t="str">
        <f t="shared" si="0"/>
        <v>One and A Half Story Residential, Stucco on Wood Frame</v>
      </c>
      <c r="E8" s="243" t="s">
        <v>724</v>
      </c>
      <c r="F8" s="250">
        <v>96.89</v>
      </c>
    </row>
    <row r="9" spans="1:6" x14ac:dyDescent="0.25">
      <c r="A9" s="243" t="s">
        <v>731</v>
      </c>
      <c r="B9" s="245" t="s">
        <v>333</v>
      </c>
      <c r="C9" s="248" t="s">
        <v>323</v>
      </c>
      <c r="D9" s="243" t="str">
        <f t="shared" si="0"/>
        <v xml:space="preserve">One and A Half Story Residential, Wood Siding / Wood Frame </v>
      </c>
      <c r="E9" s="243" t="s">
        <v>724</v>
      </c>
      <c r="F9" s="250">
        <v>104.94</v>
      </c>
    </row>
    <row r="10" spans="1:6" x14ac:dyDescent="0.25">
      <c r="A10" s="243" t="s">
        <v>731</v>
      </c>
      <c r="B10" s="245" t="s">
        <v>334</v>
      </c>
      <c r="C10" s="247" t="s">
        <v>320</v>
      </c>
      <c r="D10" s="243" t="str">
        <f t="shared" si="0"/>
        <v>Two Story Residential, Brick Veneer / Wood Frame</v>
      </c>
      <c r="E10" s="243" t="s">
        <v>724</v>
      </c>
      <c r="F10" s="250">
        <v>117.49</v>
      </c>
    </row>
    <row r="11" spans="1:6" x14ac:dyDescent="0.25">
      <c r="A11" s="243" t="s">
        <v>731</v>
      </c>
      <c r="B11" s="245" t="s">
        <v>334</v>
      </c>
      <c r="C11" s="247" t="s">
        <v>321</v>
      </c>
      <c r="D11" s="243" t="str">
        <f t="shared" si="0"/>
        <v>Two Story Residential, Painted Concrete Block</v>
      </c>
      <c r="E11" s="243" t="s">
        <v>724</v>
      </c>
      <c r="F11" s="250">
        <v>109.44</v>
      </c>
    </row>
    <row r="12" spans="1:6" x14ac:dyDescent="0.25">
      <c r="A12" s="243" t="s">
        <v>731</v>
      </c>
      <c r="B12" s="245" t="s">
        <v>334</v>
      </c>
      <c r="C12" s="247" t="s">
        <v>322</v>
      </c>
      <c r="D12" s="243" t="str">
        <f t="shared" si="0"/>
        <v>Two Story Residential, Stucco on Wood Frame</v>
      </c>
      <c r="E12" s="243" t="s">
        <v>724</v>
      </c>
      <c r="F12" s="250">
        <v>105.71</v>
      </c>
    </row>
    <row r="13" spans="1:6" x14ac:dyDescent="0.25">
      <c r="A13" s="243" t="s">
        <v>731</v>
      </c>
      <c r="B13" s="245" t="s">
        <v>334</v>
      </c>
      <c r="C13" s="248" t="s">
        <v>323</v>
      </c>
      <c r="D13" s="243" t="str">
        <f t="shared" si="0"/>
        <v xml:space="preserve">Two Story Residential, Wood Siding / Wood Frame </v>
      </c>
      <c r="E13" s="243" t="s">
        <v>724</v>
      </c>
      <c r="F13" s="250">
        <v>113.83</v>
      </c>
    </row>
    <row r="14" spans="1:6" x14ac:dyDescent="0.25">
      <c r="A14" s="243" t="s">
        <v>731</v>
      </c>
      <c r="B14" s="245" t="s">
        <v>331</v>
      </c>
      <c r="C14" s="247" t="s">
        <v>320</v>
      </c>
      <c r="D14" s="243" t="str">
        <f t="shared" si="0"/>
        <v>Bi-Level Residential, Brick Veneer / Wood Frame</v>
      </c>
      <c r="E14" s="243" t="s">
        <v>724</v>
      </c>
      <c r="F14" s="251">
        <v>99.89</v>
      </c>
    </row>
    <row r="15" spans="1:6" x14ac:dyDescent="0.25">
      <c r="A15" s="243" t="s">
        <v>731</v>
      </c>
      <c r="B15" s="245" t="s">
        <v>331</v>
      </c>
      <c r="C15" s="247" t="s">
        <v>321</v>
      </c>
      <c r="D15" s="243" t="str">
        <f t="shared" si="0"/>
        <v>Bi-Level Residential, Painted Concrete Block</v>
      </c>
      <c r="E15" s="243" t="s">
        <v>724</v>
      </c>
      <c r="F15" s="251">
        <v>94.01</v>
      </c>
    </row>
    <row r="16" spans="1:6" x14ac:dyDescent="0.25">
      <c r="A16" s="243" t="s">
        <v>731</v>
      </c>
      <c r="B16" s="245" t="s">
        <v>331</v>
      </c>
      <c r="C16" s="247" t="s">
        <v>322</v>
      </c>
      <c r="D16" s="243" t="str">
        <f t="shared" si="0"/>
        <v>Bi-Level Residential, Stucco on Wood Frame</v>
      </c>
      <c r="E16" s="243" t="s">
        <v>724</v>
      </c>
      <c r="F16" s="251">
        <v>91</v>
      </c>
    </row>
    <row r="17" spans="1:6" x14ac:dyDescent="0.25">
      <c r="A17" s="243" t="s">
        <v>731</v>
      </c>
      <c r="B17" s="245" t="s">
        <v>331</v>
      </c>
      <c r="C17" s="248" t="s">
        <v>323</v>
      </c>
      <c r="D17" s="243" t="str">
        <f t="shared" si="0"/>
        <v xml:space="preserve">Bi-Level Residential, Wood Siding / Wood Frame </v>
      </c>
      <c r="E17" s="243" t="s">
        <v>724</v>
      </c>
      <c r="F17" s="251">
        <v>97.13</v>
      </c>
    </row>
    <row r="18" spans="1:6" x14ac:dyDescent="0.25">
      <c r="A18" s="243" t="s">
        <v>731</v>
      </c>
      <c r="B18" s="245" t="s">
        <v>335</v>
      </c>
      <c r="C18" s="249" t="s">
        <v>324</v>
      </c>
      <c r="D18" s="243" t="str">
        <f t="shared" si="0"/>
        <v>One to Three Story Apartment, Brick Veneer / Reinforced Concrete</v>
      </c>
      <c r="E18" s="243" t="s">
        <v>724</v>
      </c>
      <c r="F18" s="250">
        <v>199.23</v>
      </c>
    </row>
    <row r="19" spans="1:6" x14ac:dyDescent="0.25">
      <c r="A19" s="243" t="s">
        <v>731</v>
      </c>
      <c r="B19" s="245" t="s">
        <v>335</v>
      </c>
      <c r="C19" s="249" t="s">
        <v>325</v>
      </c>
      <c r="D19" s="243" t="str">
        <f t="shared" si="0"/>
        <v>One to Three Story Apartment, Brick Veneer / Steel Frame</v>
      </c>
      <c r="E19" s="243" t="s">
        <v>724</v>
      </c>
      <c r="F19" s="250">
        <v>181.9</v>
      </c>
    </row>
    <row r="20" spans="1:6" x14ac:dyDescent="0.25">
      <c r="A20" s="243" t="s">
        <v>731</v>
      </c>
      <c r="B20" s="245" t="s">
        <v>335</v>
      </c>
      <c r="C20" s="249" t="s">
        <v>326</v>
      </c>
      <c r="D20" s="243" t="str">
        <f t="shared" si="0"/>
        <v>One to Three Story Apartment, EIFS on Metal Studs / Steel Frame</v>
      </c>
      <c r="E20" s="243" t="s">
        <v>724</v>
      </c>
      <c r="F20" s="250">
        <v>178.66</v>
      </c>
    </row>
    <row r="21" spans="1:6" x14ac:dyDescent="0.25">
      <c r="A21" s="243" t="s">
        <v>731</v>
      </c>
      <c r="B21" s="245" t="s">
        <v>335</v>
      </c>
      <c r="C21" s="249" t="s">
        <v>327</v>
      </c>
      <c r="D21" s="243" t="str">
        <f t="shared" si="0"/>
        <v xml:space="preserve">One to Three Story Apartment, Fiber Cement Siding / Wood Frame </v>
      </c>
      <c r="E21" s="243" t="s">
        <v>724</v>
      </c>
      <c r="F21" s="250">
        <v>173.01</v>
      </c>
    </row>
    <row r="22" spans="1:6" x14ac:dyDescent="0.25">
      <c r="A22" s="243" t="s">
        <v>731</v>
      </c>
      <c r="B22" s="245" t="s">
        <v>335</v>
      </c>
      <c r="C22" s="249" t="s">
        <v>328</v>
      </c>
      <c r="D22" s="243" t="str">
        <f t="shared" si="0"/>
        <v xml:space="preserve">One to Three Story Apartment, Stone Veneer / Wood Frame </v>
      </c>
      <c r="E22" s="243" t="s">
        <v>724</v>
      </c>
      <c r="F22" s="250">
        <v>186.07</v>
      </c>
    </row>
    <row r="23" spans="1:6" x14ac:dyDescent="0.25">
      <c r="A23" s="243" t="s">
        <v>731</v>
      </c>
      <c r="B23" s="245" t="s">
        <v>335</v>
      </c>
      <c r="C23" s="249" t="s">
        <v>329</v>
      </c>
      <c r="D23" s="243" t="str">
        <f t="shared" si="0"/>
        <v xml:space="preserve">One to Three Story Apartment, Stucco on Concrete Block / Reinforced Concrete </v>
      </c>
      <c r="E23" s="243" t="s">
        <v>724</v>
      </c>
      <c r="F23" s="250">
        <v>190.44</v>
      </c>
    </row>
    <row r="24" spans="1:6" x14ac:dyDescent="0.25">
      <c r="A24" s="243" t="s">
        <v>731</v>
      </c>
      <c r="B24" s="246" t="s">
        <v>336</v>
      </c>
      <c r="C24" s="249" t="s">
        <v>324</v>
      </c>
      <c r="D24" s="243" t="str">
        <f t="shared" si="0"/>
        <v>Four to Seven Story Apartment, Brick Veneer / Reinforced Concrete</v>
      </c>
      <c r="E24" s="243" t="s">
        <v>724</v>
      </c>
      <c r="F24" s="251">
        <v>197.42</v>
      </c>
    </row>
    <row r="25" spans="1:6" x14ac:dyDescent="0.25">
      <c r="A25" s="243" t="s">
        <v>731</v>
      </c>
      <c r="B25" s="246" t="s">
        <v>336</v>
      </c>
      <c r="C25" s="249" t="s">
        <v>325</v>
      </c>
      <c r="D25" s="243" t="str">
        <f t="shared" si="0"/>
        <v>Four to Seven Story Apartment, Brick Veneer / Steel Frame</v>
      </c>
      <c r="E25" s="243" t="s">
        <v>724</v>
      </c>
      <c r="F25" s="251">
        <v>180.13</v>
      </c>
    </row>
    <row r="26" spans="1:6" x14ac:dyDescent="0.25">
      <c r="A26" s="243" t="s">
        <v>731</v>
      </c>
      <c r="B26" s="246" t="s">
        <v>336</v>
      </c>
      <c r="C26" s="249" t="s">
        <v>326</v>
      </c>
      <c r="D26" s="243" t="str">
        <f t="shared" si="0"/>
        <v>Four to Seven Story Apartment, EIFS on Metal Studs / Steel Frame</v>
      </c>
      <c r="E26" s="243" t="s">
        <v>724</v>
      </c>
      <c r="F26" s="251">
        <v>185.92</v>
      </c>
    </row>
    <row r="27" spans="1:6" x14ac:dyDescent="0.25">
      <c r="A27" s="243" t="s">
        <v>731</v>
      </c>
      <c r="B27" s="246" t="s">
        <v>336</v>
      </c>
      <c r="C27" s="249" t="s">
        <v>327</v>
      </c>
      <c r="D27" s="243" t="str">
        <f t="shared" si="0"/>
        <v xml:space="preserve">Four to Seven Story Apartment, Fiber Cement Siding / Wood Frame </v>
      </c>
      <c r="E27" s="243" t="s">
        <v>724</v>
      </c>
      <c r="F27" s="251">
        <v>173.92</v>
      </c>
    </row>
    <row r="28" spans="1:6" x14ac:dyDescent="0.25">
      <c r="A28" s="243" t="s">
        <v>731</v>
      </c>
      <c r="B28" s="246" t="s">
        <v>336</v>
      </c>
      <c r="C28" s="249" t="s">
        <v>328</v>
      </c>
      <c r="D28" s="243" t="str">
        <f t="shared" si="0"/>
        <v xml:space="preserve">Four to Seven Story Apartment, Stone Veneer / Wood Frame </v>
      </c>
      <c r="E28" s="243" t="s">
        <v>724</v>
      </c>
      <c r="F28" s="251">
        <v>210.81</v>
      </c>
    </row>
    <row r="29" spans="1:6" x14ac:dyDescent="0.25">
      <c r="A29" s="243" t="s">
        <v>731</v>
      </c>
      <c r="B29" s="246" t="s">
        <v>336</v>
      </c>
      <c r="C29" s="249" t="s">
        <v>329</v>
      </c>
      <c r="D29" s="243" t="str">
        <f t="shared" si="0"/>
        <v xml:space="preserve">Four to Seven Story Apartment, Stucco on Concrete Block / Reinforced Concrete </v>
      </c>
      <c r="E29" s="243" t="s">
        <v>724</v>
      </c>
      <c r="F29" s="251">
        <v>186.65</v>
      </c>
    </row>
  </sheetData>
  <sheetProtection formatColumns="0" formatRow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1F20B-141C-49CF-94D6-F963EA3AF659}">
  <dimension ref="A1:EH62"/>
  <sheetViews>
    <sheetView workbookViewId="0"/>
  </sheetViews>
  <sheetFormatPr defaultRowHeight="15" x14ac:dyDescent="0.25"/>
  <sheetData>
    <row r="1" spans="1:138" x14ac:dyDescent="0.25">
      <c r="A1" t="s">
        <v>345</v>
      </c>
      <c r="B1" t="s">
        <v>346</v>
      </c>
    </row>
    <row r="2" spans="1:138" x14ac:dyDescent="0.25">
      <c r="A2" t="s">
        <v>347</v>
      </c>
      <c r="B2" t="s">
        <v>348</v>
      </c>
      <c r="C2" s="143" t="s">
        <v>364</v>
      </c>
      <c r="D2">
        <v>7</v>
      </c>
      <c r="E2" s="143" t="s">
        <v>263</v>
      </c>
      <c r="F2">
        <v>1</v>
      </c>
      <c r="G2" s="143" t="s">
        <v>259</v>
      </c>
      <c r="H2">
        <v>1</v>
      </c>
      <c r="I2" s="143" t="s">
        <v>382</v>
      </c>
      <c r="J2">
        <v>1</v>
      </c>
      <c r="K2" s="143" t="s">
        <v>389</v>
      </c>
      <c r="L2">
        <v>1</v>
      </c>
      <c r="M2" s="143" t="s">
        <v>389</v>
      </c>
      <c r="N2">
        <v>1</v>
      </c>
      <c r="O2" s="143" t="s">
        <v>396</v>
      </c>
      <c r="P2">
        <v>1</v>
      </c>
      <c r="Q2" s="143" t="s">
        <v>400</v>
      </c>
      <c r="R2">
        <v>1</v>
      </c>
      <c r="S2" s="143" t="s">
        <v>270</v>
      </c>
      <c r="T2">
        <v>1</v>
      </c>
      <c r="U2" s="143" t="s">
        <v>440</v>
      </c>
      <c r="V2">
        <v>1</v>
      </c>
      <c r="W2" s="143" t="s">
        <v>452</v>
      </c>
      <c r="X2">
        <v>43</v>
      </c>
      <c r="Y2" s="143" t="s">
        <v>452</v>
      </c>
      <c r="Z2">
        <v>13</v>
      </c>
      <c r="AA2" s="143" t="s">
        <v>440</v>
      </c>
      <c r="AB2">
        <v>104</v>
      </c>
      <c r="AC2" s="143" t="s">
        <v>368</v>
      </c>
      <c r="AD2">
        <v>1</v>
      </c>
      <c r="AE2" s="143" t="s">
        <v>515</v>
      </c>
      <c r="AF2">
        <v>5</v>
      </c>
      <c r="AG2" s="143" t="s">
        <v>554</v>
      </c>
      <c r="AH2">
        <v>3</v>
      </c>
      <c r="AI2" s="143" t="s">
        <v>565</v>
      </c>
      <c r="AJ2">
        <v>6</v>
      </c>
      <c r="AK2" s="143" t="s">
        <v>570</v>
      </c>
      <c r="AL2">
        <v>1</v>
      </c>
      <c r="AM2" s="143" t="s">
        <v>571</v>
      </c>
      <c r="AN2">
        <v>39</v>
      </c>
      <c r="AO2" s="143" t="s">
        <v>571</v>
      </c>
      <c r="AP2">
        <v>23</v>
      </c>
      <c r="AQ2" s="143" t="s">
        <v>620</v>
      </c>
      <c r="AR2">
        <v>37</v>
      </c>
      <c r="AS2" s="143" t="s">
        <v>678</v>
      </c>
      <c r="AT2">
        <v>1</v>
      </c>
      <c r="AU2" s="143" t="s">
        <v>716</v>
      </c>
      <c r="AV2">
        <v>1</v>
      </c>
      <c r="AW2" s="143" t="s">
        <v>718</v>
      </c>
      <c r="AX2">
        <v>1</v>
      </c>
      <c r="AY2" s="143" t="s">
        <v>571</v>
      </c>
      <c r="AZ2">
        <v>23</v>
      </c>
      <c r="BA2" s="143" t="s">
        <v>400</v>
      </c>
      <c r="BB2">
        <v>1</v>
      </c>
      <c r="BC2" s="143" t="s">
        <v>396</v>
      </c>
      <c r="BD2">
        <v>1</v>
      </c>
      <c r="BE2" s="143" t="s">
        <v>389</v>
      </c>
      <c r="BF2">
        <v>1</v>
      </c>
      <c r="BG2" s="143" t="s">
        <v>389</v>
      </c>
      <c r="BH2">
        <v>1</v>
      </c>
      <c r="BI2" s="143" t="s">
        <v>382</v>
      </c>
      <c r="BJ2">
        <v>1</v>
      </c>
      <c r="BK2" s="143" t="s">
        <v>368</v>
      </c>
      <c r="BL2">
        <v>1</v>
      </c>
      <c r="BM2" s="143" t="s">
        <v>554</v>
      </c>
      <c r="BN2">
        <v>3</v>
      </c>
      <c r="BO2" s="143" t="s">
        <v>515</v>
      </c>
      <c r="BP2">
        <v>5</v>
      </c>
      <c r="BQ2" s="143" t="s">
        <v>270</v>
      </c>
      <c r="BR2">
        <v>1</v>
      </c>
      <c r="BS2" s="143" t="s">
        <v>364</v>
      </c>
      <c r="BT2">
        <v>7</v>
      </c>
      <c r="BU2" s="143" t="s">
        <v>678</v>
      </c>
      <c r="BV2">
        <v>1</v>
      </c>
      <c r="BW2" s="143" t="s">
        <v>263</v>
      </c>
      <c r="BX2">
        <v>1</v>
      </c>
      <c r="BY2" s="143" t="s">
        <v>259</v>
      </c>
      <c r="BZ2">
        <v>1</v>
      </c>
      <c r="CA2" s="143" t="s">
        <v>570</v>
      </c>
      <c r="CB2">
        <v>1</v>
      </c>
      <c r="CC2" s="143" t="s">
        <v>565</v>
      </c>
      <c r="CD2">
        <v>6</v>
      </c>
      <c r="CE2" s="143" t="s">
        <v>571</v>
      </c>
      <c r="CF2">
        <v>39</v>
      </c>
      <c r="CG2" s="143" t="s">
        <v>452</v>
      </c>
      <c r="CH2">
        <v>13</v>
      </c>
      <c r="CI2" s="143" t="s">
        <v>452</v>
      </c>
      <c r="CJ2">
        <v>43</v>
      </c>
      <c r="CK2" s="143" t="s">
        <v>440</v>
      </c>
      <c r="CL2">
        <v>104</v>
      </c>
      <c r="CM2" s="143" t="s">
        <v>718</v>
      </c>
      <c r="CN2">
        <v>1</v>
      </c>
      <c r="CO2" s="143" t="s">
        <v>620</v>
      </c>
      <c r="CP2">
        <v>37</v>
      </c>
      <c r="CQ2" s="143" t="s">
        <v>571</v>
      </c>
      <c r="CR2">
        <v>23</v>
      </c>
      <c r="CS2" s="143" t="s">
        <v>400</v>
      </c>
      <c r="CT2">
        <v>1</v>
      </c>
      <c r="CU2" s="143" t="s">
        <v>396</v>
      </c>
      <c r="CV2">
        <v>1</v>
      </c>
      <c r="CW2" s="143" t="s">
        <v>389</v>
      </c>
      <c r="CX2">
        <v>1</v>
      </c>
      <c r="CY2" s="143" t="s">
        <v>389</v>
      </c>
      <c r="CZ2">
        <v>1</v>
      </c>
      <c r="DA2" s="143" t="s">
        <v>382</v>
      </c>
      <c r="DB2">
        <v>1</v>
      </c>
      <c r="DC2" s="143" t="s">
        <v>368</v>
      </c>
      <c r="DD2">
        <v>1</v>
      </c>
      <c r="DE2" s="143" t="s">
        <v>554</v>
      </c>
      <c r="DF2">
        <v>3</v>
      </c>
      <c r="DG2" s="143" t="s">
        <v>515</v>
      </c>
      <c r="DH2">
        <v>5</v>
      </c>
      <c r="DI2" s="143" t="s">
        <v>270</v>
      </c>
      <c r="DJ2">
        <v>1</v>
      </c>
      <c r="DK2" s="143" t="s">
        <v>364</v>
      </c>
      <c r="DL2">
        <v>7</v>
      </c>
      <c r="DM2" s="143" t="s">
        <v>678</v>
      </c>
      <c r="DN2">
        <v>1</v>
      </c>
      <c r="DO2" s="143" t="s">
        <v>263</v>
      </c>
      <c r="DP2">
        <v>1</v>
      </c>
      <c r="DQ2" s="143" t="s">
        <v>259</v>
      </c>
      <c r="DR2">
        <v>1</v>
      </c>
      <c r="DS2" s="143" t="s">
        <v>570</v>
      </c>
      <c r="DT2">
        <v>1</v>
      </c>
      <c r="DU2" s="143" t="s">
        <v>565</v>
      </c>
      <c r="DV2">
        <v>6</v>
      </c>
      <c r="DW2" s="143" t="s">
        <v>571</v>
      </c>
      <c r="DX2">
        <v>39</v>
      </c>
      <c r="DY2" s="143" t="s">
        <v>452</v>
      </c>
      <c r="DZ2">
        <v>13</v>
      </c>
      <c r="EA2" s="143" t="s">
        <v>452</v>
      </c>
      <c r="EB2">
        <v>43</v>
      </c>
      <c r="EC2" s="143" t="s">
        <v>440</v>
      </c>
      <c r="ED2">
        <v>104</v>
      </c>
      <c r="EE2" s="143" t="s">
        <v>718</v>
      </c>
      <c r="EF2">
        <v>1</v>
      </c>
      <c r="EG2" s="143" t="s">
        <v>620</v>
      </c>
      <c r="EH2">
        <v>37</v>
      </c>
    </row>
    <row r="3" spans="1:138" x14ac:dyDescent="0.25">
      <c r="A3" t="s">
        <v>349</v>
      </c>
      <c r="B3" t="s">
        <v>350</v>
      </c>
      <c r="C3" s="143" t="s">
        <v>365</v>
      </c>
      <c r="D3">
        <v>8</v>
      </c>
      <c r="E3" s="143" t="s">
        <v>262</v>
      </c>
      <c r="F3">
        <v>2</v>
      </c>
      <c r="G3" s="143" t="s">
        <v>378</v>
      </c>
      <c r="H3">
        <v>2</v>
      </c>
      <c r="I3" s="143" t="s">
        <v>383</v>
      </c>
      <c r="J3">
        <v>2</v>
      </c>
      <c r="K3" s="143" t="s">
        <v>390</v>
      </c>
      <c r="L3">
        <v>2</v>
      </c>
      <c r="M3" s="143" t="s">
        <v>390</v>
      </c>
      <c r="N3">
        <v>2</v>
      </c>
      <c r="O3" s="143" t="s">
        <v>397</v>
      </c>
      <c r="P3">
        <v>2</v>
      </c>
      <c r="Q3" s="143" t="s">
        <v>401</v>
      </c>
      <c r="R3">
        <v>2</v>
      </c>
      <c r="S3" s="143" t="s">
        <v>276</v>
      </c>
      <c r="T3">
        <v>2</v>
      </c>
      <c r="U3" s="143" t="s">
        <v>441</v>
      </c>
      <c r="V3">
        <v>2</v>
      </c>
      <c r="W3" s="143" t="s">
        <v>453</v>
      </c>
      <c r="X3">
        <v>44</v>
      </c>
      <c r="Y3" s="143" t="s">
        <v>453</v>
      </c>
      <c r="Z3">
        <v>14</v>
      </c>
      <c r="AA3" s="143" t="s">
        <v>441</v>
      </c>
      <c r="AB3">
        <v>105</v>
      </c>
      <c r="AC3" s="143" t="s">
        <v>369</v>
      </c>
      <c r="AD3">
        <v>2</v>
      </c>
      <c r="AE3" s="143" t="s">
        <v>516</v>
      </c>
      <c r="AF3">
        <v>38</v>
      </c>
      <c r="AG3" s="143" t="s">
        <v>555</v>
      </c>
      <c r="AH3">
        <v>5</v>
      </c>
      <c r="AI3" s="143" t="s">
        <v>566</v>
      </c>
      <c r="AJ3">
        <v>7</v>
      </c>
      <c r="AM3" s="143" t="s">
        <v>572</v>
      </c>
      <c r="AN3">
        <v>30</v>
      </c>
      <c r="AO3" s="143" t="s">
        <v>608</v>
      </c>
      <c r="AP3">
        <v>1</v>
      </c>
      <c r="AQ3" s="143" t="s">
        <v>621</v>
      </c>
      <c r="AR3">
        <v>48</v>
      </c>
      <c r="AS3" s="143" t="s">
        <v>679</v>
      </c>
      <c r="AT3">
        <v>2</v>
      </c>
      <c r="AU3" s="143" t="s">
        <v>717</v>
      </c>
      <c r="AV3">
        <v>2</v>
      </c>
      <c r="AW3" s="143" t="s">
        <v>719</v>
      </c>
      <c r="AX3">
        <v>2</v>
      </c>
      <c r="AY3" s="143" t="s">
        <v>608</v>
      </c>
      <c r="AZ3">
        <v>1</v>
      </c>
      <c r="BA3" s="143" t="s">
        <v>401</v>
      </c>
      <c r="BB3">
        <v>2</v>
      </c>
      <c r="BC3" s="143" t="s">
        <v>397</v>
      </c>
      <c r="BD3">
        <v>2</v>
      </c>
      <c r="BE3" s="143" t="s">
        <v>390</v>
      </c>
      <c r="BF3">
        <v>2</v>
      </c>
      <c r="BG3" s="143" t="s">
        <v>390</v>
      </c>
      <c r="BH3">
        <v>2</v>
      </c>
      <c r="BI3" s="143" t="s">
        <v>383</v>
      </c>
      <c r="BJ3">
        <v>2</v>
      </c>
      <c r="BK3" s="143" t="s">
        <v>369</v>
      </c>
      <c r="BL3">
        <v>2</v>
      </c>
      <c r="BM3" s="143" t="s">
        <v>555</v>
      </c>
      <c r="BN3">
        <v>5</v>
      </c>
      <c r="BO3" s="143" t="s">
        <v>516</v>
      </c>
      <c r="BP3">
        <v>38</v>
      </c>
      <c r="BQ3" s="143" t="s">
        <v>276</v>
      </c>
      <c r="BR3">
        <v>2</v>
      </c>
      <c r="BS3" s="143" t="s">
        <v>365</v>
      </c>
      <c r="BT3">
        <v>8</v>
      </c>
      <c r="BU3" s="143" t="s">
        <v>679</v>
      </c>
      <c r="BV3">
        <v>2</v>
      </c>
      <c r="BW3" s="143" t="s">
        <v>262</v>
      </c>
      <c r="BX3">
        <v>2</v>
      </c>
      <c r="BY3" s="143" t="s">
        <v>378</v>
      </c>
      <c r="BZ3">
        <v>2</v>
      </c>
      <c r="CC3" s="143" t="s">
        <v>566</v>
      </c>
      <c r="CD3">
        <v>7</v>
      </c>
      <c r="CE3" s="143" t="s">
        <v>572</v>
      </c>
      <c r="CF3">
        <v>30</v>
      </c>
      <c r="CG3" s="143" t="s">
        <v>453</v>
      </c>
      <c r="CH3">
        <v>14</v>
      </c>
      <c r="CI3" s="143" t="s">
        <v>453</v>
      </c>
      <c r="CJ3">
        <v>44</v>
      </c>
      <c r="CK3" s="143" t="s">
        <v>441</v>
      </c>
      <c r="CL3">
        <v>105</v>
      </c>
      <c r="CM3" s="143" t="s">
        <v>719</v>
      </c>
      <c r="CN3">
        <v>2</v>
      </c>
      <c r="CO3" s="143" t="s">
        <v>621</v>
      </c>
      <c r="CP3">
        <v>48</v>
      </c>
      <c r="CQ3" s="143" t="s">
        <v>608</v>
      </c>
      <c r="CR3">
        <v>1</v>
      </c>
      <c r="CS3" s="143" t="s">
        <v>401</v>
      </c>
      <c r="CT3">
        <v>2</v>
      </c>
      <c r="CU3" s="143" t="s">
        <v>397</v>
      </c>
      <c r="CV3">
        <v>2</v>
      </c>
      <c r="CW3" s="143" t="s">
        <v>390</v>
      </c>
      <c r="CX3">
        <v>2</v>
      </c>
      <c r="CY3" s="143" t="s">
        <v>390</v>
      </c>
      <c r="CZ3">
        <v>2</v>
      </c>
      <c r="DA3" s="143" t="s">
        <v>383</v>
      </c>
      <c r="DB3">
        <v>2</v>
      </c>
      <c r="DC3" s="143" t="s">
        <v>369</v>
      </c>
      <c r="DD3">
        <v>2</v>
      </c>
      <c r="DE3" s="143" t="s">
        <v>555</v>
      </c>
      <c r="DF3">
        <v>5</v>
      </c>
      <c r="DG3" s="143" t="s">
        <v>516</v>
      </c>
      <c r="DH3">
        <v>38</v>
      </c>
      <c r="DI3" s="143" t="s">
        <v>276</v>
      </c>
      <c r="DJ3">
        <v>2</v>
      </c>
      <c r="DK3" s="143" t="s">
        <v>365</v>
      </c>
      <c r="DL3">
        <v>8</v>
      </c>
      <c r="DM3" s="143" t="s">
        <v>679</v>
      </c>
      <c r="DN3">
        <v>2</v>
      </c>
      <c r="DO3" s="143" t="s">
        <v>262</v>
      </c>
      <c r="DP3">
        <v>2</v>
      </c>
      <c r="DQ3" s="143" t="s">
        <v>378</v>
      </c>
      <c r="DR3">
        <v>2</v>
      </c>
      <c r="DU3" s="143" t="s">
        <v>566</v>
      </c>
      <c r="DV3">
        <v>7</v>
      </c>
      <c r="DW3" s="143" t="s">
        <v>572</v>
      </c>
      <c r="DX3">
        <v>30</v>
      </c>
      <c r="DY3" s="143" t="s">
        <v>453</v>
      </c>
      <c r="DZ3">
        <v>14</v>
      </c>
      <c r="EA3" s="143" t="s">
        <v>453</v>
      </c>
      <c r="EB3">
        <v>44</v>
      </c>
      <c r="EC3" s="143" t="s">
        <v>441</v>
      </c>
      <c r="ED3">
        <v>105</v>
      </c>
      <c r="EE3" s="143" t="s">
        <v>719</v>
      </c>
      <c r="EF3">
        <v>2</v>
      </c>
      <c r="EG3" s="143" t="s">
        <v>621</v>
      </c>
      <c r="EH3">
        <v>48</v>
      </c>
    </row>
    <row r="4" spans="1:138" x14ac:dyDescent="0.25">
      <c r="A4" t="s">
        <v>351</v>
      </c>
      <c r="B4" t="s">
        <v>352</v>
      </c>
      <c r="C4" s="143" t="s">
        <v>366</v>
      </c>
      <c r="D4">
        <v>9</v>
      </c>
      <c r="E4" s="143" t="s">
        <v>374</v>
      </c>
      <c r="F4">
        <v>3</v>
      </c>
      <c r="G4" s="143" t="s">
        <v>260</v>
      </c>
      <c r="H4">
        <v>3</v>
      </c>
      <c r="I4" s="143" t="s">
        <v>384</v>
      </c>
      <c r="J4">
        <v>3</v>
      </c>
      <c r="K4" s="143" t="s">
        <v>391</v>
      </c>
      <c r="L4">
        <v>3</v>
      </c>
      <c r="M4" s="143" t="s">
        <v>393</v>
      </c>
      <c r="N4">
        <v>3</v>
      </c>
      <c r="O4" s="143" t="s">
        <v>398</v>
      </c>
      <c r="P4">
        <v>3</v>
      </c>
      <c r="Q4" s="143" t="s">
        <v>402</v>
      </c>
      <c r="R4">
        <v>3</v>
      </c>
      <c r="S4" s="143" t="s">
        <v>406</v>
      </c>
      <c r="T4">
        <v>3</v>
      </c>
      <c r="U4" s="143" t="s">
        <v>442</v>
      </c>
      <c r="V4">
        <v>3</v>
      </c>
      <c r="W4" s="143" t="s">
        <v>454</v>
      </c>
      <c r="X4">
        <v>45</v>
      </c>
      <c r="Y4" s="143" t="s">
        <v>454</v>
      </c>
      <c r="Z4">
        <v>15</v>
      </c>
      <c r="AA4" s="143" t="s">
        <v>442</v>
      </c>
      <c r="AB4">
        <v>106</v>
      </c>
      <c r="AC4" s="143" t="s">
        <v>370</v>
      </c>
      <c r="AD4">
        <v>3</v>
      </c>
      <c r="AE4" s="143" t="s">
        <v>517</v>
      </c>
      <c r="AF4">
        <v>42</v>
      </c>
      <c r="AG4" s="143" t="s">
        <v>556</v>
      </c>
      <c r="AH4">
        <v>6</v>
      </c>
      <c r="AI4" s="143" t="s">
        <v>567</v>
      </c>
      <c r="AJ4">
        <v>8</v>
      </c>
      <c r="AM4" s="143" t="s">
        <v>573</v>
      </c>
      <c r="AN4">
        <v>28</v>
      </c>
      <c r="AO4" s="143" t="s">
        <v>609</v>
      </c>
      <c r="AP4">
        <v>2</v>
      </c>
      <c r="AQ4" s="143" t="s">
        <v>114</v>
      </c>
      <c r="AR4">
        <v>-1</v>
      </c>
      <c r="AS4" s="143" t="s">
        <v>680</v>
      </c>
      <c r="AT4">
        <v>3</v>
      </c>
      <c r="AU4" s="143" t="s">
        <v>375</v>
      </c>
      <c r="AV4">
        <v>3</v>
      </c>
      <c r="AY4" s="143" t="s">
        <v>609</v>
      </c>
      <c r="AZ4">
        <v>2</v>
      </c>
      <c r="BA4" s="143" t="s">
        <v>402</v>
      </c>
      <c r="BB4">
        <v>3</v>
      </c>
      <c r="BC4" s="143" t="s">
        <v>398</v>
      </c>
      <c r="BD4">
        <v>3</v>
      </c>
      <c r="BE4" s="143" t="s">
        <v>393</v>
      </c>
      <c r="BF4">
        <v>3</v>
      </c>
      <c r="BG4" s="143" t="s">
        <v>391</v>
      </c>
      <c r="BH4">
        <v>3</v>
      </c>
      <c r="BI4" s="143" t="s">
        <v>384</v>
      </c>
      <c r="BJ4">
        <v>3</v>
      </c>
      <c r="BK4" s="143" t="s">
        <v>370</v>
      </c>
      <c r="BL4">
        <v>3</v>
      </c>
      <c r="BM4" s="143" t="s">
        <v>556</v>
      </c>
      <c r="BN4">
        <v>6</v>
      </c>
      <c r="BO4" s="143" t="s">
        <v>517</v>
      </c>
      <c r="BP4">
        <v>42</v>
      </c>
      <c r="BQ4" s="143" t="s">
        <v>406</v>
      </c>
      <c r="BR4">
        <v>3</v>
      </c>
      <c r="BS4" s="143" t="s">
        <v>366</v>
      </c>
      <c r="BT4">
        <v>9</v>
      </c>
      <c r="BU4" s="143" t="s">
        <v>680</v>
      </c>
      <c r="BV4">
        <v>3</v>
      </c>
      <c r="BW4" s="143" t="s">
        <v>374</v>
      </c>
      <c r="BX4">
        <v>3</v>
      </c>
      <c r="BY4" s="143" t="s">
        <v>260</v>
      </c>
      <c r="BZ4">
        <v>3</v>
      </c>
      <c r="CC4" s="143" t="s">
        <v>567</v>
      </c>
      <c r="CD4">
        <v>8</v>
      </c>
      <c r="CE4" s="143" t="s">
        <v>573</v>
      </c>
      <c r="CF4">
        <v>28</v>
      </c>
      <c r="CG4" s="143" t="s">
        <v>454</v>
      </c>
      <c r="CH4">
        <v>15</v>
      </c>
      <c r="CI4" s="143" t="s">
        <v>454</v>
      </c>
      <c r="CJ4">
        <v>45</v>
      </c>
      <c r="CK4" s="143" t="s">
        <v>442</v>
      </c>
      <c r="CL4">
        <v>106</v>
      </c>
      <c r="CO4" s="143" t="s">
        <v>114</v>
      </c>
      <c r="CP4">
        <v>-1</v>
      </c>
      <c r="CQ4" s="143" t="s">
        <v>609</v>
      </c>
      <c r="CR4">
        <v>2</v>
      </c>
      <c r="CS4" s="143" t="s">
        <v>402</v>
      </c>
      <c r="CT4">
        <v>3</v>
      </c>
      <c r="CU4" s="143" t="s">
        <v>398</v>
      </c>
      <c r="CV4">
        <v>3</v>
      </c>
      <c r="CW4" s="143" t="s">
        <v>393</v>
      </c>
      <c r="CX4">
        <v>3</v>
      </c>
      <c r="CY4" s="143" t="s">
        <v>391</v>
      </c>
      <c r="CZ4">
        <v>3</v>
      </c>
      <c r="DA4" s="143" t="s">
        <v>384</v>
      </c>
      <c r="DB4">
        <v>3</v>
      </c>
      <c r="DC4" s="143" t="s">
        <v>370</v>
      </c>
      <c r="DD4">
        <v>3</v>
      </c>
      <c r="DE4" s="143" t="s">
        <v>556</v>
      </c>
      <c r="DF4">
        <v>6</v>
      </c>
      <c r="DG4" s="143" t="s">
        <v>517</v>
      </c>
      <c r="DH4">
        <v>42</v>
      </c>
      <c r="DI4" s="143" t="s">
        <v>406</v>
      </c>
      <c r="DJ4">
        <v>3</v>
      </c>
      <c r="DK4" s="143" t="s">
        <v>366</v>
      </c>
      <c r="DL4">
        <v>9</v>
      </c>
      <c r="DM4" s="143" t="s">
        <v>680</v>
      </c>
      <c r="DN4">
        <v>3</v>
      </c>
      <c r="DO4" s="143" t="s">
        <v>374</v>
      </c>
      <c r="DP4">
        <v>3</v>
      </c>
      <c r="DQ4" s="143" t="s">
        <v>260</v>
      </c>
      <c r="DR4">
        <v>3</v>
      </c>
      <c r="DU4" s="143" t="s">
        <v>567</v>
      </c>
      <c r="DV4">
        <v>8</v>
      </c>
      <c r="DW4" s="143" t="s">
        <v>573</v>
      </c>
      <c r="DX4">
        <v>28</v>
      </c>
      <c r="DY4" s="143" t="s">
        <v>454</v>
      </c>
      <c r="DZ4">
        <v>15</v>
      </c>
      <c r="EA4" s="143" t="s">
        <v>454</v>
      </c>
      <c r="EB4">
        <v>45</v>
      </c>
      <c r="EC4" s="143" t="s">
        <v>442</v>
      </c>
      <c r="ED4">
        <v>106</v>
      </c>
      <c r="EG4" s="143" t="s">
        <v>114</v>
      </c>
      <c r="EH4">
        <v>-1</v>
      </c>
    </row>
    <row r="5" spans="1:138" x14ac:dyDescent="0.25">
      <c r="A5" t="s">
        <v>353</v>
      </c>
      <c r="B5" t="s">
        <v>354</v>
      </c>
      <c r="C5" s="143" t="s">
        <v>367</v>
      </c>
      <c r="D5">
        <v>6</v>
      </c>
      <c r="E5" s="143" t="s">
        <v>375</v>
      </c>
      <c r="F5">
        <v>4</v>
      </c>
      <c r="G5" s="143" t="s">
        <v>261</v>
      </c>
      <c r="H5">
        <v>4</v>
      </c>
      <c r="I5" s="143" t="s">
        <v>385</v>
      </c>
      <c r="J5">
        <v>4</v>
      </c>
      <c r="O5" s="143" t="s">
        <v>399</v>
      </c>
      <c r="P5">
        <v>4</v>
      </c>
      <c r="Q5" s="143" t="s">
        <v>403</v>
      </c>
      <c r="R5">
        <v>4</v>
      </c>
      <c r="S5" s="143" t="s">
        <v>407</v>
      </c>
      <c r="T5">
        <v>4</v>
      </c>
      <c r="U5" s="143" t="s">
        <v>443</v>
      </c>
      <c r="V5">
        <v>4</v>
      </c>
      <c r="W5" s="143" t="s">
        <v>455</v>
      </c>
      <c r="X5">
        <v>46</v>
      </c>
      <c r="Y5" s="143" t="s">
        <v>455</v>
      </c>
      <c r="Z5">
        <v>16</v>
      </c>
      <c r="AA5" s="143" t="s">
        <v>443</v>
      </c>
      <c r="AB5">
        <v>107</v>
      </c>
      <c r="AC5" s="143" t="s">
        <v>371</v>
      </c>
      <c r="AD5">
        <v>4</v>
      </c>
      <c r="AE5" s="143" t="s">
        <v>518</v>
      </c>
      <c r="AF5">
        <v>43</v>
      </c>
      <c r="AG5" s="143" t="s">
        <v>557</v>
      </c>
      <c r="AH5">
        <v>8</v>
      </c>
      <c r="AI5" s="143" t="s">
        <v>568</v>
      </c>
      <c r="AJ5">
        <v>9</v>
      </c>
      <c r="AM5" s="143" t="s">
        <v>574</v>
      </c>
      <c r="AN5">
        <v>9</v>
      </c>
      <c r="AO5" s="143" t="s">
        <v>610</v>
      </c>
      <c r="AP5">
        <v>3</v>
      </c>
      <c r="AQ5" s="143" t="s">
        <v>622</v>
      </c>
      <c r="AR5">
        <v>26</v>
      </c>
      <c r="AS5" s="143" t="s">
        <v>681</v>
      </c>
      <c r="AT5">
        <v>4</v>
      </c>
      <c r="AY5" s="143" t="s">
        <v>610</v>
      </c>
      <c r="AZ5">
        <v>3</v>
      </c>
      <c r="BA5" s="143" t="s">
        <v>403</v>
      </c>
      <c r="BB5">
        <v>4</v>
      </c>
      <c r="BC5" s="143" t="s">
        <v>399</v>
      </c>
      <c r="BD5">
        <v>4</v>
      </c>
      <c r="BI5" s="143" t="s">
        <v>385</v>
      </c>
      <c r="BJ5">
        <v>4</v>
      </c>
      <c r="BK5" s="143" t="s">
        <v>371</v>
      </c>
      <c r="BL5">
        <v>4</v>
      </c>
      <c r="BM5" s="143" t="s">
        <v>557</v>
      </c>
      <c r="BN5">
        <v>8</v>
      </c>
      <c r="BO5" s="143" t="s">
        <v>518</v>
      </c>
      <c r="BP5">
        <v>43</v>
      </c>
      <c r="BQ5" s="143" t="s">
        <v>407</v>
      </c>
      <c r="BR5">
        <v>4</v>
      </c>
      <c r="BS5" s="143" t="s">
        <v>367</v>
      </c>
      <c r="BT5">
        <v>6</v>
      </c>
      <c r="BU5" s="143" t="s">
        <v>681</v>
      </c>
      <c r="BV5">
        <v>4</v>
      </c>
      <c r="BW5" s="143" t="s">
        <v>375</v>
      </c>
      <c r="BX5">
        <v>4</v>
      </c>
      <c r="BY5" s="143" t="s">
        <v>261</v>
      </c>
      <c r="BZ5">
        <v>4</v>
      </c>
      <c r="CC5" s="143" t="s">
        <v>568</v>
      </c>
      <c r="CD5">
        <v>9</v>
      </c>
      <c r="CE5" s="143" t="s">
        <v>574</v>
      </c>
      <c r="CF5">
        <v>9</v>
      </c>
      <c r="CG5" s="143" t="s">
        <v>455</v>
      </c>
      <c r="CH5">
        <v>16</v>
      </c>
      <c r="CI5" s="143" t="s">
        <v>455</v>
      </c>
      <c r="CJ5">
        <v>46</v>
      </c>
      <c r="CK5" s="143" t="s">
        <v>443</v>
      </c>
      <c r="CL5">
        <v>107</v>
      </c>
      <c r="CO5" s="143" t="s">
        <v>622</v>
      </c>
      <c r="CP5">
        <v>26</v>
      </c>
      <c r="CQ5" s="143" t="s">
        <v>610</v>
      </c>
      <c r="CR5">
        <v>3</v>
      </c>
      <c r="CS5" s="143" t="s">
        <v>403</v>
      </c>
      <c r="CT5">
        <v>4</v>
      </c>
      <c r="CU5" s="143" t="s">
        <v>399</v>
      </c>
      <c r="CV5">
        <v>4</v>
      </c>
      <c r="DA5" s="143" t="s">
        <v>385</v>
      </c>
      <c r="DB5">
        <v>4</v>
      </c>
      <c r="DC5" s="143" t="s">
        <v>371</v>
      </c>
      <c r="DD5">
        <v>4</v>
      </c>
      <c r="DE5" s="143" t="s">
        <v>557</v>
      </c>
      <c r="DF5">
        <v>8</v>
      </c>
      <c r="DG5" s="143" t="s">
        <v>518</v>
      </c>
      <c r="DH5">
        <v>43</v>
      </c>
      <c r="DI5" s="143" t="s">
        <v>407</v>
      </c>
      <c r="DJ5">
        <v>4</v>
      </c>
      <c r="DK5" s="143" t="s">
        <v>367</v>
      </c>
      <c r="DL5">
        <v>6</v>
      </c>
      <c r="DM5" s="143" t="s">
        <v>681</v>
      </c>
      <c r="DN5">
        <v>4</v>
      </c>
      <c r="DO5" s="143" t="s">
        <v>375</v>
      </c>
      <c r="DP5">
        <v>4</v>
      </c>
      <c r="DQ5" s="143" t="s">
        <v>261</v>
      </c>
      <c r="DR5">
        <v>4</v>
      </c>
      <c r="DU5" s="143" t="s">
        <v>568</v>
      </c>
      <c r="DV5">
        <v>9</v>
      </c>
      <c r="DW5" s="143" t="s">
        <v>574</v>
      </c>
      <c r="DX5">
        <v>9</v>
      </c>
      <c r="DY5" s="143" t="s">
        <v>455</v>
      </c>
      <c r="DZ5">
        <v>16</v>
      </c>
      <c r="EA5" s="143" t="s">
        <v>455</v>
      </c>
      <c r="EB5">
        <v>46</v>
      </c>
      <c r="EC5" s="143" t="s">
        <v>443</v>
      </c>
      <c r="ED5">
        <v>107</v>
      </c>
      <c r="EG5" s="143" t="s">
        <v>622</v>
      </c>
      <c r="EH5">
        <v>26</v>
      </c>
    </row>
    <row r="6" spans="1:138" x14ac:dyDescent="0.25">
      <c r="A6" t="s">
        <v>355</v>
      </c>
      <c r="B6" t="s">
        <v>356</v>
      </c>
      <c r="C6" s="143" t="s">
        <v>368</v>
      </c>
      <c r="D6">
        <v>1</v>
      </c>
      <c r="E6" s="143" t="s">
        <v>376</v>
      </c>
      <c r="F6">
        <v>5</v>
      </c>
      <c r="G6" s="143" t="s">
        <v>262</v>
      </c>
      <c r="H6">
        <v>5</v>
      </c>
      <c r="I6" s="143" t="s">
        <v>375</v>
      </c>
      <c r="J6">
        <v>5</v>
      </c>
      <c r="Q6" s="143" t="s">
        <v>283</v>
      </c>
      <c r="R6">
        <v>5</v>
      </c>
      <c r="S6" s="143" t="s">
        <v>408</v>
      </c>
      <c r="T6">
        <v>5</v>
      </c>
      <c r="U6" s="143" t="s">
        <v>444</v>
      </c>
      <c r="V6">
        <v>5</v>
      </c>
      <c r="W6" s="143" t="s">
        <v>456</v>
      </c>
      <c r="X6">
        <v>47</v>
      </c>
      <c r="Y6" s="143" t="s">
        <v>456</v>
      </c>
      <c r="Z6">
        <v>17</v>
      </c>
      <c r="AA6" s="143" t="s">
        <v>444</v>
      </c>
      <c r="AB6">
        <v>108</v>
      </c>
      <c r="AC6" s="143" t="s">
        <v>372</v>
      </c>
      <c r="AD6">
        <v>5</v>
      </c>
      <c r="AE6" s="143" t="s">
        <v>519</v>
      </c>
      <c r="AF6">
        <v>44</v>
      </c>
      <c r="AG6" s="143" t="s">
        <v>558</v>
      </c>
      <c r="AH6">
        <v>12</v>
      </c>
      <c r="AI6" s="143" t="s">
        <v>569</v>
      </c>
      <c r="AJ6">
        <v>10</v>
      </c>
      <c r="AM6" s="143" t="s">
        <v>575</v>
      </c>
      <c r="AN6">
        <v>4</v>
      </c>
      <c r="AO6" s="143" t="s">
        <v>611</v>
      </c>
      <c r="AP6">
        <v>4</v>
      </c>
      <c r="AQ6" s="143" t="s">
        <v>623</v>
      </c>
      <c r="AR6">
        <v>7</v>
      </c>
      <c r="AS6" s="143" t="s">
        <v>682</v>
      </c>
      <c r="AT6">
        <v>5</v>
      </c>
      <c r="AY6" s="143" t="s">
        <v>611</v>
      </c>
      <c r="AZ6">
        <v>4</v>
      </c>
      <c r="BA6" s="143" t="s">
        <v>283</v>
      </c>
      <c r="BB6">
        <v>5</v>
      </c>
      <c r="BI6" s="143" t="s">
        <v>375</v>
      </c>
      <c r="BJ6">
        <v>5</v>
      </c>
      <c r="BK6" s="143" t="s">
        <v>372</v>
      </c>
      <c r="BL6">
        <v>5</v>
      </c>
      <c r="BM6" s="143" t="s">
        <v>558</v>
      </c>
      <c r="BN6">
        <v>12</v>
      </c>
      <c r="BO6" s="143" t="s">
        <v>519</v>
      </c>
      <c r="BP6">
        <v>44</v>
      </c>
      <c r="BQ6" s="143" t="s">
        <v>408</v>
      </c>
      <c r="BR6">
        <v>5</v>
      </c>
      <c r="BS6" s="143" t="s">
        <v>368</v>
      </c>
      <c r="BT6">
        <v>1</v>
      </c>
      <c r="BU6" s="143" t="s">
        <v>682</v>
      </c>
      <c r="BV6">
        <v>5</v>
      </c>
      <c r="BW6" s="143" t="s">
        <v>376</v>
      </c>
      <c r="BX6">
        <v>5</v>
      </c>
      <c r="BY6" s="143" t="s">
        <v>262</v>
      </c>
      <c r="BZ6">
        <v>5</v>
      </c>
      <c r="CC6" s="143" t="s">
        <v>569</v>
      </c>
      <c r="CD6">
        <v>10</v>
      </c>
      <c r="CE6" s="143" t="s">
        <v>575</v>
      </c>
      <c r="CF6">
        <v>4</v>
      </c>
      <c r="CG6" s="143" t="s">
        <v>456</v>
      </c>
      <c r="CH6">
        <v>17</v>
      </c>
      <c r="CI6" s="143" t="s">
        <v>456</v>
      </c>
      <c r="CJ6">
        <v>47</v>
      </c>
      <c r="CK6" s="143" t="s">
        <v>444</v>
      </c>
      <c r="CL6">
        <v>108</v>
      </c>
      <c r="CO6" s="143" t="s">
        <v>623</v>
      </c>
      <c r="CP6">
        <v>7</v>
      </c>
      <c r="CQ6" s="143" t="s">
        <v>611</v>
      </c>
      <c r="CR6">
        <v>4</v>
      </c>
      <c r="CS6" s="143" t="s">
        <v>283</v>
      </c>
      <c r="CT6">
        <v>5</v>
      </c>
      <c r="DA6" s="143" t="s">
        <v>375</v>
      </c>
      <c r="DB6">
        <v>5</v>
      </c>
      <c r="DC6" s="143" t="s">
        <v>372</v>
      </c>
      <c r="DD6">
        <v>5</v>
      </c>
      <c r="DE6" s="143" t="s">
        <v>558</v>
      </c>
      <c r="DF6">
        <v>12</v>
      </c>
      <c r="DG6" s="143" t="s">
        <v>519</v>
      </c>
      <c r="DH6">
        <v>44</v>
      </c>
      <c r="DI6" s="143" t="s">
        <v>408</v>
      </c>
      <c r="DJ6">
        <v>5</v>
      </c>
      <c r="DK6" s="143" t="s">
        <v>368</v>
      </c>
      <c r="DL6">
        <v>1</v>
      </c>
      <c r="DM6" s="143" t="s">
        <v>682</v>
      </c>
      <c r="DN6">
        <v>5</v>
      </c>
      <c r="DO6" s="143" t="s">
        <v>376</v>
      </c>
      <c r="DP6">
        <v>5</v>
      </c>
      <c r="DQ6" s="143" t="s">
        <v>262</v>
      </c>
      <c r="DR6">
        <v>5</v>
      </c>
      <c r="DU6" s="143" t="s">
        <v>569</v>
      </c>
      <c r="DV6">
        <v>10</v>
      </c>
      <c r="DW6" s="143" t="s">
        <v>575</v>
      </c>
      <c r="DX6">
        <v>4</v>
      </c>
      <c r="DY6" s="143" t="s">
        <v>456</v>
      </c>
      <c r="DZ6">
        <v>17</v>
      </c>
      <c r="EA6" s="143" t="s">
        <v>456</v>
      </c>
      <c r="EB6">
        <v>47</v>
      </c>
      <c r="EC6" s="143" t="s">
        <v>444</v>
      </c>
      <c r="ED6">
        <v>108</v>
      </c>
      <c r="EG6" s="143" t="s">
        <v>623</v>
      </c>
      <c r="EH6">
        <v>7</v>
      </c>
    </row>
    <row r="7" spans="1:138" x14ac:dyDescent="0.25">
      <c r="A7" t="s">
        <v>357</v>
      </c>
      <c r="B7" t="s">
        <v>358</v>
      </c>
      <c r="C7" s="143" t="s">
        <v>369</v>
      </c>
      <c r="D7">
        <v>2</v>
      </c>
      <c r="G7" s="143" t="s">
        <v>379</v>
      </c>
      <c r="H7">
        <v>6</v>
      </c>
      <c r="I7" s="143" t="s">
        <v>272</v>
      </c>
      <c r="J7">
        <v>6</v>
      </c>
      <c r="Q7" s="143" t="s">
        <v>404</v>
      </c>
      <c r="R7">
        <v>6</v>
      </c>
      <c r="S7" s="143" t="s">
        <v>409</v>
      </c>
      <c r="T7">
        <v>6</v>
      </c>
      <c r="U7" s="143" t="s">
        <v>445</v>
      </c>
      <c r="V7">
        <v>6</v>
      </c>
      <c r="W7" s="143" t="s">
        <v>457</v>
      </c>
      <c r="X7">
        <v>48</v>
      </c>
      <c r="Y7" s="143" t="s">
        <v>457</v>
      </c>
      <c r="Z7">
        <v>18</v>
      </c>
      <c r="AC7" s="143" t="s">
        <v>375</v>
      </c>
      <c r="AD7">
        <v>6</v>
      </c>
      <c r="AE7" s="143" t="s">
        <v>520</v>
      </c>
      <c r="AF7">
        <v>45</v>
      </c>
      <c r="AG7" s="143" t="s">
        <v>559</v>
      </c>
      <c r="AH7">
        <v>15</v>
      </c>
      <c r="AM7" s="143" t="s">
        <v>576</v>
      </c>
      <c r="AN7">
        <v>31</v>
      </c>
      <c r="AO7" s="143" t="s">
        <v>612</v>
      </c>
      <c r="AP7">
        <v>5</v>
      </c>
      <c r="AQ7" s="143" t="s">
        <v>624</v>
      </c>
      <c r="AR7">
        <v>29</v>
      </c>
      <c r="AS7" s="143" t="s">
        <v>683</v>
      </c>
      <c r="AT7">
        <v>6</v>
      </c>
      <c r="AY7" s="143" t="s">
        <v>612</v>
      </c>
      <c r="AZ7">
        <v>5</v>
      </c>
      <c r="BA7" s="143" t="s">
        <v>404</v>
      </c>
      <c r="BB7">
        <v>6</v>
      </c>
      <c r="BI7" s="143" t="s">
        <v>272</v>
      </c>
      <c r="BJ7">
        <v>6</v>
      </c>
      <c r="BK7" s="143" t="s">
        <v>375</v>
      </c>
      <c r="BL7">
        <v>6</v>
      </c>
      <c r="BM7" s="143" t="s">
        <v>559</v>
      </c>
      <c r="BN7">
        <v>15</v>
      </c>
      <c r="BO7" s="143" t="s">
        <v>520</v>
      </c>
      <c r="BP7">
        <v>45</v>
      </c>
      <c r="BQ7" s="143" t="s">
        <v>409</v>
      </c>
      <c r="BR7">
        <v>6</v>
      </c>
      <c r="BS7" s="143" t="s">
        <v>369</v>
      </c>
      <c r="BT7">
        <v>2</v>
      </c>
      <c r="BU7" s="143" t="s">
        <v>683</v>
      </c>
      <c r="BV7">
        <v>6</v>
      </c>
      <c r="BY7" s="143" t="s">
        <v>379</v>
      </c>
      <c r="BZ7">
        <v>6</v>
      </c>
      <c r="CE7" s="143" t="s">
        <v>576</v>
      </c>
      <c r="CF7">
        <v>31</v>
      </c>
      <c r="CG7" s="143" t="s">
        <v>457</v>
      </c>
      <c r="CH7">
        <v>18</v>
      </c>
      <c r="CI7" s="143" t="s">
        <v>457</v>
      </c>
      <c r="CJ7">
        <v>48</v>
      </c>
      <c r="CO7" s="143" t="s">
        <v>624</v>
      </c>
      <c r="CP7">
        <v>29</v>
      </c>
      <c r="CQ7" s="143" t="s">
        <v>612</v>
      </c>
      <c r="CR7">
        <v>5</v>
      </c>
      <c r="CS7" s="143" t="s">
        <v>404</v>
      </c>
      <c r="CT7">
        <v>6</v>
      </c>
      <c r="DA7" s="143" t="s">
        <v>272</v>
      </c>
      <c r="DB7">
        <v>6</v>
      </c>
      <c r="DC7" s="143" t="s">
        <v>375</v>
      </c>
      <c r="DD7">
        <v>6</v>
      </c>
      <c r="DE7" s="143" t="s">
        <v>559</v>
      </c>
      <c r="DF7">
        <v>15</v>
      </c>
      <c r="DG7" s="143" t="s">
        <v>520</v>
      </c>
      <c r="DH7">
        <v>45</v>
      </c>
      <c r="DI7" s="143" t="s">
        <v>409</v>
      </c>
      <c r="DJ7">
        <v>6</v>
      </c>
      <c r="DK7" s="143" t="s">
        <v>369</v>
      </c>
      <c r="DL7">
        <v>2</v>
      </c>
      <c r="DM7" s="143" t="s">
        <v>683</v>
      </c>
      <c r="DN7">
        <v>6</v>
      </c>
      <c r="DQ7" s="143" t="s">
        <v>379</v>
      </c>
      <c r="DR7">
        <v>6</v>
      </c>
      <c r="DW7" s="143" t="s">
        <v>576</v>
      </c>
      <c r="DX7">
        <v>31</v>
      </c>
      <c r="DY7" s="143" t="s">
        <v>457</v>
      </c>
      <c r="DZ7">
        <v>18</v>
      </c>
      <c r="EA7" s="143" t="s">
        <v>457</v>
      </c>
      <c r="EB7">
        <v>48</v>
      </c>
      <c r="EG7" s="143" t="s">
        <v>624</v>
      </c>
      <c r="EH7">
        <v>29</v>
      </c>
    </row>
    <row r="8" spans="1:138" x14ac:dyDescent="0.25">
      <c r="A8" t="s">
        <v>359</v>
      </c>
      <c r="B8" t="s">
        <v>360</v>
      </c>
      <c r="C8" s="143" t="s">
        <v>370</v>
      </c>
      <c r="D8">
        <v>3</v>
      </c>
      <c r="I8" s="143" t="s">
        <v>274</v>
      </c>
      <c r="J8">
        <v>7</v>
      </c>
      <c r="Q8" s="143" t="s">
        <v>405</v>
      </c>
      <c r="R8">
        <v>7</v>
      </c>
      <c r="S8" s="143" t="s">
        <v>262</v>
      </c>
      <c r="T8">
        <v>7</v>
      </c>
      <c r="U8" s="143" t="s">
        <v>446</v>
      </c>
      <c r="V8">
        <v>7</v>
      </c>
      <c r="W8" s="143" t="s">
        <v>458</v>
      </c>
      <c r="X8">
        <v>49</v>
      </c>
      <c r="Y8" s="143" t="s">
        <v>458</v>
      </c>
      <c r="Z8">
        <v>19</v>
      </c>
      <c r="AE8" s="143" t="s">
        <v>521</v>
      </c>
      <c r="AF8">
        <v>46</v>
      </c>
      <c r="AG8" s="143" t="s">
        <v>560</v>
      </c>
      <c r="AH8">
        <v>18</v>
      </c>
      <c r="AM8" s="143" t="s">
        <v>577</v>
      </c>
      <c r="AN8">
        <v>32</v>
      </c>
      <c r="AO8" s="143" t="s">
        <v>613</v>
      </c>
      <c r="AP8">
        <v>6</v>
      </c>
      <c r="AQ8" s="143" t="s">
        <v>625</v>
      </c>
      <c r="AR8">
        <v>42</v>
      </c>
      <c r="AS8" s="143" t="s">
        <v>684</v>
      </c>
      <c r="AT8">
        <v>7</v>
      </c>
      <c r="AY8" s="143" t="s">
        <v>613</v>
      </c>
      <c r="AZ8">
        <v>6</v>
      </c>
      <c r="BA8" s="143" t="s">
        <v>405</v>
      </c>
      <c r="BB8">
        <v>7</v>
      </c>
      <c r="BI8" s="143" t="s">
        <v>274</v>
      </c>
      <c r="BJ8">
        <v>7</v>
      </c>
      <c r="BM8" s="143" t="s">
        <v>560</v>
      </c>
      <c r="BN8">
        <v>18</v>
      </c>
      <c r="BO8" s="143" t="s">
        <v>521</v>
      </c>
      <c r="BP8">
        <v>46</v>
      </c>
      <c r="BQ8" s="143" t="s">
        <v>262</v>
      </c>
      <c r="BR8">
        <v>7</v>
      </c>
      <c r="BS8" s="143" t="s">
        <v>370</v>
      </c>
      <c r="BT8">
        <v>3</v>
      </c>
      <c r="BU8" s="143" t="s">
        <v>684</v>
      </c>
      <c r="BV8">
        <v>7</v>
      </c>
      <c r="CE8" s="143" t="s">
        <v>577</v>
      </c>
      <c r="CF8">
        <v>32</v>
      </c>
      <c r="CG8" s="143" t="s">
        <v>458</v>
      </c>
      <c r="CH8">
        <v>19</v>
      </c>
      <c r="CI8" s="143" t="s">
        <v>458</v>
      </c>
      <c r="CJ8">
        <v>49</v>
      </c>
      <c r="CO8" s="143" t="s">
        <v>625</v>
      </c>
      <c r="CP8">
        <v>42</v>
      </c>
      <c r="CQ8" s="143" t="s">
        <v>613</v>
      </c>
      <c r="CR8">
        <v>6</v>
      </c>
      <c r="CS8" s="143" t="s">
        <v>405</v>
      </c>
      <c r="CT8">
        <v>7</v>
      </c>
      <c r="DA8" s="143" t="s">
        <v>274</v>
      </c>
      <c r="DB8">
        <v>7</v>
      </c>
      <c r="DE8" s="143" t="s">
        <v>560</v>
      </c>
      <c r="DF8">
        <v>18</v>
      </c>
      <c r="DG8" s="143" t="s">
        <v>521</v>
      </c>
      <c r="DH8">
        <v>46</v>
      </c>
      <c r="DI8" s="143" t="s">
        <v>262</v>
      </c>
      <c r="DJ8">
        <v>7</v>
      </c>
      <c r="DK8" s="143" t="s">
        <v>370</v>
      </c>
      <c r="DL8">
        <v>3</v>
      </c>
      <c r="DM8" s="143" t="s">
        <v>684</v>
      </c>
      <c r="DN8">
        <v>7</v>
      </c>
      <c r="DW8" s="143" t="s">
        <v>577</v>
      </c>
      <c r="DX8">
        <v>32</v>
      </c>
      <c r="DY8" s="143" t="s">
        <v>458</v>
      </c>
      <c r="DZ8">
        <v>19</v>
      </c>
      <c r="EA8" s="143" t="s">
        <v>458</v>
      </c>
      <c r="EB8">
        <v>49</v>
      </c>
      <c r="EG8" s="143" t="s">
        <v>625</v>
      </c>
      <c r="EH8">
        <v>42</v>
      </c>
    </row>
    <row r="9" spans="1:138" x14ac:dyDescent="0.25">
      <c r="A9" t="s">
        <v>362</v>
      </c>
      <c r="B9" t="s">
        <v>363</v>
      </c>
      <c r="C9" s="143" t="s">
        <v>371</v>
      </c>
      <c r="D9">
        <v>4</v>
      </c>
      <c r="I9" s="143" t="s">
        <v>262</v>
      </c>
      <c r="J9">
        <v>8</v>
      </c>
      <c r="S9" s="143" t="s">
        <v>410</v>
      </c>
      <c r="T9">
        <v>8</v>
      </c>
      <c r="U9" s="143" t="s">
        <v>447</v>
      </c>
      <c r="V9">
        <v>8</v>
      </c>
      <c r="W9" s="143" t="s">
        <v>459</v>
      </c>
      <c r="X9">
        <v>50</v>
      </c>
      <c r="Y9" s="143" t="s">
        <v>459</v>
      </c>
      <c r="Z9">
        <v>20</v>
      </c>
      <c r="AE9" s="143" t="s">
        <v>522</v>
      </c>
      <c r="AF9">
        <v>47</v>
      </c>
      <c r="AG9" s="143" t="s">
        <v>561</v>
      </c>
      <c r="AH9">
        <v>26</v>
      </c>
      <c r="AM9" s="143" t="s">
        <v>578</v>
      </c>
      <c r="AN9">
        <v>33</v>
      </c>
      <c r="AO9" s="143" t="s">
        <v>614</v>
      </c>
      <c r="AP9">
        <v>11</v>
      </c>
      <c r="AQ9" s="143" t="s">
        <v>626</v>
      </c>
      <c r="AR9">
        <v>43</v>
      </c>
      <c r="AS9" s="143" t="s">
        <v>685</v>
      </c>
      <c r="AT9">
        <v>8</v>
      </c>
      <c r="AY9" s="143" t="s">
        <v>614</v>
      </c>
      <c r="AZ9">
        <v>11</v>
      </c>
      <c r="BI9" s="143" t="s">
        <v>262</v>
      </c>
      <c r="BJ9">
        <v>8</v>
      </c>
      <c r="BM9" s="143" t="s">
        <v>561</v>
      </c>
      <c r="BN9">
        <v>26</v>
      </c>
      <c r="BO9" s="143" t="s">
        <v>522</v>
      </c>
      <c r="BP9">
        <v>47</v>
      </c>
      <c r="BQ9" s="143" t="s">
        <v>410</v>
      </c>
      <c r="BR9">
        <v>8</v>
      </c>
      <c r="BS9" s="143" t="s">
        <v>371</v>
      </c>
      <c r="BT9">
        <v>4</v>
      </c>
      <c r="BU9" s="143" t="s">
        <v>685</v>
      </c>
      <c r="BV9">
        <v>8</v>
      </c>
      <c r="CE9" s="143" t="s">
        <v>578</v>
      </c>
      <c r="CF9">
        <v>33</v>
      </c>
      <c r="CG9" s="143" t="s">
        <v>459</v>
      </c>
      <c r="CH9">
        <v>20</v>
      </c>
      <c r="CI9" s="143" t="s">
        <v>459</v>
      </c>
      <c r="CJ9">
        <v>50</v>
      </c>
      <c r="CO9" s="143" t="s">
        <v>626</v>
      </c>
      <c r="CP9">
        <v>43</v>
      </c>
      <c r="CQ9" s="143" t="s">
        <v>614</v>
      </c>
      <c r="CR9">
        <v>11</v>
      </c>
      <c r="DA9" s="143" t="s">
        <v>262</v>
      </c>
      <c r="DB9">
        <v>8</v>
      </c>
      <c r="DE9" s="143" t="s">
        <v>561</v>
      </c>
      <c r="DF9">
        <v>26</v>
      </c>
      <c r="DG9" s="143" t="s">
        <v>522</v>
      </c>
      <c r="DH9">
        <v>47</v>
      </c>
      <c r="DI9" s="143" t="s">
        <v>410</v>
      </c>
      <c r="DJ9">
        <v>8</v>
      </c>
      <c r="DK9" s="143" t="s">
        <v>371</v>
      </c>
      <c r="DL9">
        <v>4</v>
      </c>
      <c r="DM9" s="143" t="s">
        <v>685</v>
      </c>
      <c r="DN9">
        <v>8</v>
      </c>
      <c r="DW9" s="143" t="s">
        <v>578</v>
      </c>
      <c r="DX9">
        <v>33</v>
      </c>
      <c r="DY9" s="143" t="s">
        <v>459</v>
      </c>
      <c r="DZ9">
        <v>20</v>
      </c>
      <c r="EA9" s="143" t="s">
        <v>459</v>
      </c>
      <c r="EB9">
        <v>50</v>
      </c>
      <c r="EG9" s="143" t="s">
        <v>626</v>
      </c>
      <c r="EH9">
        <v>43</v>
      </c>
    </row>
    <row r="10" spans="1:138" x14ac:dyDescent="0.25">
      <c r="A10" t="s">
        <v>416</v>
      </c>
      <c r="B10" t="s">
        <v>417</v>
      </c>
      <c r="C10" s="143" t="s">
        <v>372</v>
      </c>
      <c r="D10">
        <v>5</v>
      </c>
      <c r="I10" s="143" t="s">
        <v>386</v>
      </c>
      <c r="J10">
        <v>9</v>
      </c>
      <c r="S10" s="143" t="s">
        <v>411</v>
      </c>
      <c r="T10">
        <v>9</v>
      </c>
      <c r="U10" s="143" t="s">
        <v>448</v>
      </c>
      <c r="V10">
        <v>9</v>
      </c>
      <c r="W10" s="143" t="s">
        <v>460</v>
      </c>
      <c r="X10">
        <v>51</v>
      </c>
      <c r="Y10" s="143" t="s">
        <v>460</v>
      </c>
      <c r="Z10">
        <v>21</v>
      </c>
      <c r="AE10" s="143" t="s">
        <v>523</v>
      </c>
      <c r="AF10">
        <v>41</v>
      </c>
      <c r="AG10" s="143" t="s">
        <v>562</v>
      </c>
      <c r="AH10">
        <v>1</v>
      </c>
      <c r="AM10" s="143" t="s">
        <v>579</v>
      </c>
      <c r="AN10">
        <v>34</v>
      </c>
      <c r="AO10" s="143" t="s">
        <v>615</v>
      </c>
      <c r="AP10">
        <v>12</v>
      </c>
      <c r="AQ10" s="143" t="s">
        <v>170</v>
      </c>
      <c r="AR10">
        <v>41</v>
      </c>
      <c r="AS10" s="143" t="s">
        <v>686</v>
      </c>
      <c r="AT10">
        <v>9</v>
      </c>
      <c r="AY10" s="143" t="s">
        <v>615</v>
      </c>
      <c r="AZ10">
        <v>12</v>
      </c>
      <c r="BI10" s="143" t="s">
        <v>386</v>
      </c>
      <c r="BJ10">
        <v>9</v>
      </c>
      <c r="BM10" s="143" t="s">
        <v>562</v>
      </c>
      <c r="BN10">
        <v>1</v>
      </c>
      <c r="BO10" s="143" t="s">
        <v>523</v>
      </c>
      <c r="BP10">
        <v>41</v>
      </c>
      <c r="BQ10" s="143" t="s">
        <v>411</v>
      </c>
      <c r="BR10">
        <v>9</v>
      </c>
      <c r="BS10" s="143" t="s">
        <v>372</v>
      </c>
      <c r="BT10">
        <v>5</v>
      </c>
      <c r="BU10" s="143" t="s">
        <v>686</v>
      </c>
      <c r="BV10">
        <v>9</v>
      </c>
      <c r="CE10" s="143" t="s">
        <v>579</v>
      </c>
      <c r="CF10">
        <v>34</v>
      </c>
      <c r="CG10" s="143" t="s">
        <v>460</v>
      </c>
      <c r="CH10">
        <v>21</v>
      </c>
      <c r="CI10" s="143" t="s">
        <v>460</v>
      </c>
      <c r="CJ10">
        <v>51</v>
      </c>
      <c r="CO10" s="143" t="s">
        <v>170</v>
      </c>
      <c r="CP10">
        <v>41</v>
      </c>
      <c r="CQ10" s="143" t="s">
        <v>615</v>
      </c>
      <c r="CR10">
        <v>12</v>
      </c>
      <c r="DA10" s="143" t="s">
        <v>386</v>
      </c>
      <c r="DB10">
        <v>9</v>
      </c>
      <c r="DE10" s="143" t="s">
        <v>562</v>
      </c>
      <c r="DF10">
        <v>1</v>
      </c>
      <c r="DG10" s="143" t="s">
        <v>523</v>
      </c>
      <c r="DH10">
        <v>41</v>
      </c>
      <c r="DI10" s="143" t="s">
        <v>411</v>
      </c>
      <c r="DJ10">
        <v>9</v>
      </c>
      <c r="DK10" s="143" t="s">
        <v>372</v>
      </c>
      <c r="DL10">
        <v>5</v>
      </c>
      <c r="DM10" s="143" t="s">
        <v>686</v>
      </c>
      <c r="DN10">
        <v>9</v>
      </c>
      <c r="DW10" s="143" t="s">
        <v>579</v>
      </c>
      <c r="DX10">
        <v>34</v>
      </c>
      <c r="DY10" s="143" t="s">
        <v>460</v>
      </c>
      <c r="DZ10">
        <v>21</v>
      </c>
      <c r="EA10" s="143" t="s">
        <v>460</v>
      </c>
      <c r="EB10">
        <v>51</v>
      </c>
      <c r="EG10" s="143" t="s">
        <v>170</v>
      </c>
      <c r="EH10">
        <v>41</v>
      </c>
    </row>
    <row r="11" spans="1:138" x14ac:dyDescent="0.25">
      <c r="A11" t="s">
        <v>418</v>
      </c>
      <c r="B11" t="s">
        <v>419</v>
      </c>
      <c r="I11" s="143" t="s">
        <v>387</v>
      </c>
      <c r="J11">
        <v>10</v>
      </c>
      <c r="U11" s="143" t="s">
        <v>449</v>
      </c>
      <c r="V11">
        <v>10</v>
      </c>
      <c r="W11" s="143" t="s">
        <v>461</v>
      </c>
      <c r="X11">
        <v>52</v>
      </c>
      <c r="Y11" s="143" t="s">
        <v>461</v>
      </c>
      <c r="Z11">
        <v>22</v>
      </c>
      <c r="AE11" s="143" t="s">
        <v>524</v>
      </c>
      <c r="AF11">
        <v>6</v>
      </c>
      <c r="AG11" s="143" t="s">
        <v>563</v>
      </c>
      <c r="AH11">
        <v>2</v>
      </c>
      <c r="AM11" s="143" t="s">
        <v>580</v>
      </c>
      <c r="AN11">
        <v>35</v>
      </c>
      <c r="AO11" s="143" t="s">
        <v>616</v>
      </c>
      <c r="AP11">
        <v>14</v>
      </c>
      <c r="AQ11" s="143" t="s">
        <v>627</v>
      </c>
      <c r="AR11">
        <v>25</v>
      </c>
      <c r="AS11" s="143" t="s">
        <v>687</v>
      </c>
      <c r="AT11">
        <v>10</v>
      </c>
      <c r="AY11" s="143" t="s">
        <v>616</v>
      </c>
      <c r="AZ11">
        <v>14</v>
      </c>
      <c r="BI11" s="143" t="s">
        <v>387</v>
      </c>
      <c r="BJ11">
        <v>10</v>
      </c>
      <c r="BM11" s="143" t="s">
        <v>563</v>
      </c>
      <c r="BN11">
        <v>2</v>
      </c>
      <c r="BO11" s="143" t="s">
        <v>524</v>
      </c>
      <c r="BP11">
        <v>6</v>
      </c>
      <c r="BU11" s="143" t="s">
        <v>687</v>
      </c>
      <c r="BV11">
        <v>10</v>
      </c>
      <c r="CE11" s="143" t="s">
        <v>580</v>
      </c>
      <c r="CF11">
        <v>35</v>
      </c>
      <c r="CG11" s="143" t="s">
        <v>461</v>
      </c>
      <c r="CH11">
        <v>22</v>
      </c>
      <c r="CI11" s="143" t="s">
        <v>461</v>
      </c>
      <c r="CJ11">
        <v>52</v>
      </c>
      <c r="CO11" s="143" t="s">
        <v>627</v>
      </c>
      <c r="CP11">
        <v>25</v>
      </c>
      <c r="CQ11" s="143" t="s">
        <v>616</v>
      </c>
      <c r="CR11">
        <v>14</v>
      </c>
      <c r="DA11" s="143" t="s">
        <v>387</v>
      </c>
      <c r="DB11">
        <v>10</v>
      </c>
      <c r="DE11" s="143" t="s">
        <v>563</v>
      </c>
      <c r="DF11">
        <v>2</v>
      </c>
      <c r="DG11" s="143" t="s">
        <v>524</v>
      </c>
      <c r="DH11">
        <v>6</v>
      </c>
      <c r="DM11" s="143" t="s">
        <v>687</v>
      </c>
      <c r="DN11">
        <v>10</v>
      </c>
      <c r="DW11" s="143" t="s">
        <v>580</v>
      </c>
      <c r="DX11">
        <v>35</v>
      </c>
      <c r="DY11" s="143" t="s">
        <v>461</v>
      </c>
      <c r="DZ11">
        <v>22</v>
      </c>
      <c r="EA11" s="143" t="s">
        <v>461</v>
      </c>
      <c r="EB11">
        <v>52</v>
      </c>
      <c r="EG11" s="143" t="s">
        <v>627</v>
      </c>
      <c r="EH11">
        <v>25</v>
      </c>
    </row>
    <row r="12" spans="1:138" x14ac:dyDescent="0.25">
      <c r="A12" t="s">
        <v>420</v>
      </c>
      <c r="B12" t="s">
        <v>421</v>
      </c>
      <c r="U12" s="143" t="s">
        <v>450</v>
      </c>
      <c r="V12">
        <v>11</v>
      </c>
      <c r="W12" s="143" t="s">
        <v>462</v>
      </c>
      <c r="X12">
        <v>53</v>
      </c>
      <c r="Y12" s="143" t="s">
        <v>462</v>
      </c>
      <c r="Z12">
        <v>23</v>
      </c>
      <c r="AE12" s="143" t="s">
        <v>525</v>
      </c>
      <c r="AF12">
        <v>7</v>
      </c>
      <c r="AG12" s="143" t="s">
        <v>564</v>
      </c>
      <c r="AH12">
        <v>7</v>
      </c>
      <c r="AM12" s="143" t="s">
        <v>581</v>
      </c>
      <c r="AN12">
        <v>36</v>
      </c>
      <c r="AO12" s="143" t="s">
        <v>617</v>
      </c>
      <c r="AP12">
        <v>15</v>
      </c>
      <c r="AQ12" s="143" t="s">
        <v>628</v>
      </c>
      <c r="AR12">
        <v>36</v>
      </c>
      <c r="AS12" s="143" t="s">
        <v>688</v>
      </c>
      <c r="AT12">
        <v>11</v>
      </c>
      <c r="AY12" s="143" t="s">
        <v>617</v>
      </c>
      <c r="AZ12">
        <v>15</v>
      </c>
      <c r="BM12" s="143" t="s">
        <v>564</v>
      </c>
      <c r="BN12">
        <v>7</v>
      </c>
      <c r="BO12" s="143" t="s">
        <v>525</v>
      </c>
      <c r="BP12">
        <v>7</v>
      </c>
      <c r="BU12" s="143" t="s">
        <v>688</v>
      </c>
      <c r="BV12">
        <v>11</v>
      </c>
      <c r="CE12" s="143" t="s">
        <v>581</v>
      </c>
      <c r="CF12">
        <v>36</v>
      </c>
      <c r="CG12" s="143" t="s">
        <v>462</v>
      </c>
      <c r="CH12">
        <v>23</v>
      </c>
      <c r="CI12" s="143" t="s">
        <v>462</v>
      </c>
      <c r="CJ12">
        <v>53</v>
      </c>
      <c r="CO12" s="143" t="s">
        <v>628</v>
      </c>
      <c r="CP12">
        <v>36</v>
      </c>
      <c r="CQ12" s="143" t="s">
        <v>617</v>
      </c>
      <c r="CR12">
        <v>15</v>
      </c>
      <c r="DE12" s="143" t="s">
        <v>564</v>
      </c>
      <c r="DF12">
        <v>7</v>
      </c>
      <c r="DG12" s="143" t="s">
        <v>525</v>
      </c>
      <c r="DH12">
        <v>7</v>
      </c>
      <c r="DM12" s="143" t="s">
        <v>688</v>
      </c>
      <c r="DN12">
        <v>11</v>
      </c>
      <c r="DW12" s="143" t="s">
        <v>581</v>
      </c>
      <c r="DX12">
        <v>36</v>
      </c>
      <c r="DY12" s="143" t="s">
        <v>462</v>
      </c>
      <c r="DZ12">
        <v>23</v>
      </c>
      <c r="EA12" s="143" t="s">
        <v>462</v>
      </c>
      <c r="EB12">
        <v>53</v>
      </c>
      <c r="EG12" s="143" t="s">
        <v>628</v>
      </c>
      <c r="EH12">
        <v>36</v>
      </c>
    </row>
    <row r="13" spans="1:138" x14ac:dyDescent="0.25">
      <c r="A13" t="s">
        <v>422</v>
      </c>
      <c r="B13" t="s">
        <v>423</v>
      </c>
      <c r="U13" s="143" t="s">
        <v>451</v>
      </c>
      <c r="V13">
        <v>12</v>
      </c>
      <c r="W13" s="143" t="s">
        <v>463</v>
      </c>
      <c r="X13">
        <v>54</v>
      </c>
      <c r="Y13" s="143" t="s">
        <v>463</v>
      </c>
      <c r="Z13">
        <v>24</v>
      </c>
      <c r="AE13" s="143" t="s">
        <v>526</v>
      </c>
      <c r="AF13">
        <v>8</v>
      </c>
      <c r="AM13" s="143" t="s">
        <v>582</v>
      </c>
      <c r="AN13">
        <v>37</v>
      </c>
      <c r="AO13" s="143" t="s">
        <v>618</v>
      </c>
      <c r="AP13">
        <v>16</v>
      </c>
      <c r="AQ13" s="143" t="s">
        <v>629</v>
      </c>
      <c r="AR13">
        <v>9</v>
      </c>
      <c r="AS13" s="143" t="s">
        <v>689</v>
      </c>
      <c r="AT13">
        <v>12</v>
      </c>
      <c r="AY13" s="143" t="s">
        <v>618</v>
      </c>
      <c r="AZ13">
        <v>16</v>
      </c>
      <c r="BO13" s="143" t="s">
        <v>526</v>
      </c>
      <c r="BP13">
        <v>8</v>
      </c>
      <c r="BU13" s="143" t="s">
        <v>689</v>
      </c>
      <c r="BV13">
        <v>12</v>
      </c>
      <c r="CE13" s="143" t="s">
        <v>582</v>
      </c>
      <c r="CF13">
        <v>37</v>
      </c>
      <c r="CG13" s="143" t="s">
        <v>463</v>
      </c>
      <c r="CH13">
        <v>24</v>
      </c>
      <c r="CI13" s="143" t="s">
        <v>463</v>
      </c>
      <c r="CJ13">
        <v>54</v>
      </c>
      <c r="CO13" s="143" t="s">
        <v>629</v>
      </c>
      <c r="CP13">
        <v>9</v>
      </c>
      <c r="CQ13" s="143" t="s">
        <v>618</v>
      </c>
      <c r="CR13">
        <v>16</v>
      </c>
      <c r="DG13" s="143" t="s">
        <v>526</v>
      </c>
      <c r="DH13">
        <v>8</v>
      </c>
      <c r="DM13" s="143" t="s">
        <v>689</v>
      </c>
      <c r="DN13">
        <v>12</v>
      </c>
      <c r="DW13" s="143" t="s">
        <v>582</v>
      </c>
      <c r="DX13">
        <v>37</v>
      </c>
      <c r="DY13" s="143" t="s">
        <v>463</v>
      </c>
      <c r="DZ13">
        <v>24</v>
      </c>
      <c r="EA13" s="143" t="s">
        <v>463</v>
      </c>
      <c r="EB13">
        <v>54</v>
      </c>
      <c r="EG13" s="143" t="s">
        <v>629</v>
      </c>
      <c r="EH13">
        <v>9</v>
      </c>
    </row>
    <row r="14" spans="1:138" x14ac:dyDescent="0.25">
      <c r="A14" t="s">
        <v>424</v>
      </c>
      <c r="B14" t="s">
        <v>425</v>
      </c>
      <c r="W14" s="143" t="s">
        <v>464</v>
      </c>
      <c r="X14">
        <v>55</v>
      </c>
      <c r="Y14" s="143" t="s">
        <v>464</v>
      </c>
      <c r="Z14">
        <v>25</v>
      </c>
      <c r="AE14" s="143" t="s">
        <v>527</v>
      </c>
      <c r="AF14">
        <v>9</v>
      </c>
      <c r="AM14" s="143" t="s">
        <v>583</v>
      </c>
      <c r="AN14">
        <v>38</v>
      </c>
      <c r="AQ14" s="143" t="s">
        <v>630</v>
      </c>
      <c r="AR14">
        <v>31</v>
      </c>
      <c r="AS14" s="143" t="s">
        <v>690</v>
      </c>
      <c r="AT14">
        <v>13</v>
      </c>
      <c r="BO14" s="143" t="s">
        <v>527</v>
      </c>
      <c r="BP14">
        <v>9</v>
      </c>
      <c r="BU14" s="143" t="s">
        <v>690</v>
      </c>
      <c r="BV14">
        <v>13</v>
      </c>
      <c r="CE14" s="143" t="s">
        <v>583</v>
      </c>
      <c r="CF14">
        <v>38</v>
      </c>
      <c r="CG14" s="143" t="s">
        <v>464</v>
      </c>
      <c r="CH14">
        <v>25</v>
      </c>
      <c r="CI14" s="143" t="s">
        <v>464</v>
      </c>
      <c r="CJ14">
        <v>55</v>
      </c>
      <c r="CO14" s="143" t="s">
        <v>630</v>
      </c>
      <c r="CP14">
        <v>31</v>
      </c>
      <c r="DG14" s="143" t="s">
        <v>527</v>
      </c>
      <c r="DH14">
        <v>9</v>
      </c>
      <c r="DM14" s="143" t="s">
        <v>690</v>
      </c>
      <c r="DN14">
        <v>13</v>
      </c>
      <c r="DW14" s="143" t="s">
        <v>583</v>
      </c>
      <c r="DX14">
        <v>38</v>
      </c>
      <c r="DY14" s="143" t="s">
        <v>464</v>
      </c>
      <c r="DZ14">
        <v>25</v>
      </c>
      <c r="EA14" s="143" t="s">
        <v>464</v>
      </c>
      <c r="EB14">
        <v>55</v>
      </c>
      <c r="EG14" s="143" t="s">
        <v>630</v>
      </c>
      <c r="EH14">
        <v>31</v>
      </c>
    </row>
    <row r="15" spans="1:138" x14ac:dyDescent="0.25">
      <c r="A15" t="s">
        <v>426</v>
      </c>
      <c r="B15" t="s">
        <v>427</v>
      </c>
      <c r="W15" s="143" t="s">
        <v>465</v>
      </c>
      <c r="X15">
        <v>56</v>
      </c>
      <c r="Y15" s="143" t="s">
        <v>465</v>
      </c>
      <c r="Z15">
        <v>26</v>
      </c>
      <c r="AE15" s="143" t="s">
        <v>528</v>
      </c>
      <c r="AF15">
        <v>10</v>
      </c>
      <c r="AM15" s="143" t="s">
        <v>584</v>
      </c>
      <c r="AN15">
        <v>40</v>
      </c>
      <c r="AQ15" s="143" t="s">
        <v>631</v>
      </c>
      <c r="AR15">
        <v>35</v>
      </c>
      <c r="AS15" s="143" t="s">
        <v>691</v>
      </c>
      <c r="AT15">
        <v>14</v>
      </c>
      <c r="BO15" s="143" t="s">
        <v>528</v>
      </c>
      <c r="BP15">
        <v>10</v>
      </c>
      <c r="BU15" s="143" t="s">
        <v>691</v>
      </c>
      <c r="BV15">
        <v>14</v>
      </c>
      <c r="CE15" s="143" t="s">
        <v>584</v>
      </c>
      <c r="CF15">
        <v>40</v>
      </c>
      <c r="CG15" s="143" t="s">
        <v>465</v>
      </c>
      <c r="CH15">
        <v>26</v>
      </c>
      <c r="CI15" s="143" t="s">
        <v>465</v>
      </c>
      <c r="CJ15">
        <v>56</v>
      </c>
      <c r="CO15" s="143" t="s">
        <v>631</v>
      </c>
      <c r="CP15">
        <v>35</v>
      </c>
      <c r="DG15" s="143" t="s">
        <v>528</v>
      </c>
      <c r="DH15">
        <v>10</v>
      </c>
      <c r="DM15" s="143" t="s">
        <v>691</v>
      </c>
      <c r="DN15">
        <v>14</v>
      </c>
      <c r="DW15" s="143" t="s">
        <v>584</v>
      </c>
      <c r="DX15">
        <v>40</v>
      </c>
      <c r="DY15" s="143" t="s">
        <v>465</v>
      </c>
      <c r="DZ15">
        <v>26</v>
      </c>
      <c r="EA15" s="143" t="s">
        <v>465</v>
      </c>
      <c r="EB15">
        <v>56</v>
      </c>
      <c r="EG15" s="143" t="s">
        <v>631</v>
      </c>
      <c r="EH15">
        <v>35</v>
      </c>
    </row>
    <row r="16" spans="1:138" x14ac:dyDescent="0.25">
      <c r="A16" t="s">
        <v>428</v>
      </c>
      <c r="B16" t="s">
        <v>429</v>
      </c>
      <c r="W16" s="143" t="s">
        <v>466</v>
      </c>
      <c r="X16">
        <v>57</v>
      </c>
      <c r="Y16" s="143" t="s">
        <v>466</v>
      </c>
      <c r="Z16">
        <v>27</v>
      </c>
      <c r="AE16" s="143" t="s">
        <v>529</v>
      </c>
      <c r="AF16">
        <v>11</v>
      </c>
      <c r="AM16" s="143" t="s">
        <v>585</v>
      </c>
      <c r="AN16">
        <v>24</v>
      </c>
      <c r="AQ16" s="143" t="s">
        <v>632</v>
      </c>
      <c r="AR16">
        <v>24</v>
      </c>
      <c r="AS16" s="143" t="s">
        <v>692</v>
      </c>
      <c r="AT16">
        <v>15</v>
      </c>
      <c r="BO16" s="143" t="s">
        <v>529</v>
      </c>
      <c r="BP16">
        <v>11</v>
      </c>
      <c r="BU16" s="143" t="s">
        <v>692</v>
      </c>
      <c r="BV16">
        <v>15</v>
      </c>
      <c r="CE16" s="143" t="s">
        <v>585</v>
      </c>
      <c r="CF16">
        <v>24</v>
      </c>
      <c r="CG16" s="143" t="s">
        <v>466</v>
      </c>
      <c r="CH16">
        <v>27</v>
      </c>
      <c r="CI16" s="143" t="s">
        <v>466</v>
      </c>
      <c r="CJ16">
        <v>57</v>
      </c>
      <c r="CO16" s="143" t="s">
        <v>632</v>
      </c>
      <c r="CP16">
        <v>24</v>
      </c>
      <c r="DG16" s="143" t="s">
        <v>529</v>
      </c>
      <c r="DH16">
        <v>11</v>
      </c>
      <c r="DM16" s="143" t="s">
        <v>692</v>
      </c>
      <c r="DN16">
        <v>15</v>
      </c>
      <c r="DW16" s="143" t="s">
        <v>886</v>
      </c>
      <c r="DX16">
        <v>41</v>
      </c>
      <c r="DY16" s="143" t="s">
        <v>466</v>
      </c>
      <c r="DZ16">
        <v>27</v>
      </c>
      <c r="EA16" s="143" t="s">
        <v>466</v>
      </c>
      <c r="EB16">
        <v>57</v>
      </c>
      <c r="EG16" s="143" t="s">
        <v>632</v>
      </c>
      <c r="EH16">
        <v>24</v>
      </c>
    </row>
    <row r="17" spans="1:138" x14ac:dyDescent="0.25">
      <c r="A17" t="s">
        <v>430</v>
      </c>
      <c r="B17" t="s">
        <v>431</v>
      </c>
      <c r="W17" s="143" t="s">
        <v>467</v>
      </c>
      <c r="X17">
        <v>58</v>
      </c>
      <c r="Y17" s="143" t="s">
        <v>467</v>
      </c>
      <c r="Z17">
        <v>28</v>
      </c>
      <c r="AE17" s="143" t="s">
        <v>530</v>
      </c>
      <c r="AF17">
        <v>12</v>
      </c>
      <c r="AM17" s="143" t="s">
        <v>586</v>
      </c>
      <c r="AN17">
        <v>25</v>
      </c>
      <c r="AQ17" s="143" t="s">
        <v>633</v>
      </c>
      <c r="AR17">
        <v>23</v>
      </c>
      <c r="AS17" s="143" t="s">
        <v>693</v>
      </c>
      <c r="AT17">
        <v>16</v>
      </c>
      <c r="BO17" s="143" t="s">
        <v>530</v>
      </c>
      <c r="BP17">
        <v>12</v>
      </c>
      <c r="BU17" s="143" t="s">
        <v>693</v>
      </c>
      <c r="BV17">
        <v>16</v>
      </c>
      <c r="CE17" s="143" t="s">
        <v>586</v>
      </c>
      <c r="CF17">
        <v>25</v>
      </c>
      <c r="CG17" s="143" t="s">
        <v>467</v>
      </c>
      <c r="CH17">
        <v>28</v>
      </c>
      <c r="CI17" s="143" t="s">
        <v>467</v>
      </c>
      <c r="CJ17">
        <v>58</v>
      </c>
      <c r="CO17" s="143" t="s">
        <v>633</v>
      </c>
      <c r="CP17">
        <v>23</v>
      </c>
      <c r="DG17" s="143" t="s">
        <v>530</v>
      </c>
      <c r="DH17">
        <v>12</v>
      </c>
      <c r="DM17" s="143" t="s">
        <v>693</v>
      </c>
      <c r="DN17">
        <v>16</v>
      </c>
      <c r="DW17" s="143" t="s">
        <v>585</v>
      </c>
      <c r="DX17">
        <v>24</v>
      </c>
      <c r="DY17" s="143" t="s">
        <v>467</v>
      </c>
      <c r="DZ17">
        <v>28</v>
      </c>
      <c r="EA17" s="143" t="s">
        <v>467</v>
      </c>
      <c r="EB17">
        <v>58</v>
      </c>
      <c r="EG17" s="143" t="s">
        <v>633</v>
      </c>
      <c r="EH17">
        <v>23</v>
      </c>
    </row>
    <row r="18" spans="1:138" x14ac:dyDescent="0.25">
      <c r="A18" t="s">
        <v>432</v>
      </c>
      <c r="B18" t="s">
        <v>433</v>
      </c>
      <c r="W18" s="143" t="s">
        <v>468</v>
      </c>
      <c r="X18">
        <v>59</v>
      </c>
      <c r="Y18" s="143" t="s">
        <v>468</v>
      </c>
      <c r="Z18">
        <v>29</v>
      </c>
      <c r="AE18" s="143" t="s">
        <v>531</v>
      </c>
      <c r="AF18">
        <v>13</v>
      </c>
      <c r="AM18" s="143" t="s">
        <v>587</v>
      </c>
      <c r="AN18">
        <v>29</v>
      </c>
      <c r="AQ18" s="143" t="s">
        <v>634</v>
      </c>
      <c r="AR18">
        <v>1</v>
      </c>
      <c r="AS18" s="143" t="s">
        <v>694</v>
      </c>
      <c r="AT18">
        <v>17</v>
      </c>
      <c r="BO18" s="143" t="s">
        <v>531</v>
      </c>
      <c r="BP18">
        <v>13</v>
      </c>
      <c r="BU18" s="143" t="s">
        <v>694</v>
      </c>
      <c r="BV18">
        <v>17</v>
      </c>
      <c r="CE18" s="143" t="s">
        <v>587</v>
      </c>
      <c r="CF18">
        <v>29</v>
      </c>
      <c r="CG18" s="143" t="s">
        <v>468</v>
      </c>
      <c r="CH18">
        <v>29</v>
      </c>
      <c r="CI18" s="143" t="s">
        <v>468</v>
      </c>
      <c r="CJ18">
        <v>59</v>
      </c>
      <c r="CO18" s="143" t="s">
        <v>634</v>
      </c>
      <c r="CP18">
        <v>1</v>
      </c>
      <c r="DG18" s="143" t="s">
        <v>531</v>
      </c>
      <c r="DH18">
        <v>13</v>
      </c>
      <c r="DM18" s="143" t="s">
        <v>694</v>
      </c>
      <c r="DN18">
        <v>17</v>
      </c>
      <c r="DW18" s="143" t="s">
        <v>586</v>
      </c>
      <c r="DX18">
        <v>25</v>
      </c>
      <c r="DY18" s="143" t="s">
        <v>468</v>
      </c>
      <c r="DZ18">
        <v>29</v>
      </c>
      <c r="EA18" s="143" t="s">
        <v>468</v>
      </c>
      <c r="EB18">
        <v>59</v>
      </c>
      <c r="EG18" s="143" t="s">
        <v>634</v>
      </c>
      <c r="EH18">
        <v>1</v>
      </c>
    </row>
    <row r="19" spans="1:138" x14ac:dyDescent="0.25">
      <c r="A19" t="s">
        <v>434</v>
      </c>
      <c r="B19" t="s">
        <v>435</v>
      </c>
      <c r="W19" s="143" t="s">
        <v>469</v>
      </c>
      <c r="X19">
        <v>60</v>
      </c>
      <c r="Y19" s="143" t="s">
        <v>469</v>
      </c>
      <c r="Z19">
        <v>30</v>
      </c>
      <c r="AE19" s="143" t="s">
        <v>532</v>
      </c>
      <c r="AF19">
        <v>34</v>
      </c>
      <c r="AM19" s="143" t="s">
        <v>588</v>
      </c>
      <c r="AN19">
        <v>26</v>
      </c>
      <c r="AQ19" s="143" t="s">
        <v>635</v>
      </c>
      <c r="AR19">
        <v>14</v>
      </c>
      <c r="AS19" s="143" t="s">
        <v>695</v>
      </c>
      <c r="AT19">
        <v>18</v>
      </c>
      <c r="BO19" s="143" t="s">
        <v>532</v>
      </c>
      <c r="BP19">
        <v>34</v>
      </c>
      <c r="BU19" s="143" t="s">
        <v>695</v>
      </c>
      <c r="BV19">
        <v>18</v>
      </c>
      <c r="CE19" s="143" t="s">
        <v>588</v>
      </c>
      <c r="CF19">
        <v>26</v>
      </c>
      <c r="CG19" s="143" t="s">
        <v>469</v>
      </c>
      <c r="CH19">
        <v>30</v>
      </c>
      <c r="CI19" s="143" t="s">
        <v>469</v>
      </c>
      <c r="CJ19">
        <v>60</v>
      </c>
      <c r="CO19" s="143" t="s">
        <v>635</v>
      </c>
      <c r="CP19">
        <v>14</v>
      </c>
      <c r="DG19" s="143" t="s">
        <v>532</v>
      </c>
      <c r="DH19">
        <v>34</v>
      </c>
      <c r="DM19" s="143" t="s">
        <v>695</v>
      </c>
      <c r="DN19">
        <v>18</v>
      </c>
      <c r="DW19" s="143" t="s">
        <v>587</v>
      </c>
      <c r="DX19">
        <v>29</v>
      </c>
      <c r="DY19" s="143" t="s">
        <v>469</v>
      </c>
      <c r="DZ19">
        <v>30</v>
      </c>
      <c r="EA19" s="143" t="s">
        <v>469</v>
      </c>
      <c r="EB19">
        <v>60</v>
      </c>
      <c r="EG19" s="143" t="s">
        <v>635</v>
      </c>
      <c r="EH19">
        <v>14</v>
      </c>
    </row>
    <row r="20" spans="1:138" x14ac:dyDescent="0.25">
      <c r="A20" t="s">
        <v>436</v>
      </c>
      <c r="B20" t="s">
        <v>437</v>
      </c>
      <c r="W20" s="143" t="s">
        <v>469</v>
      </c>
      <c r="X20">
        <v>61</v>
      </c>
      <c r="Y20" s="143" t="s">
        <v>470</v>
      </c>
      <c r="Z20">
        <v>31</v>
      </c>
      <c r="AE20" s="143" t="s">
        <v>533</v>
      </c>
      <c r="AF20">
        <v>36</v>
      </c>
      <c r="AM20" s="143" t="s">
        <v>589</v>
      </c>
      <c r="AN20">
        <v>20</v>
      </c>
      <c r="AQ20" s="143" t="s">
        <v>636</v>
      </c>
      <c r="AR20">
        <v>16</v>
      </c>
      <c r="AS20" s="143" t="s">
        <v>696</v>
      </c>
      <c r="AT20">
        <v>19</v>
      </c>
      <c r="BO20" s="143" t="s">
        <v>533</v>
      </c>
      <c r="BP20">
        <v>36</v>
      </c>
      <c r="BU20" s="143" t="s">
        <v>696</v>
      </c>
      <c r="BV20">
        <v>19</v>
      </c>
      <c r="CE20" s="143" t="s">
        <v>589</v>
      </c>
      <c r="CF20">
        <v>20</v>
      </c>
      <c r="CG20" s="143" t="s">
        <v>470</v>
      </c>
      <c r="CH20">
        <v>31</v>
      </c>
      <c r="CI20" s="143" t="s">
        <v>469</v>
      </c>
      <c r="CJ20">
        <v>61</v>
      </c>
      <c r="CO20" s="143" t="s">
        <v>636</v>
      </c>
      <c r="CP20">
        <v>16</v>
      </c>
      <c r="DG20" s="143" t="s">
        <v>533</v>
      </c>
      <c r="DH20">
        <v>36</v>
      </c>
      <c r="DM20" s="143" t="s">
        <v>696</v>
      </c>
      <c r="DN20">
        <v>19</v>
      </c>
      <c r="DW20" s="143" t="s">
        <v>588</v>
      </c>
      <c r="DX20">
        <v>26</v>
      </c>
      <c r="DY20" s="143" t="s">
        <v>470</v>
      </c>
      <c r="DZ20">
        <v>31</v>
      </c>
      <c r="EA20" s="143" t="s">
        <v>469</v>
      </c>
      <c r="EB20">
        <v>61</v>
      </c>
      <c r="EG20" s="143" t="s">
        <v>636</v>
      </c>
      <c r="EH20">
        <v>16</v>
      </c>
    </row>
    <row r="21" spans="1:138" x14ac:dyDescent="0.25">
      <c r="A21" t="s">
        <v>663</v>
      </c>
      <c r="B21" t="s">
        <v>664</v>
      </c>
      <c r="W21" s="143" t="s">
        <v>470</v>
      </c>
      <c r="X21">
        <v>62</v>
      </c>
      <c r="Y21" s="143" t="s">
        <v>471</v>
      </c>
      <c r="Z21">
        <v>32</v>
      </c>
      <c r="AE21" s="143" t="s">
        <v>534</v>
      </c>
      <c r="AF21">
        <v>14</v>
      </c>
      <c r="AM21" s="143" t="s">
        <v>590</v>
      </c>
      <c r="AN21">
        <v>21</v>
      </c>
      <c r="AQ21" s="143" t="s">
        <v>637</v>
      </c>
      <c r="AR21">
        <v>11</v>
      </c>
      <c r="AS21" s="143" t="s">
        <v>697</v>
      </c>
      <c r="AT21">
        <v>20</v>
      </c>
      <c r="BO21" s="143" t="s">
        <v>534</v>
      </c>
      <c r="BP21">
        <v>14</v>
      </c>
      <c r="BU21" s="143" t="s">
        <v>697</v>
      </c>
      <c r="BV21">
        <v>20</v>
      </c>
      <c r="CE21" s="143" t="s">
        <v>590</v>
      </c>
      <c r="CF21">
        <v>21</v>
      </c>
      <c r="CG21" s="143" t="s">
        <v>471</v>
      </c>
      <c r="CH21">
        <v>32</v>
      </c>
      <c r="CI21" s="143" t="s">
        <v>470</v>
      </c>
      <c r="CJ21">
        <v>62</v>
      </c>
      <c r="CO21" s="143" t="s">
        <v>637</v>
      </c>
      <c r="CP21">
        <v>11</v>
      </c>
      <c r="DG21" s="143" t="s">
        <v>534</v>
      </c>
      <c r="DH21">
        <v>14</v>
      </c>
      <c r="DM21" s="143" t="s">
        <v>697</v>
      </c>
      <c r="DN21">
        <v>20</v>
      </c>
      <c r="DW21" s="143" t="s">
        <v>589</v>
      </c>
      <c r="DX21">
        <v>20</v>
      </c>
      <c r="DY21" s="143" t="s">
        <v>471</v>
      </c>
      <c r="DZ21">
        <v>32</v>
      </c>
      <c r="EA21" s="143" t="s">
        <v>470</v>
      </c>
      <c r="EB21">
        <v>62</v>
      </c>
      <c r="EG21" s="143" t="s">
        <v>637</v>
      </c>
      <c r="EH21">
        <v>11</v>
      </c>
    </row>
    <row r="22" spans="1:138" x14ac:dyDescent="0.25">
      <c r="A22" t="s">
        <v>665</v>
      </c>
      <c r="B22" t="s">
        <v>666</v>
      </c>
      <c r="W22" s="143" t="s">
        <v>471</v>
      </c>
      <c r="X22">
        <v>63</v>
      </c>
      <c r="Y22" s="143" t="s">
        <v>472</v>
      </c>
      <c r="Z22">
        <v>33</v>
      </c>
      <c r="AE22" s="143" t="s">
        <v>535</v>
      </c>
      <c r="AF22">
        <v>15</v>
      </c>
      <c r="AM22" s="143" t="s">
        <v>591</v>
      </c>
      <c r="AN22">
        <v>22</v>
      </c>
      <c r="AQ22" s="143" t="s">
        <v>638</v>
      </c>
      <c r="AR22">
        <v>40</v>
      </c>
      <c r="AS22" s="143" t="s">
        <v>698</v>
      </c>
      <c r="AT22">
        <v>21</v>
      </c>
      <c r="BO22" s="143" t="s">
        <v>535</v>
      </c>
      <c r="BP22">
        <v>15</v>
      </c>
      <c r="BU22" s="143" t="s">
        <v>698</v>
      </c>
      <c r="BV22">
        <v>21</v>
      </c>
      <c r="CE22" s="143" t="s">
        <v>591</v>
      </c>
      <c r="CF22">
        <v>22</v>
      </c>
      <c r="CG22" s="143" t="s">
        <v>472</v>
      </c>
      <c r="CH22">
        <v>33</v>
      </c>
      <c r="CI22" s="143" t="s">
        <v>471</v>
      </c>
      <c r="CJ22">
        <v>63</v>
      </c>
      <c r="CO22" s="143" t="s">
        <v>638</v>
      </c>
      <c r="CP22">
        <v>40</v>
      </c>
      <c r="DG22" s="143" t="s">
        <v>535</v>
      </c>
      <c r="DH22">
        <v>15</v>
      </c>
      <c r="DM22" s="143" t="s">
        <v>698</v>
      </c>
      <c r="DN22">
        <v>21</v>
      </c>
      <c r="DW22" s="143" t="s">
        <v>590</v>
      </c>
      <c r="DX22">
        <v>21</v>
      </c>
      <c r="DY22" s="143" t="s">
        <v>472</v>
      </c>
      <c r="DZ22">
        <v>33</v>
      </c>
      <c r="EA22" s="143" t="s">
        <v>471</v>
      </c>
      <c r="EB22">
        <v>63</v>
      </c>
      <c r="EG22" s="143" t="s">
        <v>638</v>
      </c>
      <c r="EH22">
        <v>40</v>
      </c>
    </row>
    <row r="23" spans="1:138" x14ac:dyDescent="0.25">
      <c r="A23" t="s">
        <v>667</v>
      </c>
      <c r="B23" t="s">
        <v>668</v>
      </c>
      <c r="W23" s="143" t="s">
        <v>472</v>
      </c>
      <c r="X23">
        <v>64</v>
      </c>
      <c r="Y23" s="143" t="s">
        <v>473</v>
      </c>
      <c r="Z23">
        <v>34</v>
      </c>
      <c r="AE23" s="143" t="s">
        <v>536</v>
      </c>
      <c r="AF23">
        <v>16</v>
      </c>
      <c r="AM23" s="143" t="s">
        <v>592</v>
      </c>
      <c r="AN23">
        <v>23</v>
      </c>
      <c r="AQ23" s="143" t="s">
        <v>639</v>
      </c>
      <c r="AR23">
        <v>32</v>
      </c>
      <c r="AS23" s="143" t="s">
        <v>699</v>
      </c>
      <c r="AT23">
        <v>22</v>
      </c>
      <c r="BO23" s="143" t="s">
        <v>536</v>
      </c>
      <c r="BP23">
        <v>16</v>
      </c>
      <c r="BU23" s="143" t="s">
        <v>699</v>
      </c>
      <c r="BV23">
        <v>22</v>
      </c>
      <c r="CE23" s="143" t="s">
        <v>592</v>
      </c>
      <c r="CF23">
        <v>23</v>
      </c>
      <c r="CG23" s="143" t="s">
        <v>473</v>
      </c>
      <c r="CH23">
        <v>34</v>
      </c>
      <c r="CI23" s="143" t="s">
        <v>472</v>
      </c>
      <c r="CJ23">
        <v>64</v>
      </c>
      <c r="CO23" s="143" t="s">
        <v>639</v>
      </c>
      <c r="CP23">
        <v>32</v>
      </c>
      <c r="DG23" s="143" t="s">
        <v>536</v>
      </c>
      <c r="DH23">
        <v>16</v>
      </c>
      <c r="DM23" s="143" t="s">
        <v>699</v>
      </c>
      <c r="DN23">
        <v>22</v>
      </c>
      <c r="DW23" s="143" t="s">
        <v>591</v>
      </c>
      <c r="DX23">
        <v>22</v>
      </c>
      <c r="DY23" s="143" t="s">
        <v>473</v>
      </c>
      <c r="DZ23">
        <v>34</v>
      </c>
      <c r="EA23" s="143" t="s">
        <v>472</v>
      </c>
      <c r="EB23">
        <v>64</v>
      </c>
      <c r="EG23" s="143" t="s">
        <v>639</v>
      </c>
      <c r="EH23">
        <v>32</v>
      </c>
    </row>
    <row r="24" spans="1:138" x14ac:dyDescent="0.25">
      <c r="W24" s="143" t="s">
        <v>473</v>
      </c>
      <c r="X24">
        <v>65</v>
      </c>
      <c r="Y24" s="143" t="s">
        <v>474</v>
      </c>
      <c r="Z24">
        <v>35</v>
      </c>
      <c r="AE24" s="143" t="s">
        <v>537</v>
      </c>
      <c r="AF24">
        <v>17</v>
      </c>
      <c r="AM24" s="143" t="s">
        <v>593</v>
      </c>
      <c r="AN24">
        <v>27</v>
      </c>
      <c r="AQ24" s="143" t="s">
        <v>640</v>
      </c>
      <c r="AR24">
        <v>28</v>
      </c>
      <c r="AS24" s="143" t="s">
        <v>700</v>
      </c>
      <c r="AT24">
        <v>23</v>
      </c>
      <c r="BO24" s="143" t="s">
        <v>537</v>
      </c>
      <c r="BP24">
        <v>17</v>
      </c>
      <c r="BU24" s="143" t="s">
        <v>700</v>
      </c>
      <c r="BV24">
        <v>23</v>
      </c>
      <c r="CE24" s="143" t="s">
        <v>593</v>
      </c>
      <c r="CF24">
        <v>27</v>
      </c>
      <c r="CG24" s="143" t="s">
        <v>474</v>
      </c>
      <c r="CH24">
        <v>35</v>
      </c>
      <c r="CI24" s="143" t="s">
        <v>473</v>
      </c>
      <c r="CJ24">
        <v>65</v>
      </c>
      <c r="CO24" s="143" t="s">
        <v>640</v>
      </c>
      <c r="CP24">
        <v>28</v>
      </c>
      <c r="DG24" s="143" t="s">
        <v>537</v>
      </c>
      <c r="DH24">
        <v>17</v>
      </c>
      <c r="DM24" s="143" t="s">
        <v>700</v>
      </c>
      <c r="DN24">
        <v>23</v>
      </c>
      <c r="DW24" s="143" t="s">
        <v>592</v>
      </c>
      <c r="DX24">
        <v>23</v>
      </c>
      <c r="DY24" s="143" t="s">
        <v>474</v>
      </c>
      <c r="DZ24">
        <v>35</v>
      </c>
      <c r="EA24" s="143" t="s">
        <v>473</v>
      </c>
      <c r="EB24">
        <v>65</v>
      </c>
      <c r="EG24" s="143" t="s">
        <v>640</v>
      </c>
      <c r="EH24">
        <v>28</v>
      </c>
    </row>
    <row r="25" spans="1:138" x14ac:dyDescent="0.25">
      <c r="W25" s="143" t="s">
        <v>474</v>
      </c>
      <c r="X25">
        <v>66</v>
      </c>
      <c r="Y25" s="143" t="s">
        <v>475</v>
      </c>
      <c r="Z25">
        <v>36</v>
      </c>
      <c r="AE25" s="143" t="s">
        <v>538</v>
      </c>
      <c r="AF25">
        <v>18</v>
      </c>
      <c r="AM25" s="143" t="s">
        <v>594</v>
      </c>
      <c r="AN25">
        <v>17</v>
      </c>
      <c r="AQ25" s="143" t="s">
        <v>641</v>
      </c>
      <c r="AR25">
        <v>34</v>
      </c>
      <c r="AS25" s="143" t="s">
        <v>701</v>
      </c>
      <c r="AT25">
        <v>24</v>
      </c>
      <c r="BO25" s="143" t="s">
        <v>538</v>
      </c>
      <c r="BP25">
        <v>18</v>
      </c>
      <c r="BU25" s="143" t="s">
        <v>701</v>
      </c>
      <c r="BV25">
        <v>24</v>
      </c>
      <c r="CE25" s="143" t="s">
        <v>594</v>
      </c>
      <c r="CF25">
        <v>17</v>
      </c>
      <c r="CG25" s="143" t="s">
        <v>475</v>
      </c>
      <c r="CH25">
        <v>36</v>
      </c>
      <c r="CI25" s="143" t="s">
        <v>474</v>
      </c>
      <c r="CJ25">
        <v>66</v>
      </c>
      <c r="CO25" s="143" t="s">
        <v>641</v>
      </c>
      <c r="CP25">
        <v>34</v>
      </c>
      <c r="DG25" s="143" t="s">
        <v>538</v>
      </c>
      <c r="DH25">
        <v>18</v>
      </c>
      <c r="DM25" s="143" t="s">
        <v>701</v>
      </c>
      <c r="DN25">
        <v>24</v>
      </c>
      <c r="DW25" s="143" t="s">
        <v>593</v>
      </c>
      <c r="DX25">
        <v>27</v>
      </c>
      <c r="DY25" s="143" t="s">
        <v>475</v>
      </c>
      <c r="DZ25">
        <v>36</v>
      </c>
      <c r="EA25" s="143" t="s">
        <v>474</v>
      </c>
      <c r="EB25">
        <v>66</v>
      </c>
      <c r="EG25" s="143" t="s">
        <v>641</v>
      </c>
      <c r="EH25">
        <v>34</v>
      </c>
    </row>
    <row r="26" spans="1:138" x14ac:dyDescent="0.25">
      <c r="W26" s="143" t="s">
        <v>475</v>
      </c>
      <c r="X26">
        <v>67</v>
      </c>
      <c r="Y26" s="143" t="s">
        <v>476</v>
      </c>
      <c r="Z26">
        <v>37</v>
      </c>
      <c r="AE26" s="143" t="s">
        <v>539</v>
      </c>
      <c r="AF26">
        <v>37</v>
      </c>
      <c r="AM26" s="143" t="s">
        <v>595</v>
      </c>
      <c r="AN26">
        <v>18</v>
      </c>
      <c r="AQ26" s="143" t="s">
        <v>642</v>
      </c>
      <c r="AR26">
        <v>33</v>
      </c>
      <c r="AS26" s="143" t="s">
        <v>702</v>
      </c>
      <c r="AT26">
        <v>25</v>
      </c>
      <c r="BO26" s="143" t="s">
        <v>539</v>
      </c>
      <c r="BP26">
        <v>37</v>
      </c>
      <c r="BU26" s="143" t="s">
        <v>702</v>
      </c>
      <c r="BV26">
        <v>25</v>
      </c>
      <c r="CE26" s="143" t="s">
        <v>595</v>
      </c>
      <c r="CF26">
        <v>18</v>
      </c>
      <c r="CG26" s="143" t="s">
        <v>476</v>
      </c>
      <c r="CH26">
        <v>37</v>
      </c>
      <c r="CI26" s="143" t="s">
        <v>475</v>
      </c>
      <c r="CJ26">
        <v>67</v>
      </c>
      <c r="CO26" s="143" t="s">
        <v>642</v>
      </c>
      <c r="CP26">
        <v>33</v>
      </c>
      <c r="DG26" s="143" t="s">
        <v>539</v>
      </c>
      <c r="DH26">
        <v>37</v>
      </c>
      <c r="DM26" s="143" t="s">
        <v>702</v>
      </c>
      <c r="DN26">
        <v>25</v>
      </c>
      <c r="DW26" s="143" t="s">
        <v>594</v>
      </c>
      <c r="DX26">
        <v>17</v>
      </c>
      <c r="DY26" s="143" t="s">
        <v>476</v>
      </c>
      <c r="DZ26">
        <v>37</v>
      </c>
      <c r="EA26" s="143" t="s">
        <v>475</v>
      </c>
      <c r="EB26">
        <v>67</v>
      </c>
      <c r="EG26" s="143" t="s">
        <v>642</v>
      </c>
      <c r="EH26">
        <v>33</v>
      </c>
    </row>
    <row r="27" spans="1:138" x14ac:dyDescent="0.25">
      <c r="W27" s="143" t="s">
        <v>476</v>
      </c>
      <c r="X27">
        <v>68</v>
      </c>
      <c r="Y27" s="143" t="s">
        <v>477</v>
      </c>
      <c r="Z27">
        <v>38</v>
      </c>
      <c r="AE27" s="143" t="s">
        <v>540</v>
      </c>
      <c r="AF27">
        <v>19</v>
      </c>
      <c r="AM27" s="143" t="s">
        <v>596</v>
      </c>
      <c r="AN27">
        <v>19</v>
      </c>
      <c r="AQ27" s="143" t="s">
        <v>643</v>
      </c>
      <c r="AR27">
        <v>39</v>
      </c>
      <c r="AS27" s="143" t="s">
        <v>703</v>
      </c>
      <c r="AT27">
        <v>26</v>
      </c>
      <c r="BO27" s="143" t="s">
        <v>540</v>
      </c>
      <c r="BP27">
        <v>19</v>
      </c>
      <c r="BU27" s="143" t="s">
        <v>703</v>
      </c>
      <c r="BV27">
        <v>26</v>
      </c>
      <c r="CE27" s="143" t="s">
        <v>596</v>
      </c>
      <c r="CF27">
        <v>19</v>
      </c>
      <c r="CG27" s="143" t="s">
        <v>477</v>
      </c>
      <c r="CH27">
        <v>38</v>
      </c>
      <c r="CI27" s="143" t="s">
        <v>476</v>
      </c>
      <c r="CJ27">
        <v>68</v>
      </c>
      <c r="CO27" s="143" t="s">
        <v>643</v>
      </c>
      <c r="CP27">
        <v>39</v>
      </c>
      <c r="DG27" s="143" t="s">
        <v>540</v>
      </c>
      <c r="DH27">
        <v>19</v>
      </c>
      <c r="DM27" s="143" t="s">
        <v>703</v>
      </c>
      <c r="DN27">
        <v>26</v>
      </c>
      <c r="DW27" s="143" t="s">
        <v>595</v>
      </c>
      <c r="DX27">
        <v>18</v>
      </c>
      <c r="DY27" s="143" t="s">
        <v>477</v>
      </c>
      <c r="DZ27">
        <v>38</v>
      </c>
      <c r="EA27" s="143" t="s">
        <v>476</v>
      </c>
      <c r="EB27">
        <v>68</v>
      </c>
      <c r="EG27" s="143" t="s">
        <v>643</v>
      </c>
      <c r="EH27">
        <v>39</v>
      </c>
    </row>
    <row r="28" spans="1:138" x14ac:dyDescent="0.25">
      <c r="W28" s="143" t="s">
        <v>477</v>
      </c>
      <c r="X28">
        <v>69</v>
      </c>
      <c r="Y28" s="143" t="s">
        <v>478</v>
      </c>
      <c r="Z28">
        <v>39</v>
      </c>
      <c r="AE28" s="143" t="s">
        <v>541</v>
      </c>
      <c r="AF28">
        <v>20</v>
      </c>
      <c r="AM28" s="143" t="s">
        <v>597</v>
      </c>
      <c r="AN28">
        <v>10</v>
      </c>
      <c r="AQ28" s="143" t="s">
        <v>644</v>
      </c>
      <c r="AR28">
        <v>38</v>
      </c>
      <c r="AS28" s="143" t="s">
        <v>704</v>
      </c>
      <c r="AT28">
        <v>27</v>
      </c>
      <c r="BO28" s="143" t="s">
        <v>541</v>
      </c>
      <c r="BP28">
        <v>20</v>
      </c>
      <c r="BU28" s="143" t="s">
        <v>704</v>
      </c>
      <c r="BV28">
        <v>27</v>
      </c>
      <c r="CE28" s="143" t="s">
        <v>597</v>
      </c>
      <c r="CF28">
        <v>10</v>
      </c>
      <c r="CG28" s="143" t="s">
        <v>478</v>
      </c>
      <c r="CH28">
        <v>39</v>
      </c>
      <c r="CI28" s="143" t="s">
        <v>477</v>
      </c>
      <c r="CJ28">
        <v>69</v>
      </c>
      <c r="CO28" s="143" t="s">
        <v>644</v>
      </c>
      <c r="CP28">
        <v>38</v>
      </c>
      <c r="DG28" s="143" t="s">
        <v>541</v>
      </c>
      <c r="DH28">
        <v>20</v>
      </c>
      <c r="DM28" s="143" t="s">
        <v>704</v>
      </c>
      <c r="DN28">
        <v>27</v>
      </c>
      <c r="DW28" s="143" t="s">
        <v>596</v>
      </c>
      <c r="DX28">
        <v>19</v>
      </c>
      <c r="DY28" s="143" t="s">
        <v>478</v>
      </c>
      <c r="DZ28">
        <v>39</v>
      </c>
      <c r="EA28" s="143" t="s">
        <v>477</v>
      </c>
      <c r="EB28">
        <v>69</v>
      </c>
      <c r="EG28" s="143" t="s">
        <v>644</v>
      </c>
      <c r="EH28">
        <v>38</v>
      </c>
    </row>
    <row r="29" spans="1:138" x14ac:dyDescent="0.25">
      <c r="W29" s="143" t="s">
        <v>478</v>
      </c>
      <c r="X29">
        <v>70</v>
      </c>
      <c r="Y29" s="143" t="s">
        <v>479</v>
      </c>
      <c r="Z29">
        <v>40</v>
      </c>
      <c r="AE29" s="143" t="s">
        <v>542</v>
      </c>
      <c r="AF29">
        <v>21</v>
      </c>
      <c r="AM29" s="143" t="s">
        <v>598</v>
      </c>
      <c r="AN29">
        <v>11</v>
      </c>
      <c r="AQ29" s="143" t="s">
        <v>375</v>
      </c>
      <c r="AR29">
        <v>15</v>
      </c>
      <c r="AS29" s="143" t="s">
        <v>705</v>
      </c>
      <c r="AT29">
        <v>28</v>
      </c>
      <c r="BO29" s="143" t="s">
        <v>542</v>
      </c>
      <c r="BP29">
        <v>21</v>
      </c>
      <c r="BU29" s="143" t="s">
        <v>705</v>
      </c>
      <c r="BV29">
        <v>28</v>
      </c>
      <c r="CE29" s="143" t="s">
        <v>598</v>
      </c>
      <c r="CF29">
        <v>11</v>
      </c>
      <c r="CG29" s="143" t="s">
        <v>479</v>
      </c>
      <c r="CH29">
        <v>40</v>
      </c>
      <c r="CI29" s="143" t="s">
        <v>478</v>
      </c>
      <c r="CJ29">
        <v>70</v>
      </c>
      <c r="CO29" s="143" t="s">
        <v>375</v>
      </c>
      <c r="CP29">
        <v>15</v>
      </c>
      <c r="DG29" s="143" t="s">
        <v>542</v>
      </c>
      <c r="DH29">
        <v>21</v>
      </c>
      <c r="DM29" s="143" t="s">
        <v>705</v>
      </c>
      <c r="DN29">
        <v>28</v>
      </c>
      <c r="DW29" s="143" t="s">
        <v>597</v>
      </c>
      <c r="DX29">
        <v>10</v>
      </c>
      <c r="DY29" s="143" t="s">
        <v>479</v>
      </c>
      <c r="DZ29">
        <v>40</v>
      </c>
      <c r="EA29" s="143" t="s">
        <v>478</v>
      </c>
      <c r="EB29">
        <v>70</v>
      </c>
      <c r="EG29" s="143" t="s">
        <v>375</v>
      </c>
      <c r="EH29">
        <v>15</v>
      </c>
    </row>
    <row r="30" spans="1:138" x14ac:dyDescent="0.25">
      <c r="W30" s="143" t="s">
        <v>479</v>
      </c>
      <c r="X30">
        <v>71</v>
      </c>
      <c r="Y30" s="143" t="s">
        <v>480</v>
      </c>
      <c r="Z30">
        <v>41</v>
      </c>
      <c r="AE30" s="143" t="s">
        <v>543</v>
      </c>
      <c r="AF30">
        <v>22</v>
      </c>
      <c r="AM30" s="143" t="s">
        <v>599</v>
      </c>
      <c r="AN30">
        <v>12</v>
      </c>
      <c r="AQ30" s="143" t="s">
        <v>645</v>
      </c>
      <c r="AR30">
        <v>27</v>
      </c>
      <c r="AS30" s="143" t="s">
        <v>706</v>
      </c>
      <c r="AT30">
        <v>29</v>
      </c>
      <c r="BO30" s="143" t="s">
        <v>543</v>
      </c>
      <c r="BP30">
        <v>22</v>
      </c>
      <c r="BU30" s="143" t="s">
        <v>706</v>
      </c>
      <c r="BV30">
        <v>29</v>
      </c>
      <c r="CE30" s="143" t="s">
        <v>599</v>
      </c>
      <c r="CF30">
        <v>12</v>
      </c>
      <c r="CG30" s="143" t="s">
        <v>480</v>
      </c>
      <c r="CH30">
        <v>41</v>
      </c>
      <c r="CI30" s="143" t="s">
        <v>479</v>
      </c>
      <c r="CJ30">
        <v>71</v>
      </c>
      <c r="CO30" s="143" t="s">
        <v>645</v>
      </c>
      <c r="CP30">
        <v>27</v>
      </c>
      <c r="DG30" s="143" t="s">
        <v>543</v>
      </c>
      <c r="DH30">
        <v>22</v>
      </c>
      <c r="DM30" s="143" t="s">
        <v>706</v>
      </c>
      <c r="DN30">
        <v>29</v>
      </c>
      <c r="DW30" s="143" t="s">
        <v>598</v>
      </c>
      <c r="DX30">
        <v>11</v>
      </c>
      <c r="DY30" s="143" t="s">
        <v>480</v>
      </c>
      <c r="DZ30">
        <v>41</v>
      </c>
      <c r="EA30" s="143" t="s">
        <v>479</v>
      </c>
      <c r="EB30">
        <v>71</v>
      </c>
      <c r="EG30" s="143" t="s">
        <v>645</v>
      </c>
      <c r="EH30">
        <v>27</v>
      </c>
    </row>
    <row r="31" spans="1:138" x14ac:dyDescent="0.25">
      <c r="W31" s="143" t="s">
        <v>480</v>
      </c>
      <c r="X31">
        <v>72</v>
      </c>
      <c r="Y31" s="143" t="s">
        <v>481</v>
      </c>
      <c r="Z31">
        <v>42</v>
      </c>
      <c r="AE31" s="143" t="s">
        <v>544</v>
      </c>
      <c r="AF31">
        <v>35</v>
      </c>
      <c r="AM31" s="143" t="s">
        <v>600</v>
      </c>
      <c r="AN31">
        <v>13</v>
      </c>
      <c r="AQ31" s="143" t="s">
        <v>646</v>
      </c>
      <c r="AR31">
        <v>46</v>
      </c>
      <c r="AS31" s="143" t="s">
        <v>707</v>
      </c>
      <c r="AT31">
        <v>30</v>
      </c>
      <c r="BO31" s="143" t="s">
        <v>544</v>
      </c>
      <c r="BP31">
        <v>35</v>
      </c>
      <c r="BU31" s="143" t="s">
        <v>707</v>
      </c>
      <c r="BV31">
        <v>30</v>
      </c>
      <c r="CE31" s="143" t="s">
        <v>600</v>
      </c>
      <c r="CF31">
        <v>13</v>
      </c>
      <c r="CG31" s="143" t="s">
        <v>481</v>
      </c>
      <c r="CH31">
        <v>42</v>
      </c>
      <c r="CI31" s="143" t="s">
        <v>480</v>
      </c>
      <c r="CJ31">
        <v>72</v>
      </c>
      <c r="CO31" s="143" t="s">
        <v>646</v>
      </c>
      <c r="CP31">
        <v>46</v>
      </c>
      <c r="DG31" s="143" t="s">
        <v>544</v>
      </c>
      <c r="DH31">
        <v>35</v>
      </c>
      <c r="DM31" s="143" t="s">
        <v>707</v>
      </c>
      <c r="DN31">
        <v>30</v>
      </c>
      <c r="DW31" s="143" t="s">
        <v>599</v>
      </c>
      <c r="DX31">
        <v>12</v>
      </c>
      <c r="DY31" s="143" t="s">
        <v>481</v>
      </c>
      <c r="DZ31">
        <v>42</v>
      </c>
      <c r="EA31" s="143" t="s">
        <v>480</v>
      </c>
      <c r="EB31">
        <v>72</v>
      </c>
      <c r="EG31" s="143" t="s">
        <v>646</v>
      </c>
      <c r="EH31">
        <v>46</v>
      </c>
    </row>
    <row r="32" spans="1:138" x14ac:dyDescent="0.25">
      <c r="W32" s="143" t="s">
        <v>481</v>
      </c>
      <c r="X32">
        <v>73</v>
      </c>
      <c r="AE32" s="143" t="s">
        <v>545</v>
      </c>
      <c r="AF32">
        <v>23</v>
      </c>
      <c r="AM32" s="143" t="s">
        <v>601</v>
      </c>
      <c r="AN32">
        <v>14</v>
      </c>
      <c r="AQ32" s="143" t="s">
        <v>647</v>
      </c>
      <c r="AR32">
        <v>45</v>
      </c>
      <c r="AS32" s="143" t="s">
        <v>708</v>
      </c>
      <c r="AT32">
        <v>31</v>
      </c>
      <c r="BO32" s="143" t="s">
        <v>545</v>
      </c>
      <c r="BP32">
        <v>23</v>
      </c>
      <c r="BU32" s="143" t="s">
        <v>708</v>
      </c>
      <c r="BV32">
        <v>31</v>
      </c>
      <c r="CE32" s="143" t="s">
        <v>601</v>
      </c>
      <c r="CF32">
        <v>14</v>
      </c>
      <c r="CI32" s="143" t="s">
        <v>481</v>
      </c>
      <c r="CJ32">
        <v>73</v>
      </c>
      <c r="CO32" s="143" t="s">
        <v>647</v>
      </c>
      <c r="CP32">
        <v>45</v>
      </c>
      <c r="DG32" s="143" t="s">
        <v>545</v>
      </c>
      <c r="DH32">
        <v>23</v>
      </c>
      <c r="DM32" s="143" t="s">
        <v>708</v>
      </c>
      <c r="DN32">
        <v>31</v>
      </c>
      <c r="DW32" s="143" t="s">
        <v>600</v>
      </c>
      <c r="DX32">
        <v>13</v>
      </c>
      <c r="EA32" s="143" t="s">
        <v>481</v>
      </c>
      <c r="EB32">
        <v>73</v>
      </c>
      <c r="EG32" s="143" t="s">
        <v>647</v>
      </c>
      <c r="EH32">
        <v>45</v>
      </c>
    </row>
    <row r="33" spans="23:138" x14ac:dyDescent="0.25">
      <c r="W33" s="143" t="s">
        <v>482</v>
      </c>
      <c r="X33">
        <v>74</v>
      </c>
      <c r="AE33" s="143" t="s">
        <v>546</v>
      </c>
      <c r="AF33">
        <v>33</v>
      </c>
      <c r="AM33" s="143" t="s">
        <v>602</v>
      </c>
      <c r="AN33">
        <v>15</v>
      </c>
      <c r="AQ33" s="143" t="s">
        <v>648</v>
      </c>
      <c r="AR33">
        <v>44</v>
      </c>
      <c r="AS33" s="143" t="s">
        <v>709</v>
      </c>
      <c r="AT33">
        <v>32</v>
      </c>
      <c r="BO33" s="143" t="s">
        <v>546</v>
      </c>
      <c r="BP33">
        <v>33</v>
      </c>
      <c r="BU33" s="143" t="s">
        <v>709</v>
      </c>
      <c r="BV33">
        <v>32</v>
      </c>
      <c r="CE33" s="143" t="s">
        <v>602</v>
      </c>
      <c r="CF33">
        <v>15</v>
      </c>
      <c r="CI33" s="143" t="s">
        <v>482</v>
      </c>
      <c r="CJ33">
        <v>74</v>
      </c>
      <c r="CO33" s="143" t="s">
        <v>648</v>
      </c>
      <c r="CP33">
        <v>44</v>
      </c>
      <c r="DG33" s="143" t="s">
        <v>546</v>
      </c>
      <c r="DH33">
        <v>33</v>
      </c>
      <c r="DM33" s="143" t="s">
        <v>709</v>
      </c>
      <c r="DN33">
        <v>32</v>
      </c>
      <c r="DW33" s="143" t="s">
        <v>601</v>
      </c>
      <c r="DX33">
        <v>14</v>
      </c>
      <c r="EA33" s="143" t="s">
        <v>482</v>
      </c>
      <c r="EB33">
        <v>74</v>
      </c>
      <c r="EG33" s="143" t="s">
        <v>648</v>
      </c>
      <c r="EH33">
        <v>44</v>
      </c>
    </row>
    <row r="34" spans="23:138" x14ac:dyDescent="0.25">
      <c r="W34" s="143" t="s">
        <v>483</v>
      </c>
      <c r="X34">
        <v>75</v>
      </c>
      <c r="AE34" s="143" t="s">
        <v>547</v>
      </c>
      <c r="AF34">
        <v>24</v>
      </c>
      <c r="AM34" s="143" t="s">
        <v>603</v>
      </c>
      <c r="AN34">
        <v>5</v>
      </c>
      <c r="AQ34" s="143" t="s">
        <v>649</v>
      </c>
      <c r="AR34">
        <v>50</v>
      </c>
      <c r="AS34" s="143" t="s">
        <v>710</v>
      </c>
      <c r="AT34">
        <v>33</v>
      </c>
      <c r="BO34" s="143" t="s">
        <v>547</v>
      </c>
      <c r="BP34">
        <v>24</v>
      </c>
      <c r="BU34" s="143" t="s">
        <v>710</v>
      </c>
      <c r="BV34">
        <v>33</v>
      </c>
      <c r="CE34" s="143" t="s">
        <v>603</v>
      </c>
      <c r="CF34">
        <v>5</v>
      </c>
      <c r="CI34" s="143" t="s">
        <v>483</v>
      </c>
      <c r="CJ34">
        <v>75</v>
      </c>
      <c r="CO34" s="143" t="s">
        <v>649</v>
      </c>
      <c r="CP34">
        <v>50</v>
      </c>
      <c r="DG34" s="143" t="s">
        <v>547</v>
      </c>
      <c r="DH34">
        <v>24</v>
      </c>
      <c r="DM34" s="143" t="s">
        <v>710</v>
      </c>
      <c r="DN34">
        <v>33</v>
      </c>
      <c r="DW34" s="143" t="s">
        <v>602</v>
      </c>
      <c r="DX34">
        <v>15</v>
      </c>
      <c r="EA34" s="143" t="s">
        <v>483</v>
      </c>
      <c r="EB34">
        <v>75</v>
      </c>
      <c r="EG34" s="143" t="s">
        <v>649</v>
      </c>
      <c r="EH34">
        <v>50</v>
      </c>
    </row>
    <row r="35" spans="23:138" x14ac:dyDescent="0.25">
      <c r="W35" s="143" t="s">
        <v>484</v>
      </c>
      <c r="X35">
        <v>76</v>
      </c>
      <c r="AE35" s="143" t="s">
        <v>548</v>
      </c>
      <c r="AF35">
        <v>25</v>
      </c>
      <c r="AM35" s="143" t="s">
        <v>604</v>
      </c>
      <c r="AN35">
        <v>6</v>
      </c>
      <c r="AQ35" s="143" t="s">
        <v>650</v>
      </c>
      <c r="AR35">
        <v>49</v>
      </c>
      <c r="AS35" s="143" t="s">
        <v>711</v>
      </c>
      <c r="AT35">
        <v>34</v>
      </c>
      <c r="BO35" s="143" t="s">
        <v>548</v>
      </c>
      <c r="BP35">
        <v>25</v>
      </c>
      <c r="BU35" s="143" t="s">
        <v>711</v>
      </c>
      <c r="BV35">
        <v>34</v>
      </c>
      <c r="CE35" s="143" t="s">
        <v>604</v>
      </c>
      <c r="CF35">
        <v>6</v>
      </c>
      <c r="CI35" s="143" t="s">
        <v>484</v>
      </c>
      <c r="CJ35">
        <v>76</v>
      </c>
      <c r="CO35" s="143" t="s">
        <v>650</v>
      </c>
      <c r="CP35">
        <v>49</v>
      </c>
      <c r="DG35" s="143" t="s">
        <v>548</v>
      </c>
      <c r="DH35">
        <v>25</v>
      </c>
      <c r="DM35" s="143" t="s">
        <v>711</v>
      </c>
      <c r="DN35">
        <v>34</v>
      </c>
      <c r="DW35" s="143" t="s">
        <v>603</v>
      </c>
      <c r="DX35">
        <v>5</v>
      </c>
      <c r="EA35" s="143" t="s">
        <v>484</v>
      </c>
      <c r="EB35">
        <v>76</v>
      </c>
      <c r="EG35" s="143" t="s">
        <v>650</v>
      </c>
      <c r="EH35">
        <v>49</v>
      </c>
    </row>
    <row r="36" spans="23:138" x14ac:dyDescent="0.25">
      <c r="W36" s="143" t="s">
        <v>485</v>
      </c>
      <c r="X36">
        <v>77</v>
      </c>
      <c r="AE36" s="143" t="s">
        <v>549</v>
      </c>
      <c r="AF36">
        <v>26</v>
      </c>
      <c r="AM36" s="143" t="s">
        <v>605</v>
      </c>
      <c r="AN36">
        <v>7</v>
      </c>
      <c r="AQ36" s="143" t="s">
        <v>651</v>
      </c>
      <c r="AR36">
        <v>30</v>
      </c>
      <c r="AS36" s="143" t="s">
        <v>712</v>
      </c>
      <c r="AT36">
        <v>35</v>
      </c>
      <c r="BO36" s="143" t="s">
        <v>549</v>
      </c>
      <c r="BP36">
        <v>26</v>
      </c>
      <c r="BU36" s="143" t="s">
        <v>712</v>
      </c>
      <c r="BV36">
        <v>35</v>
      </c>
      <c r="CE36" s="143" t="s">
        <v>605</v>
      </c>
      <c r="CF36">
        <v>7</v>
      </c>
      <c r="CI36" s="143" t="s">
        <v>485</v>
      </c>
      <c r="CJ36">
        <v>77</v>
      </c>
      <c r="CO36" s="143" t="s">
        <v>651</v>
      </c>
      <c r="CP36">
        <v>30</v>
      </c>
      <c r="DG36" s="143" t="s">
        <v>549</v>
      </c>
      <c r="DH36">
        <v>26</v>
      </c>
      <c r="DM36" s="143" t="s">
        <v>712</v>
      </c>
      <c r="DN36">
        <v>35</v>
      </c>
      <c r="DW36" s="143" t="s">
        <v>604</v>
      </c>
      <c r="DX36">
        <v>6</v>
      </c>
      <c r="EA36" s="143" t="s">
        <v>485</v>
      </c>
      <c r="EB36">
        <v>77</v>
      </c>
      <c r="EG36" s="143" t="s">
        <v>651</v>
      </c>
      <c r="EH36">
        <v>30</v>
      </c>
    </row>
    <row r="37" spans="23:138" x14ac:dyDescent="0.25">
      <c r="W37" s="143" t="s">
        <v>486</v>
      </c>
      <c r="X37">
        <v>78</v>
      </c>
      <c r="AE37" s="143" t="s">
        <v>550</v>
      </c>
      <c r="AF37">
        <v>27</v>
      </c>
      <c r="AM37" s="143" t="s">
        <v>606</v>
      </c>
      <c r="AN37">
        <v>16</v>
      </c>
      <c r="AQ37" s="143" t="s">
        <v>652</v>
      </c>
      <c r="AR37">
        <v>47</v>
      </c>
      <c r="AS37" s="143" t="s">
        <v>713</v>
      </c>
      <c r="AT37">
        <v>36</v>
      </c>
      <c r="BO37" s="143" t="s">
        <v>550</v>
      </c>
      <c r="BP37">
        <v>27</v>
      </c>
      <c r="BU37" s="143" t="s">
        <v>713</v>
      </c>
      <c r="BV37">
        <v>36</v>
      </c>
      <c r="CE37" s="143" t="s">
        <v>606</v>
      </c>
      <c r="CF37">
        <v>16</v>
      </c>
      <c r="CI37" s="143" t="s">
        <v>486</v>
      </c>
      <c r="CJ37">
        <v>78</v>
      </c>
      <c r="CO37" s="143" t="s">
        <v>652</v>
      </c>
      <c r="CP37">
        <v>47</v>
      </c>
      <c r="DG37" s="143" t="s">
        <v>550</v>
      </c>
      <c r="DH37">
        <v>27</v>
      </c>
      <c r="DM37" s="143" t="s">
        <v>713</v>
      </c>
      <c r="DN37">
        <v>36</v>
      </c>
      <c r="DW37" s="143" t="s">
        <v>605</v>
      </c>
      <c r="DX37">
        <v>7</v>
      </c>
      <c r="EA37" s="143" t="s">
        <v>486</v>
      </c>
      <c r="EB37">
        <v>78</v>
      </c>
      <c r="EG37" s="143" t="s">
        <v>652</v>
      </c>
      <c r="EH37">
        <v>47</v>
      </c>
    </row>
    <row r="38" spans="23:138" x14ac:dyDescent="0.25">
      <c r="W38" s="143" t="s">
        <v>487</v>
      </c>
      <c r="X38">
        <v>79</v>
      </c>
      <c r="AE38" s="143" t="s">
        <v>551</v>
      </c>
      <c r="AF38">
        <v>29</v>
      </c>
      <c r="AM38" s="143" t="s">
        <v>607</v>
      </c>
      <c r="AN38">
        <v>8</v>
      </c>
      <c r="AQ38" s="143" t="s">
        <v>653</v>
      </c>
      <c r="AR38">
        <v>22</v>
      </c>
      <c r="BO38" s="143" t="s">
        <v>551</v>
      </c>
      <c r="BP38">
        <v>29</v>
      </c>
      <c r="CE38" s="143" t="s">
        <v>607</v>
      </c>
      <c r="CF38">
        <v>8</v>
      </c>
      <c r="CI38" s="143" t="s">
        <v>487</v>
      </c>
      <c r="CJ38">
        <v>79</v>
      </c>
      <c r="CO38" s="143" t="s">
        <v>653</v>
      </c>
      <c r="CP38">
        <v>22</v>
      </c>
      <c r="DG38" s="143" t="s">
        <v>551</v>
      </c>
      <c r="DH38">
        <v>29</v>
      </c>
      <c r="DW38" s="143" t="s">
        <v>606</v>
      </c>
      <c r="DX38">
        <v>16</v>
      </c>
      <c r="EA38" s="143" t="s">
        <v>487</v>
      </c>
      <c r="EB38">
        <v>79</v>
      </c>
      <c r="EG38" s="143" t="s">
        <v>653</v>
      </c>
      <c r="EH38">
        <v>22</v>
      </c>
    </row>
    <row r="39" spans="23:138" x14ac:dyDescent="0.25">
      <c r="W39" s="143" t="s">
        <v>488</v>
      </c>
      <c r="X39">
        <v>80</v>
      </c>
      <c r="AE39" s="143" t="s">
        <v>552</v>
      </c>
      <c r="AF39">
        <v>28</v>
      </c>
      <c r="AQ39" s="143" t="s">
        <v>654</v>
      </c>
      <c r="AR39">
        <v>21</v>
      </c>
      <c r="BO39" s="143" t="s">
        <v>552</v>
      </c>
      <c r="BP39">
        <v>28</v>
      </c>
      <c r="CI39" s="143" t="s">
        <v>488</v>
      </c>
      <c r="CJ39">
        <v>80</v>
      </c>
      <c r="CO39" s="143" t="s">
        <v>654</v>
      </c>
      <c r="CP39">
        <v>21</v>
      </c>
      <c r="DG39" s="143" t="s">
        <v>552</v>
      </c>
      <c r="DH39">
        <v>28</v>
      </c>
      <c r="DW39" s="143" t="s">
        <v>607</v>
      </c>
      <c r="DX39">
        <v>8</v>
      </c>
      <c r="EA39" s="143" t="s">
        <v>488</v>
      </c>
      <c r="EB39">
        <v>80</v>
      </c>
      <c r="EG39" s="143" t="s">
        <v>654</v>
      </c>
      <c r="EH39">
        <v>21</v>
      </c>
    </row>
    <row r="40" spans="23:138" x14ac:dyDescent="0.25">
      <c r="W40" s="143" t="s">
        <v>489</v>
      </c>
      <c r="X40">
        <v>81</v>
      </c>
      <c r="AE40" s="143" t="s">
        <v>553</v>
      </c>
      <c r="AF40">
        <v>39</v>
      </c>
      <c r="AQ40" s="143" t="s">
        <v>655</v>
      </c>
      <c r="AR40">
        <v>4</v>
      </c>
      <c r="BO40" s="143" t="s">
        <v>553</v>
      </c>
      <c r="BP40">
        <v>39</v>
      </c>
      <c r="CI40" s="143" t="s">
        <v>489</v>
      </c>
      <c r="CJ40">
        <v>81</v>
      </c>
      <c r="CO40" s="143" t="s">
        <v>655</v>
      </c>
      <c r="CP40">
        <v>4</v>
      </c>
      <c r="DG40" s="143" t="s">
        <v>553</v>
      </c>
      <c r="DH40">
        <v>39</v>
      </c>
      <c r="EA40" s="143" t="s">
        <v>489</v>
      </c>
      <c r="EB40">
        <v>81</v>
      </c>
      <c r="EG40" s="143" t="s">
        <v>655</v>
      </c>
      <c r="EH40">
        <v>4</v>
      </c>
    </row>
    <row r="41" spans="23:138" x14ac:dyDescent="0.25">
      <c r="W41" s="143" t="s">
        <v>490</v>
      </c>
      <c r="X41">
        <v>82</v>
      </c>
      <c r="AQ41" s="143" t="s">
        <v>656</v>
      </c>
      <c r="AR41">
        <v>5</v>
      </c>
      <c r="CI41" s="143" t="s">
        <v>490</v>
      </c>
      <c r="CJ41">
        <v>82</v>
      </c>
      <c r="CO41" s="143" t="s">
        <v>656</v>
      </c>
      <c r="CP41">
        <v>5</v>
      </c>
      <c r="EA41" s="143" t="s">
        <v>490</v>
      </c>
      <c r="EB41">
        <v>82</v>
      </c>
      <c r="EG41" s="143" t="s">
        <v>656</v>
      </c>
      <c r="EH41">
        <v>5</v>
      </c>
    </row>
    <row r="42" spans="23:138" x14ac:dyDescent="0.25">
      <c r="W42" s="143" t="s">
        <v>491</v>
      </c>
      <c r="X42">
        <v>83</v>
      </c>
      <c r="AQ42" s="143" t="s">
        <v>657</v>
      </c>
      <c r="AR42">
        <v>12</v>
      </c>
      <c r="CI42" s="143" t="s">
        <v>491</v>
      </c>
      <c r="CJ42">
        <v>83</v>
      </c>
      <c r="CO42" s="143" t="s">
        <v>657</v>
      </c>
      <c r="CP42">
        <v>12</v>
      </c>
      <c r="EA42" s="143" t="s">
        <v>491</v>
      </c>
      <c r="EB42">
        <v>83</v>
      </c>
      <c r="EG42" s="143" t="s">
        <v>657</v>
      </c>
      <c r="EH42">
        <v>12</v>
      </c>
    </row>
    <row r="43" spans="23:138" x14ac:dyDescent="0.25">
      <c r="W43" s="143" t="s">
        <v>492</v>
      </c>
      <c r="X43">
        <v>84</v>
      </c>
      <c r="AQ43" s="143" t="s">
        <v>658</v>
      </c>
      <c r="AR43">
        <v>13</v>
      </c>
      <c r="CI43" s="143" t="s">
        <v>492</v>
      </c>
      <c r="CJ43">
        <v>84</v>
      </c>
      <c r="CO43" s="143" t="s">
        <v>658</v>
      </c>
      <c r="CP43">
        <v>13</v>
      </c>
      <c r="EA43" s="143" t="s">
        <v>492</v>
      </c>
      <c r="EB43">
        <v>84</v>
      </c>
      <c r="EG43" s="143" t="s">
        <v>658</v>
      </c>
      <c r="EH43">
        <v>13</v>
      </c>
    </row>
    <row r="44" spans="23:138" x14ac:dyDescent="0.25">
      <c r="W44" s="143" t="s">
        <v>493</v>
      </c>
      <c r="X44">
        <v>85</v>
      </c>
      <c r="AQ44" s="143" t="s">
        <v>659</v>
      </c>
      <c r="AR44">
        <v>2</v>
      </c>
      <c r="CI44" s="143" t="s">
        <v>493</v>
      </c>
      <c r="CJ44">
        <v>85</v>
      </c>
      <c r="CO44" s="143" t="s">
        <v>659</v>
      </c>
      <c r="CP44">
        <v>2</v>
      </c>
      <c r="EA44" s="143" t="s">
        <v>493</v>
      </c>
      <c r="EB44">
        <v>85</v>
      </c>
      <c r="EG44" s="143" t="s">
        <v>659</v>
      </c>
      <c r="EH44">
        <v>2</v>
      </c>
    </row>
    <row r="45" spans="23:138" x14ac:dyDescent="0.25">
      <c r="W45" s="143" t="s">
        <v>494</v>
      </c>
      <c r="X45">
        <v>86</v>
      </c>
      <c r="AQ45" s="143" t="s">
        <v>660</v>
      </c>
      <c r="AR45">
        <v>18</v>
      </c>
      <c r="CI45" s="143" t="s">
        <v>494</v>
      </c>
      <c r="CJ45">
        <v>86</v>
      </c>
      <c r="CO45" s="143" t="s">
        <v>660</v>
      </c>
      <c r="CP45">
        <v>18</v>
      </c>
      <c r="EA45" s="143" t="s">
        <v>494</v>
      </c>
      <c r="EB45">
        <v>86</v>
      </c>
      <c r="EG45" s="143" t="s">
        <v>660</v>
      </c>
      <c r="EH45">
        <v>18</v>
      </c>
    </row>
    <row r="46" spans="23:138" x14ac:dyDescent="0.25">
      <c r="W46" s="143" t="s">
        <v>495</v>
      </c>
      <c r="X46">
        <v>87</v>
      </c>
      <c r="CI46" s="143" t="s">
        <v>495</v>
      </c>
      <c r="CJ46">
        <v>87</v>
      </c>
      <c r="EA46" s="143" t="s">
        <v>495</v>
      </c>
      <c r="EB46">
        <v>87</v>
      </c>
    </row>
    <row r="47" spans="23:138" x14ac:dyDescent="0.25">
      <c r="W47" s="143" t="s">
        <v>496</v>
      </c>
      <c r="X47">
        <v>88</v>
      </c>
      <c r="CI47" s="143" t="s">
        <v>496</v>
      </c>
      <c r="CJ47">
        <v>88</v>
      </c>
      <c r="EA47" s="143" t="s">
        <v>496</v>
      </c>
      <c r="EB47">
        <v>88</v>
      </c>
    </row>
    <row r="48" spans="23:138" x14ac:dyDescent="0.25">
      <c r="W48" s="143" t="s">
        <v>497</v>
      </c>
      <c r="X48">
        <v>89</v>
      </c>
      <c r="CI48" s="143" t="s">
        <v>497</v>
      </c>
      <c r="CJ48">
        <v>89</v>
      </c>
      <c r="EA48" s="143" t="s">
        <v>497</v>
      </c>
      <c r="EB48">
        <v>89</v>
      </c>
    </row>
    <row r="49" spans="23:132" x14ac:dyDescent="0.25">
      <c r="W49" s="143" t="s">
        <v>498</v>
      </c>
      <c r="X49">
        <v>90</v>
      </c>
      <c r="CI49" s="143" t="s">
        <v>498</v>
      </c>
      <c r="CJ49">
        <v>90</v>
      </c>
      <c r="EA49" s="143" t="s">
        <v>498</v>
      </c>
      <c r="EB49">
        <v>90</v>
      </c>
    </row>
    <row r="50" spans="23:132" x14ac:dyDescent="0.25">
      <c r="W50" s="143" t="s">
        <v>499</v>
      </c>
      <c r="X50">
        <v>91</v>
      </c>
      <c r="CI50" s="143" t="s">
        <v>499</v>
      </c>
      <c r="CJ50">
        <v>91</v>
      </c>
      <c r="EA50" s="143" t="s">
        <v>499</v>
      </c>
      <c r="EB50">
        <v>91</v>
      </c>
    </row>
    <row r="51" spans="23:132" x14ac:dyDescent="0.25">
      <c r="W51" s="143" t="s">
        <v>500</v>
      </c>
      <c r="X51">
        <v>92</v>
      </c>
      <c r="CI51" s="143" t="s">
        <v>500</v>
      </c>
      <c r="CJ51">
        <v>92</v>
      </c>
      <c r="EA51" s="143" t="s">
        <v>500</v>
      </c>
      <c r="EB51">
        <v>92</v>
      </c>
    </row>
    <row r="52" spans="23:132" x14ac:dyDescent="0.25">
      <c r="W52" s="143" t="s">
        <v>501</v>
      </c>
      <c r="X52">
        <v>93</v>
      </c>
      <c r="CI52" s="143" t="s">
        <v>501</v>
      </c>
      <c r="CJ52">
        <v>93</v>
      </c>
      <c r="EA52" s="143" t="s">
        <v>501</v>
      </c>
      <c r="EB52">
        <v>93</v>
      </c>
    </row>
    <row r="53" spans="23:132" x14ac:dyDescent="0.25">
      <c r="W53" s="143" t="s">
        <v>502</v>
      </c>
      <c r="X53">
        <v>94</v>
      </c>
      <c r="CI53" s="143" t="s">
        <v>502</v>
      </c>
      <c r="CJ53">
        <v>94</v>
      </c>
      <c r="EA53" s="143" t="s">
        <v>502</v>
      </c>
      <c r="EB53">
        <v>94</v>
      </c>
    </row>
    <row r="54" spans="23:132" x14ac:dyDescent="0.25">
      <c r="W54" s="143" t="s">
        <v>503</v>
      </c>
      <c r="X54">
        <v>95</v>
      </c>
      <c r="CI54" s="143" t="s">
        <v>503</v>
      </c>
      <c r="CJ54">
        <v>95</v>
      </c>
      <c r="EA54" s="143" t="s">
        <v>503</v>
      </c>
      <c r="EB54">
        <v>95</v>
      </c>
    </row>
    <row r="55" spans="23:132" x14ac:dyDescent="0.25">
      <c r="W55" s="143" t="s">
        <v>504</v>
      </c>
      <c r="X55">
        <v>96</v>
      </c>
      <c r="CI55" s="143" t="s">
        <v>504</v>
      </c>
      <c r="CJ55">
        <v>96</v>
      </c>
      <c r="EA55" s="143" t="s">
        <v>504</v>
      </c>
      <c r="EB55">
        <v>96</v>
      </c>
    </row>
    <row r="56" spans="23:132" x14ac:dyDescent="0.25">
      <c r="W56" s="143" t="s">
        <v>505</v>
      </c>
      <c r="X56">
        <v>97</v>
      </c>
      <c r="CI56" s="143" t="s">
        <v>505</v>
      </c>
      <c r="CJ56">
        <v>97</v>
      </c>
      <c r="EA56" s="143" t="s">
        <v>505</v>
      </c>
      <c r="EB56">
        <v>97</v>
      </c>
    </row>
    <row r="57" spans="23:132" x14ac:dyDescent="0.25">
      <c r="W57" s="143" t="s">
        <v>506</v>
      </c>
      <c r="X57">
        <v>98</v>
      </c>
      <c r="CI57" s="143" t="s">
        <v>506</v>
      </c>
      <c r="CJ57">
        <v>98</v>
      </c>
      <c r="EA57" s="143" t="s">
        <v>506</v>
      </c>
      <c r="EB57">
        <v>98</v>
      </c>
    </row>
    <row r="58" spans="23:132" x14ac:dyDescent="0.25">
      <c r="W58" s="143" t="s">
        <v>507</v>
      </c>
      <c r="X58">
        <v>99</v>
      </c>
      <c r="CI58" s="143" t="s">
        <v>507</v>
      </c>
      <c r="CJ58">
        <v>99</v>
      </c>
      <c r="EA58" s="143" t="s">
        <v>507</v>
      </c>
      <c r="EB58">
        <v>99</v>
      </c>
    </row>
    <row r="59" spans="23:132" x14ac:dyDescent="0.25">
      <c r="W59" s="143" t="s">
        <v>508</v>
      </c>
      <c r="X59">
        <v>100</v>
      </c>
      <c r="CI59" s="143" t="s">
        <v>508</v>
      </c>
      <c r="CJ59">
        <v>100</v>
      </c>
      <c r="EA59" s="143" t="s">
        <v>508</v>
      </c>
      <c r="EB59">
        <v>100</v>
      </c>
    </row>
    <row r="60" spans="23:132" x14ac:dyDescent="0.25">
      <c r="W60" s="143" t="s">
        <v>509</v>
      </c>
      <c r="X60">
        <v>101</v>
      </c>
      <c r="CI60" s="143" t="s">
        <v>509</v>
      </c>
      <c r="CJ60">
        <v>101</v>
      </c>
      <c r="EA60" s="143" t="s">
        <v>509</v>
      </c>
      <c r="EB60">
        <v>101</v>
      </c>
    </row>
    <row r="61" spans="23:132" x14ac:dyDescent="0.25">
      <c r="W61" s="143" t="s">
        <v>510</v>
      </c>
      <c r="X61">
        <v>102</v>
      </c>
      <c r="CI61" s="143" t="s">
        <v>510</v>
      </c>
      <c r="CJ61">
        <v>102</v>
      </c>
      <c r="EA61" s="143" t="s">
        <v>510</v>
      </c>
      <c r="EB61">
        <v>102</v>
      </c>
    </row>
    <row r="62" spans="23:132" x14ac:dyDescent="0.25">
      <c r="W62" s="143" t="s">
        <v>511</v>
      </c>
      <c r="X62">
        <v>103</v>
      </c>
      <c r="CI62" s="143" t="s">
        <v>511</v>
      </c>
      <c r="CJ62">
        <v>103</v>
      </c>
      <c r="EA62" s="143" t="s">
        <v>511</v>
      </c>
      <c r="EB62">
        <v>103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3C64F-7540-415D-9371-FABDE46D03FB}">
  <sheetPr>
    <tabColor theme="8" tint="-0.249977111117893"/>
    <pageSetUpPr fitToPage="1"/>
  </sheetPr>
  <dimension ref="A1:AQ172"/>
  <sheetViews>
    <sheetView topLeftCell="A39" zoomScale="80" zoomScaleNormal="80" workbookViewId="0">
      <selection activeCell="D7" sqref="D7:I7"/>
    </sheetView>
  </sheetViews>
  <sheetFormatPr defaultRowHeight="15" x14ac:dyDescent="0.25"/>
  <cols>
    <col min="1" max="1" width="11.140625" customWidth="1"/>
    <col min="2" max="2" width="15.28515625" customWidth="1"/>
    <col min="3" max="3" width="3.5703125" customWidth="1"/>
    <col min="4" max="4" width="12.7109375" customWidth="1"/>
    <col min="5" max="5" width="16.7109375" customWidth="1"/>
    <col min="6" max="6" width="7" customWidth="1"/>
    <col min="7" max="7" width="12.42578125" customWidth="1"/>
    <col min="8" max="8" width="12.5703125" customWidth="1"/>
    <col min="9" max="9" width="23.5703125" customWidth="1"/>
    <col min="10" max="10" width="15.140625" customWidth="1"/>
    <col min="11" max="11" width="13.42578125" customWidth="1"/>
    <col min="12" max="12" width="7" customWidth="1"/>
    <col min="13" max="13" width="15.140625" customWidth="1"/>
    <col min="15" max="15" width="30.7109375" customWidth="1"/>
    <col min="16" max="16" width="16.7109375" customWidth="1"/>
    <col min="17" max="17" width="9.140625" customWidth="1"/>
    <col min="18" max="18" width="15.28515625" customWidth="1"/>
    <col min="19" max="19" width="2.5703125" customWidth="1"/>
    <col min="20" max="20" width="12.7109375" customWidth="1"/>
    <col min="21" max="21" width="16.7109375" customWidth="1"/>
    <col min="22" max="22" width="5.140625" customWidth="1"/>
    <col min="23" max="23" width="12.42578125" customWidth="1"/>
    <col min="24" max="24" width="12.5703125" customWidth="1"/>
    <col min="25" max="25" width="20" customWidth="1"/>
    <col min="26" max="26" width="15.140625" customWidth="1"/>
    <col min="27" max="27" width="13.42578125" customWidth="1"/>
    <col min="28" max="28" width="5.140625" customWidth="1"/>
    <col min="29" max="30" width="9.140625" customWidth="1"/>
    <col min="31" max="31" width="15.28515625" customWidth="1"/>
    <col min="32" max="32" width="2.5703125" customWidth="1"/>
    <col min="33" max="33" width="12.7109375" customWidth="1"/>
    <col min="34" max="34" width="16.7109375" customWidth="1"/>
    <col min="35" max="35" width="5.140625" customWidth="1"/>
    <col min="36" max="36" width="12.42578125" customWidth="1"/>
    <col min="37" max="37" width="12.5703125" customWidth="1"/>
    <col min="38" max="38" width="20" customWidth="1"/>
    <col min="39" max="39" width="15.140625" customWidth="1"/>
    <col min="40" max="40" width="13.42578125" customWidth="1"/>
    <col min="41" max="41" width="5.140625" customWidth="1"/>
    <col min="42" max="42" width="9.140625" customWidth="1"/>
  </cols>
  <sheetData>
    <row r="1" spans="1:26" s="32" customFormat="1" ht="64.5" customHeight="1" x14ac:dyDescent="0.25"/>
    <row r="2" spans="1:26" s="186" customFormat="1" ht="33.75" customHeight="1" x14ac:dyDescent="0.35">
      <c r="A2" s="185" t="s">
        <v>751</v>
      </c>
      <c r="F2" s="187"/>
    </row>
    <row r="3" spans="1:26" s="188" customFormat="1" ht="20.100000000000001" customHeight="1" x14ac:dyDescent="0.25">
      <c r="A3" s="333">
        <f>Prolink!G2</f>
        <v>0</v>
      </c>
      <c r="B3" s="315"/>
      <c r="C3" s="315"/>
      <c r="D3" s="315"/>
      <c r="E3" s="315"/>
      <c r="F3" s="315"/>
      <c r="G3" s="315"/>
      <c r="H3" s="315"/>
      <c r="I3" s="315"/>
      <c r="J3" s="315"/>
    </row>
    <row r="4" spans="1:26" ht="15.75" thickBot="1" x14ac:dyDescent="0.3"/>
    <row r="5" spans="1:26" s="1" customFormat="1" ht="15.75" customHeight="1" thickBot="1" x14ac:dyDescent="0.3">
      <c r="B5" s="441" t="s">
        <v>106</v>
      </c>
      <c r="C5" s="441"/>
      <c r="D5" s="442">
        <f>Prolink!G2</f>
        <v>0</v>
      </c>
      <c r="E5" s="443"/>
      <c r="F5" s="443"/>
      <c r="G5" s="443"/>
      <c r="H5" s="443"/>
      <c r="I5" s="444"/>
      <c r="K5" s="55" t="s">
        <v>187</v>
      </c>
      <c r="L5" s="55"/>
      <c r="M5" s="98">
        <f>DEVID</f>
        <v>0</v>
      </c>
    </row>
    <row r="6" spans="1:26" s="1" customFormat="1" ht="15.75" thickBot="1" x14ac:dyDescent="0.3"/>
    <row r="7" spans="1:26" ht="15.75" thickBot="1" x14ac:dyDescent="0.3">
      <c r="A7" s="375" t="s">
        <v>293</v>
      </c>
      <c r="B7" s="377" t="s">
        <v>108</v>
      </c>
      <c r="C7" s="377"/>
      <c r="D7" s="378"/>
      <c r="E7" s="379"/>
      <c r="F7" s="379"/>
      <c r="G7" s="379"/>
      <c r="H7" s="379"/>
      <c r="I7" s="380"/>
      <c r="K7" s="56"/>
      <c r="L7" s="52"/>
      <c r="M7" s="56"/>
      <c r="O7" s="171"/>
      <c r="P7" s="1"/>
      <c r="Q7" s="1"/>
      <c r="R7" s="1"/>
      <c r="S7" s="1"/>
      <c r="T7" s="1"/>
      <c r="U7" s="1"/>
      <c r="V7" s="1"/>
      <c r="W7" s="1"/>
      <c r="X7" s="1"/>
      <c r="Y7" s="1"/>
      <c r="Z7" s="1"/>
    </row>
    <row r="8" spans="1:26" x14ac:dyDescent="0.25">
      <c r="A8" s="375"/>
      <c r="D8" s="445" t="s">
        <v>184</v>
      </c>
      <c r="E8" s="446"/>
      <c r="F8" s="1"/>
      <c r="G8" s="1"/>
      <c r="H8" s="1"/>
      <c r="I8" s="1"/>
      <c r="K8" s="181" t="s">
        <v>109</v>
      </c>
      <c r="L8" s="58"/>
      <c r="M8" s="182" t="s">
        <v>110</v>
      </c>
      <c r="O8" s="182" t="s">
        <v>677</v>
      </c>
      <c r="P8" s="1"/>
      <c r="Q8" s="1"/>
      <c r="R8" s="1"/>
      <c r="S8" s="1"/>
      <c r="T8" s="34" t="s">
        <v>678</v>
      </c>
      <c r="U8" s="1"/>
      <c r="V8" s="1"/>
      <c r="W8" s="1"/>
      <c r="X8" s="1"/>
      <c r="Y8" s="1"/>
      <c r="Z8" s="1"/>
    </row>
    <row r="9" spans="1:26" s="1" customFormat="1" ht="15.75" customHeight="1" thickBot="1" x14ac:dyDescent="0.3">
      <c r="A9" s="375"/>
      <c r="D9" s="61"/>
      <c r="E9" s="61"/>
      <c r="T9" s="34" t="s">
        <v>679</v>
      </c>
    </row>
    <row r="10" spans="1:26" ht="15.75" customHeight="1" thickBot="1" x14ac:dyDescent="0.3">
      <c r="A10" s="376"/>
      <c r="B10" s="360" t="s">
        <v>185</v>
      </c>
      <c r="C10" s="361"/>
      <c r="D10" s="362"/>
      <c r="E10" s="173" t="s">
        <v>512</v>
      </c>
      <c r="F10" s="171"/>
      <c r="G10" s="172" t="s">
        <v>112</v>
      </c>
      <c r="H10" s="171"/>
      <c r="I10" s="164" t="s">
        <v>113</v>
      </c>
      <c r="J10" s="171"/>
      <c r="K10" s="383" t="s">
        <v>513</v>
      </c>
      <c r="L10" s="384"/>
      <c r="M10" s="56"/>
      <c r="O10" s="172" t="s">
        <v>714</v>
      </c>
      <c r="P10" s="56"/>
      <c r="T10" s="34" t="s">
        <v>680</v>
      </c>
    </row>
    <row r="11" spans="1:26" ht="15.75" customHeight="1" thickBot="1" x14ac:dyDescent="0.3">
      <c r="A11" s="376"/>
      <c r="B11" s="448" t="s">
        <v>186</v>
      </c>
      <c r="C11" s="449"/>
      <c r="D11" s="449"/>
      <c r="E11" s="449"/>
      <c r="F11" s="449"/>
      <c r="G11" s="449"/>
      <c r="H11" s="449"/>
      <c r="I11" s="449"/>
      <c r="J11" s="450"/>
      <c r="K11" s="1"/>
      <c r="O11" s="172" t="s">
        <v>715</v>
      </c>
      <c r="P11" s="180"/>
      <c r="T11" s="34" t="s">
        <v>681</v>
      </c>
    </row>
    <row r="12" spans="1:26" ht="15.75" hidden="1" thickBot="1" x14ac:dyDescent="0.3">
      <c r="B12" s="1"/>
      <c r="C12" s="1"/>
      <c r="D12" s="1"/>
      <c r="E12" s="1"/>
      <c r="F12" s="1"/>
      <c r="G12" s="1"/>
      <c r="H12" s="1"/>
      <c r="I12" s="1"/>
      <c r="J12" s="1"/>
      <c r="K12" s="1"/>
      <c r="T12" s="34" t="s">
        <v>682</v>
      </c>
    </row>
    <row r="13" spans="1:26" ht="15.75" hidden="1" customHeight="1" thickBot="1" x14ac:dyDescent="0.3">
      <c r="A13" s="1"/>
      <c r="B13" s="377" t="s">
        <v>108</v>
      </c>
      <c r="C13" s="377"/>
      <c r="D13" s="378"/>
      <c r="E13" s="379"/>
      <c r="F13" s="379"/>
      <c r="G13" s="379"/>
      <c r="H13" s="379"/>
      <c r="I13" s="380"/>
      <c r="J13" s="1"/>
      <c r="K13" s="56"/>
      <c r="L13" s="52"/>
      <c r="M13" s="56"/>
      <c r="O13" s="171"/>
      <c r="T13" s="34" t="s">
        <v>683</v>
      </c>
    </row>
    <row r="14" spans="1:26" ht="15.75" hidden="1" customHeight="1" x14ac:dyDescent="0.25">
      <c r="A14" s="1"/>
      <c r="B14" s="1"/>
      <c r="C14" s="1"/>
      <c r="D14" s="381" t="s">
        <v>184</v>
      </c>
      <c r="E14" s="382"/>
      <c r="F14" s="1"/>
      <c r="G14" s="1"/>
      <c r="H14" s="1"/>
      <c r="I14" s="1"/>
      <c r="J14" s="1"/>
      <c r="K14" s="57" t="s">
        <v>109</v>
      </c>
      <c r="L14" s="58"/>
      <c r="M14" s="59" t="s">
        <v>110</v>
      </c>
      <c r="O14" s="59" t="s">
        <v>677</v>
      </c>
      <c r="T14" s="34" t="s">
        <v>684</v>
      </c>
    </row>
    <row r="15" spans="1:26" ht="15.75" hidden="1" thickBot="1" x14ac:dyDescent="0.3">
      <c r="A15" s="1"/>
      <c r="B15" s="1"/>
      <c r="C15" s="1"/>
      <c r="D15" s="61"/>
      <c r="E15" s="61"/>
      <c r="F15" s="1"/>
      <c r="G15" s="1"/>
      <c r="H15" s="1"/>
      <c r="I15" s="1"/>
      <c r="J15" s="1"/>
      <c r="K15" s="1"/>
      <c r="L15" s="1"/>
      <c r="M15" s="1"/>
      <c r="T15" s="34" t="s">
        <v>685</v>
      </c>
    </row>
    <row r="16" spans="1:26" s="1" customFormat="1" ht="15.75" hidden="1" customHeight="1" thickBot="1" x14ac:dyDescent="0.3">
      <c r="B16" s="360" t="s">
        <v>185</v>
      </c>
      <c r="C16" s="361"/>
      <c r="D16" s="362"/>
      <c r="E16" s="173" t="s">
        <v>111</v>
      </c>
      <c r="F16" s="171"/>
      <c r="G16" s="172" t="s">
        <v>112</v>
      </c>
      <c r="H16" s="171"/>
      <c r="I16" s="164" t="s">
        <v>113</v>
      </c>
      <c r="J16" s="171"/>
      <c r="K16" s="383" t="s">
        <v>513</v>
      </c>
      <c r="L16" s="384"/>
      <c r="M16" s="56"/>
      <c r="O16" s="179" t="s">
        <v>714</v>
      </c>
      <c r="P16" s="56"/>
      <c r="T16" s="34" t="s">
        <v>686</v>
      </c>
    </row>
    <row r="17" spans="1:20" s="1" customFormat="1" ht="15" hidden="1" customHeight="1" thickBot="1" x14ac:dyDescent="0.3">
      <c r="B17" s="448" t="s">
        <v>186</v>
      </c>
      <c r="C17" s="449"/>
      <c r="D17" s="449"/>
      <c r="E17" s="449"/>
      <c r="F17" s="449"/>
      <c r="G17" s="449"/>
      <c r="H17" s="449"/>
      <c r="I17" s="449"/>
      <c r="J17" s="450"/>
      <c r="K17" s="383"/>
      <c r="L17" s="384"/>
      <c r="O17" s="179" t="s">
        <v>715</v>
      </c>
      <c r="P17" s="180"/>
      <c r="T17" s="34" t="s">
        <v>687</v>
      </c>
    </row>
    <row r="18" spans="1:20" s="1" customFormat="1" ht="16.5" hidden="1" customHeight="1" thickBot="1" x14ac:dyDescent="0.3">
      <c r="T18" s="34" t="s">
        <v>688</v>
      </c>
    </row>
    <row r="19" spans="1:20" s="1" customFormat="1" ht="15.75" hidden="1" customHeight="1" thickBot="1" x14ac:dyDescent="0.3">
      <c r="B19" s="377" t="s">
        <v>108</v>
      </c>
      <c r="C19" s="377"/>
      <c r="D19" s="378"/>
      <c r="E19" s="379"/>
      <c r="F19" s="379"/>
      <c r="G19" s="379"/>
      <c r="H19" s="379"/>
      <c r="I19" s="380"/>
      <c r="K19" s="56"/>
      <c r="L19" s="52"/>
      <c r="M19" s="56"/>
      <c r="O19" s="171"/>
      <c r="T19" s="34" t="s">
        <v>689</v>
      </c>
    </row>
    <row r="20" spans="1:20" s="1" customFormat="1" ht="15.75" hidden="1" customHeight="1" x14ac:dyDescent="0.25">
      <c r="D20" s="381" t="s">
        <v>184</v>
      </c>
      <c r="E20" s="382"/>
      <c r="K20" s="57" t="s">
        <v>109</v>
      </c>
      <c r="L20" s="58"/>
      <c r="M20" s="59" t="s">
        <v>110</v>
      </c>
      <c r="O20" s="59" t="s">
        <v>677</v>
      </c>
      <c r="T20" s="34" t="s">
        <v>690</v>
      </c>
    </row>
    <row r="21" spans="1:20" s="1" customFormat="1" ht="15.75" hidden="1" thickBot="1" x14ac:dyDescent="0.3">
      <c r="D21" s="61"/>
      <c r="E21" s="61"/>
      <c r="T21" s="34" t="s">
        <v>691</v>
      </c>
    </row>
    <row r="22" spans="1:20" s="1" customFormat="1" ht="15.75" hidden="1" customHeight="1" thickBot="1" x14ac:dyDescent="0.3">
      <c r="B22" s="360" t="s">
        <v>185</v>
      </c>
      <c r="C22" s="361"/>
      <c r="D22" s="362"/>
      <c r="E22" s="173" t="s">
        <v>111</v>
      </c>
      <c r="F22" s="171"/>
      <c r="G22" s="172" t="s">
        <v>112</v>
      </c>
      <c r="H22" s="171"/>
      <c r="I22" s="164" t="s">
        <v>113</v>
      </c>
      <c r="J22" s="171"/>
      <c r="K22" s="383" t="s">
        <v>513</v>
      </c>
      <c r="L22" s="384"/>
      <c r="M22" s="56"/>
      <c r="O22" s="179" t="s">
        <v>714</v>
      </c>
      <c r="P22" s="56"/>
      <c r="T22" s="34" t="s">
        <v>692</v>
      </c>
    </row>
    <row r="23" spans="1:20" s="1" customFormat="1" ht="15" hidden="1" customHeight="1" thickBot="1" x14ac:dyDescent="0.3">
      <c r="B23" s="448" t="s">
        <v>186</v>
      </c>
      <c r="C23" s="449"/>
      <c r="D23" s="449"/>
      <c r="E23" s="449"/>
      <c r="F23" s="449"/>
      <c r="G23" s="449"/>
      <c r="H23" s="449"/>
      <c r="I23" s="449"/>
      <c r="J23" s="450"/>
      <c r="O23" s="179" t="s">
        <v>715</v>
      </c>
      <c r="P23" s="180"/>
      <c r="T23" s="34" t="s">
        <v>693</v>
      </c>
    </row>
    <row r="24" spans="1:20" s="1" customFormat="1" ht="15" customHeight="1" x14ac:dyDescent="0.25">
      <c r="T24" s="34" t="s">
        <v>694</v>
      </c>
    </row>
    <row r="25" spans="1:20" s="1" customFormat="1" ht="16.5" thickBot="1" x14ac:dyDescent="0.3">
      <c r="A25"/>
      <c r="B25" s="447" t="s">
        <v>132</v>
      </c>
      <c r="C25" s="447"/>
      <c r="D25" s="447"/>
      <c r="E25" s="447"/>
      <c r="F25" s="447"/>
      <c r="T25" s="34" t="s">
        <v>695</v>
      </c>
    </row>
    <row r="26" spans="1:20" s="1" customFormat="1" ht="15.75" thickBot="1" x14ac:dyDescent="0.3">
      <c r="A26"/>
      <c r="B26" s="414" t="s">
        <v>133</v>
      </c>
      <c r="C26" s="415"/>
      <c r="D26" s="415"/>
      <c r="E26" s="416"/>
      <c r="F26" s="62">
        <v>1</v>
      </c>
      <c r="G26" s="411"/>
      <c r="H26" s="412"/>
      <c r="I26" s="412"/>
      <c r="J26" s="412"/>
      <c r="K26" s="412"/>
      <c r="L26" s="412"/>
      <c r="M26" s="413"/>
      <c r="T26" s="34" t="s">
        <v>696</v>
      </c>
    </row>
    <row r="27" spans="1:20" ht="15.75" thickBot="1" x14ac:dyDescent="0.3">
      <c r="A27" s="1"/>
      <c r="B27" s="1"/>
      <c r="C27" s="1"/>
      <c r="F27" s="62">
        <v>2</v>
      </c>
      <c r="G27" s="411"/>
      <c r="H27" s="412"/>
      <c r="I27" s="412"/>
      <c r="J27" s="412"/>
      <c r="K27" s="412"/>
      <c r="L27" s="412"/>
      <c r="M27" s="413"/>
      <c r="T27" s="34" t="s">
        <v>697</v>
      </c>
    </row>
    <row r="28" spans="1:20" ht="15" customHeight="1" thickBot="1" x14ac:dyDescent="0.3">
      <c r="A28" s="1"/>
      <c r="B28" s="39"/>
      <c r="C28" s="63"/>
      <c r="D28" s="1"/>
      <c r="E28" s="1"/>
      <c r="F28" s="1"/>
      <c r="G28" s="1"/>
      <c r="H28" s="1"/>
      <c r="I28" s="1"/>
      <c r="J28" s="1"/>
      <c r="K28" s="1"/>
      <c r="L28" s="1"/>
      <c r="M28" s="1"/>
      <c r="T28" s="34" t="s">
        <v>698</v>
      </c>
    </row>
    <row r="29" spans="1:20" s="1" customFormat="1" ht="26.25" customHeight="1" thickBot="1" x14ac:dyDescent="0.45">
      <c r="B29" s="41" t="s">
        <v>188</v>
      </c>
      <c r="C29" s="63"/>
      <c r="D29" s="183"/>
      <c r="M29" s="349" t="s">
        <v>295</v>
      </c>
      <c r="N29" s="350"/>
      <c r="O29" s="350"/>
      <c r="P29" s="350"/>
      <c r="Q29" s="351"/>
      <c r="T29" s="34" t="s">
        <v>699</v>
      </c>
    </row>
    <row r="30" spans="1:20" s="1" customFormat="1" ht="16.5" customHeight="1" x14ac:dyDescent="0.25">
      <c r="B30" s="39"/>
      <c r="C30" s="417"/>
      <c r="D30" s="417"/>
      <c r="M30" s="128"/>
      <c r="N30" s="456" t="s">
        <v>50</v>
      </c>
      <c r="O30" s="457"/>
      <c r="P30" s="457"/>
      <c r="Q30" s="458"/>
      <c r="T30" s="34" t="s">
        <v>700</v>
      </c>
    </row>
    <row r="31" spans="1:20" s="1" customFormat="1" x14ac:dyDescent="0.25">
      <c r="B31" s="39"/>
      <c r="C31" s="63"/>
      <c r="M31" s="104"/>
      <c r="N31" s="320" t="s">
        <v>51</v>
      </c>
      <c r="O31" s="321"/>
      <c r="P31" s="321"/>
      <c r="Q31" s="117"/>
      <c r="T31" s="34" t="s">
        <v>701</v>
      </c>
    </row>
    <row r="32" spans="1:20" s="1" customFormat="1" ht="15.75" thickBot="1" x14ac:dyDescent="0.3">
      <c r="A32"/>
      <c r="B32" s="42"/>
      <c r="C32"/>
      <c r="D32"/>
      <c r="E32"/>
      <c r="F32"/>
      <c r="G32"/>
      <c r="H32"/>
      <c r="I32"/>
      <c r="J32"/>
      <c r="K32"/>
      <c r="L32"/>
      <c r="M32" s="105"/>
      <c r="N32" s="322" t="s">
        <v>52</v>
      </c>
      <c r="O32" s="323"/>
      <c r="P32" s="323"/>
      <c r="Q32" s="324"/>
      <c r="T32" s="34" t="s">
        <v>702</v>
      </c>
    </row>
    <row r="33" spans="1:25" s="1" customFormat="1" x14ac:dyDescent="0.25">
      <c r="B33" s="462" t="s">
        <v>721</v>
      </c>
      <c r="C33" s="463"/>
      <c r="D33" s="463"/>
      <c r="E33" s="464"/>
      <c r="G33" s="435" t="s">
        <v>255</v>
      </c>
      <c r="H33" s="436"/>
      <c r="I33" s="437"/>
      <c r="J33"/>
      <c r="K33"/>
      <c r="L33"/>
      <c r="M33" s="106"/>
      <c r="N33" s="320" t="s">
        <v>53</v>
      </c>
      <c r="O33" s="321"/>
      <c r="P33" s="321"/>
      <c r="Q33" s="325"/>
      <c r="T33" s="34" t="s">
        <v>703</v>
      </c>
    </row>
    <row r="34" spans="1:25" ht="38.25" customHeight="1" thickBot="1" x14ac:dyDescent="0.3">
      <c r="A34" s="1"/>
      <c r="B34" s="465"/>
      <c r="C34" s="466"/>
      <c r="D34" s="466"/>
      <c r="E34" s="467"/>
      <c r="F34" s="39"/>
      <c r="G34" s="438"/>
      <c r="H34" s="439"/>
      <c r="I34" s="440"/>
      <c r="J34" s="1"/>
      <c r="K34" s="1"/>
      <c r="L34" s="1"/>
      <c r="M34" s="107"/>
      <c r="N34" s="326" t="s">
        <v>54</v>
      </c>
      <c r="O34" s="327"/>
      <c r="P34" s="327"/>
      <c r="Q34" s="328"/>
      <c r="R34" s="1"/>
      <c r="S34" s="1"/>
      <c r="T34" s="34" t="s">
        <v>704</v>
      </c>
      <c r="U34" s="1"/>
      <c r="V34" s="1"/>
      <c r="W34" s="1"/>
      <c r="X34" s="1"/>
      <c r="Y34" s="1"/>
    </row>
    <row r="35" spans="1:25" ht="15.75" thickBot="1" x14ac:dyDescent="0.3">
      <c r="A35" s="1"/>
      <c r="B35" s="377" t="s">
        <v>159</v>
      </c>
      <c r="C35" s="377"/>
      <c r="D35" s="459" t="s">
        <v>160</v>
      </c>
      <c r="E35" s="459"/>
      <c r="F35" s="39"/>
      <c r="G35" s="433" t="s">
        <v>159</v>
      </c>
      <c r="H35" s="433"/>
      <c r="I35" s="417" t="s">
        <v>160</v>
      </c>
      <c r="J35" s="417"/>
      <c r="K35" s="1"/>
      <c r="L35" s="1"/>
      <c r="M35" s="1"/>
      <c r="N35" s="1"/>
      <c r="O35" s="44"/>
      <c r="P35" s="44"/>
      <c r="R35" s="1"/>
      <c r="S35" s="1"/>
      <c r="T35" s="34" t="s">
        <v>705</v>
      </c>
      <c r="U35" s="1"/>
      <c r="V35" s="1"/>
      <c r="W35" s="1"/>
      <c r="X35" s="1"/>
      <c r="Y35" s="1"/>
    </row>
    <row r="36" spans="1:25" ht="15.75" thickBot="1" x14ac:dyDescent="0.3">
      <c r="A36" s="1"/>
      <c r="B36" s="460" t="s">
        <v>189</v>
      </c>
      <c r="C36" s="460"/>
      <c r="D36" s="461"/>
      <c r="E36" s="64"/>
      <c r="F36" s="39"/>
      <c r="G36" s="434"/>
      <c r="H36" s="434"/>
      <c r="I36" s="418"/>
      <c r="J36" s="418"/>
      <c r="K36" s="1"/>
      <c r="L36" s="1"/>
      <c r="M36" s="1"/>
      <c r="R36" s="1"/>
      <c r="S36" s="1"/>
      <c r="T36" s="34" t="s">
        <v>706</v>
      </c>
      <c r="U36" s="1"/>
      <c r="V36" s="1"/>
    </row>
    <row r="37" spans="1:25" x14ac:dyDescent="0.25">
      <c r="A37" s="1"/>
      <c r="F37" s="1"/>
      <c r="G37" s="434"/>
      <c r="H37" s="434"/>
      <c r="I37" s="418"/>
      <c r="J37" s="418"/>
      <c r="K37" s="1"/>
      <c r="L37" s="1"/>
      <c r="M37" s="1"/>
      <c r="T37" s="34" t="s">
        <v>707</v>
      </c>
    </row>
    <row r="38" spans="1:25" x14ac:dyDescent="0.25">
      <c r="A38" s="1"/>
      <c r="B38" s="1"/>
      <c r="C38" s="1"/>
      <c r="D38" s="1"/>
      <c r="E38" s="48"/>
      <c r="F38" s="48"/>
      <c r="G38" s="434"/>
      <c r="H38" s="434"/>
      <c r="I38" s="418"/>
      <c r="J38" s="418"/>
      <c r="K38" s="1"/>
      <c r="L38" s="1"/>
      <c r="M38" s="1"/>
      <c r="T38" s="34" t="s">
        <v>708</v>
      </c>
    </row>
    <row r="39" spans="1:25" x14ac:dyDescent="0.25">
      <c r="A39" s="1"/>
      <c r="B39" s="1"/>
      <c r="C39" s="1"/>
      <c r="D39" s="1"/>
      <c r="G39" s="434"/>
      <c r="H39" s="434"/>
      <c r="I39" s="418"/>
      <c r="J39" s="418"/>
      <c r="K39" s="1"/>
      <c r="L39" s="1"/>
      <c r="M39" s="1"/>
      <c r="T39" s="34" t="s">
        <v>709</v>
      </c>
      <c r="U39" s="1"/>
      <c r="V39" s="1"/>
    </row>
    <row r="40" spans="1:25" x14ac:dyDescent="0.25">
      <c r="A40" s="1"/>
      <c r="B40" s="1"/>
      <c r="C40" s="1"/>
      <c r="D40" s="1"/>
      <c r="H40" s="44"/>
      <c r="I40" s="44"/>
      <c r="J40" s="44"/>
      <c r="K40" s="1"/>
      <c r="L40" s="1"/>
      <c r="M40" s="1"/>
      <c r="T40" s="34" t="s">
        <v>710</v>
      </c>
      <c r="U40" s="1"/>
      <c r="V40" s="1"/>
    </row>
    <row r="41" spans="1:25" ht="15.75" thickBot="1" x14ac:dyDescent="0.3">
      <c r="A41" s="1"/>
      <c r="B41" s="1"/>
      <c r="C41" s="1"/>
      <c r="D41" s="1"/>
      <c r="E41" s="1"/>
      <c r="F41" s="1"/>
      <c r="G41" s="1"/>
      <c r="H41" s="1"/>
      <c r="T41" s="34" t="s">
        <v>711</v>
      </c>
      <c r="U41" s="1"/>
      <c r="V41" s="1"/>
    </row>
    <row r="42" spans="1:25" ht="96.75" thickBot="1" x14ac:dyDescent="0.3">
      <c r="A42" s="1"/>
      <c r="B42" s="1"/>
      <c r="C42" s="1"/>
      <c r="D42" s="66" t="s">
        <v>209</v>
      </c>
      <c r="E42" s="67" t="s">
        <v>204</v>
      </c>
      <c r="F42" s="67" t="s">
        <v>205</v>
      </c>
      <c r="G42" s="67" t="s">
        <v>190</v>
      </c>
      <c r="H42" s="66" t="s">
        <v>191</v>
      </c>
      <c r="I42" s="67" t="s">
        <v>192</v>
      </c>
      <c r="J42" s="67" t="s">
        <v>193</v>
      </c>
      <c r="K42" s="67" t="s">
        <v>194</v>
      </c>
      <c r="L42" s="43"/>
      <c r="M42" s="43"/>
      <c r="T42" s="34" t="s">
        <v>712</v>
      </c>
      <c r="U42" s="1"/>
      <c r="V42" s="1"/>
    </row>
    <row r="43" spans="1:25" ht="15.75" thickBot="1" x14ac:dyDescent="0.3">
      <c r="A43" s="1"/>
      <c r="B43" s="422" t="s">
        <v>203</v>
      </c>
      <c r="C43" s="1"/>
      <c r="D43" s="70" t="s">
        <v>195</v>
      </c>
      <c r="E43" s="71" t="s">
        <v>206</v>
      </c>
      <c r="F43" s="71">
        <v>1</v>
      </c>
      <c r="G43" s="71">
        <v>5</v>
      </c>
      <c r="H43" s="72" t="s">
        <v>197</v>
      </c>
      <c r="I43" s="73">
        <v>0.8</v>
      </c>
      <c r="J43" s="72">
        <v>1000</v>
      </c>
      <c r="K43" s="108">
        <f>G43*J43</f>
        <v>5000</v>
      </c>
      <c r="L43" s="1"/>
      <c r="M43" s="65"/>
      <c r="T43" s="34" t="s">
        <v>713</v>
      </c>
    </row>
    <row r="44" spans="1:25" ht="15.75" thickBot="1" x14ac:dyDescent="0.3">
      <c r="A44" s="1"/>
      <c r="B44" s="422"/>
      <c r="C44" s="1"/>
      <c r="D44" s="70" t="s">
        <v>196</v>
      </c>
      <c r="E44" s="74" t="s">
        <v>207</v>
      </c>
      <c r="F44" s="74">
        <v>2</v>
      </c>
      <c r="G44" s="74">
        <v>12</v>
      </c>
      <c r="H44" s="75" t="s">
        <v>197</v>
      </c>
      <c r="I44" s="76">
        <v>0.8</v>
      </c>
      <c r="J44" s="75">
        <v>1200</v>
      </c>
      <c r="K44" s="108">
        <f t="shared" ref="K44:K56" si="0">G44*J44</f>
        <v>14400</v>
      </c>
      <c r="L44" s="65"/>
      <c r="M44" s="65"/>
    </row>
    <row r="45" spans="1:25" ht="15.75" customHeight="1" x14ac:dyDescent="0.25">
      <c r="A45" s="426" t="s">
        <v>735</v>
      </c>
      <c r="B45" s="427"/>
      <c r="C45" s="451" t="s">
        <v>412</v>
      </c>
      <c r="D45" s="148" t="s">
        <v>107</v>
      </c>
      <c r="E45" s="149"/>
      <c r="F45" s="149"/>
      <c r="G45" s="150"/>
      <c r="H45" s="151" t="s">
        <v>197</v>
      </c>
      <c r="I45" s="150" t="s">
        <v>107</v>
      </c>
      <c r="J45" s="150"/>
      <c r="K45" s="152">
        <f t="shared" si="0"/>
        <v>0</v>
      </c>
      <c r="L45" s="43"/>
      <c r="M45" s="43"/>
    </row>
    <row r="46" spans="1:25" ht="18.75" customHeight="1" x14ac:dyDescent="0.25">
      <c r="A46" s="428"/>
      <c r="B46" s="429"/>
      <c r="C46" s="452"/>
      <c r="D46" s="153" t="s">
        <v>107</v>
      </c>
      <c r="E46" s="154"/>
      <c r="F46" s="154"/>
      <c r="G46" s="155"/>
      <c r="H46" s="156" t="s">
        <v>197</v>
      </c>
      <c r="I46" s="155" t="s">
        <v>107</v>
      </c>
      <c r="J46" s="155"/>
      <c r="K46" s="157">
        <f t="shared" si="0"/>
        <v>0</v>
      </c>
      <c r="L46" s="43"/>
      <c r="M46" s="43"/>
    </row>
    <row r="47" spans="1:25" ht="15.75" customHeight="1" x14ac:dyDescent="0.25">
      <c r="A47" s="1"/>
      <c r="B47" s="1"/>
      <c r="C47" s="452"/>
      <c r="D47" s="153" t="s">
        <v>107</v>
      </c>
      <c r="E47" s="154"/>
      <c r="F47" s="154"/>
      <c r="G47" s="155"/>
      <c r="H47" s="156" t="s">
        <v>197</v>
      </c>
      <c r="I47" s="155" t="s">
        <v>107</v>
      </c>
      <c r="J47" s="155"/>
      <c r="K47" s="157">
        <f t="shared" si="0"/>
        <v>0</v>
      </c>
      <c r="L47" s="43"/>
      <c r="M47" s="43"/>
    </row>
    <row r="48" spans="1:25" s="1" customFormat="1" ht="15.75" customHeight="1" thickBot="1" x14ac:dyDescent="0.3">
      <c r="C48" s="453"/>
      <c r="D48" s="158" t="s">
        <v>107</v>
      </c>
      <c r="E48" s="159"/>
      <c r="F48" s="159"/>
      <c r="G48" s="160"/>
      <c r="H48" s="161" t="s">
        <v>197</v>
      </c>
      <c r="I48" s="160" t="s">
        <v>107</v>
      </c>
      <c r="J48" s="160"/>
      <c r="K48" s="162">
        <f t="shared" ref="K48:K52" si="1">G48*J48</f>
        <v>0</v>
      </c>
      <c r="L48" s="43"/>
      <c r="M48" s="43"/>
    </row>
    <row r="49" spans="1:13" s="1" customFormat="1" ht="15.75" hidden="1" customHeight="1" x14ac:dyDescent="0.25">
      <c r="C49" s="451" t="s">
        <v>413</v>
      </c>
      <c r="D49" s="148" t="s">
        <v>107</v>
      </c>
      <c r="E49" s="149"/>
      <c r="F49" s="149"/>
      <c r="G49" s="150"/>
      <c r="H49" s="151" t="s">
        <v>197</v>
      </c>
      <c r="I49" s="150" t="s">
        <v>107</v>
      </c>
      <c r="J49" s="150"/>
      <c r="K49" s="152">
        <f t="shared" si="1"/>
        <v>0</v>
      </c>
      <c r="L49" s="43"/>
      <c r="M49" s="43"/>
    </row>
    <row r="50" spans="1:13" s="1" customFormat="1" hidden="1" x14ac:dyDescent="0.25">
      <c r="C50" s="454"/>
      <c r="D50" s="153" t="s">
        <v>107</v>
      </c>
      <c r="E50" s="154"/>
      <c r="F50" s="154"/>
      <c r="G50" s="155"/>
      <c r="H50" s="156" t="s">
        <v>197</v>
      </c>
      <c r="I50" s="155" t="s">
        <v>107</v>
      </c>
      <c r="J50" s="155"/>
      <c r="K50" s="157">
        <f t="shared" si="1"/>
        <v>0</v>
      </c>
      <c r="L50" s="43"/>
      <c r="M50" s="43"/>
    </row>
    <row r="51" spans="1:13" s="1" customFormat="1" hidden="1" x14ac:dyDescent="0.25">
      <c r="C51" s="454"/>
      <c r="D51" s="153" t="s">
        <v>107</v>
      </c>
      <c r="E51" s="154"/>
      <c r="F51" s="154"/>
      <c r="G51" s="155"/>
      <c r="H51" s="156" t="s">
        <v>197</v>
      </c>
      <c r="I51" s="155" t="s">
        <v>107</v>
      </c>
      <c r="J51" s="155"/>
      <c r="K51" s="157">
        <f t="shared" ref="K51" si="2">G51*J51</f>
        <v>0</v>
      </c>
      <c r="L51" s="43"/>
      <c r="M51" s="43"/>
    </row>
    <row r="52" spans="1:13" s="1" customFormat="1" ht="15.75" hidden="1" thickBot="1" x14ac:dyDescent="0.3">
      <c r="C52" s="455"/>
      <c r="D52" s="158" t="s">
        <v>107</v>
      </c>
      <c r="E52" s="159"/>
      <c r="F52" s="159"/>
      <c r="G52" s="160"/>
      <c r="H52" s="161" t="s">
        <v>197</v>
      </c>
      <c r="I52" s="160" t="s">
        <v>107</v>
      </c>
      <c r="J52" s="160"/>
      <c r="K52" s="162">
        <f t="shared" si="1"/>
        <v>0</v>
      </c>
      <c r="L52" s="43"/>
      <c r="M52" s="43"/>
    </row>
    <row r="53" spans="1:13" ht="15.75" hidden="1" customHeight="1" x14ac:dyDescent="0.25">
      <c r="A53" s="1"/>
      <c r="B53" s="1"/>
      <c r="C53" s="451" t="s">
        <v>414</v>
      </c>
      <c r="D53" s="148" t="s">
        <v>107</v>
      </c>
      <c r="E53" s="149"/>
      <c r="F53" s="149"/>
      <c r="G53" s="150"/>
      <c r="H53" s="151" t="s">
        <v>197</v>
      </c>
      <c r="I53" s="150" t="s">
        <v>107</v>
      </c>
      <c r="J53" s="150"/>
      <c r="K53" s="152">
        <f t="shared" si="0"/>
        <v>0</v>
      </c>
      <c r="L53" s="43"/>
      <c r="M53" s="43"/>
    </row>
    <row r="54" spans="1:13" s="1" customFormat="1" ht="15.75" hidden="1" customHeight="1" x14ac:dyDescent="0.25">
      <c r="C54" s="454"/>
      <c r="D54" s="153" t="s">
        <v>107</v>
      </c>
      <c r="E54" s="154"/>
      <c r="F54" s="154"/>
      <c r="G54" s="155"/>
      <c r="H54" s="156" t="s">
        <v>197</v>
      </c>
      <c r="I54" s="155" t="s">
        <v>107</v>
      </c>
      <c r="J54" s="155"/>
      <c r="K54" s="157">
        <f t="shared" ref="K54" si="3">G54*J54</f>
        <v>0</v>
      </c>
      <c r="L54" s="43"/>
      <c r="M54" s="43"/>
    </row>
    <row r="55" spans="1:13" hidden="1" x14ac:dyDescent="0.25">
      <c r="A55" s="1"/>
      <c r="B55" s="1"/>
      <c r="C55" s="454"/>
      <c r="D55" s="153" t="s">
        <v>107</v>
      </c>
      <c r="E55" s="154"/>
      <c r="F55" s="154"/>
      <c r="G55" s="155"/>
      <c r="H55" s="156" t="s">
        <v>197</v>
      </c>
      <c r="I55" s="155" t="s">
        <v>107</v>
      </c>
      <c r="J55" s="155"/>
      <c r="K55" s="157">
        <f t="shared" si="0"/>
        <v>0</v>
      </c>
      <c r="L55" s="43"/>
      <c r="M55" s="43"/>
    </row>
    <row r="56" spans="1:13" ht="15.75" hidden="1" thickBot="1" x14ac:dyDescent="0.3">
      <c r="A56" s="1"/>
      <c r="B56" s="1"/>
      <c r="C56" s="455"/>
      <c r="D56" s="158" t="s">
        <v>107</v>
      </c>
      <c r="E56" s="159"/>
      <c r="F56" s="159"/>
      <c r="G56" s="160"/>
      <c r="H56" s="161" t="s">
        <v>197</v>
      </c>
      <c r="I56" s="160" t="s">
        <v>107</v>
      </c>
      <c r="J56" s="160"/>
      <c r="K56" s="162">
        <f t="shared" si="0"/>
        <v>0</v>
      </c>
      <c r="L56" s="43"/>
      <c r="M56" s="43"/>
    </row>
    <row r="57" spans="1:13" ht="15.75" thickBot="1" x14ac:dyDescent="0.3">
      <c r="A57" s="1"/>
      <c r="B57" s="1"/>
      <c r="C57" s="1"/>
      <c r="D57" s="423" t="s">
        <v>198</v>
      </c>
      <c r="E57" s="424"/>
      <c r="F57" s="425"/>
      <c r="G57" s="109">
        <f>SUM(G45:G56)</f>
        <v>0</v>
      </c>
      <c r="H57" s="68"/>
      <c r="I57" s="68">
        <f>SUM(IF(H45="LIFT",G45,0),IF(H46="LIFT",G46,0),IF(H47="LIFT",G47,0),IF(H48="LIFT",G48,0),IF(H49="LIFT",G49,0),IF(H50="LIFT",G50,0),IF(H51="LIFT",G51,0),IF(H52="LIFT",G52,0),IF(H53="LIFT",G53,0),IF(H54="LIFT",G54,0),IF(H55="LIFT",G55,0),IF(H56="LIFT",G56,0))</f>
        <v>0</v>
      </c>
      <c r="J57" s="110">
        <f>SUM(K45:K56)</f>
        <v>0</v>
      </c>
      <c r="K57" s="69"/>
      <c r="L57" s="43"/>
    </row>
    <row r="58" spans="1:13" ht="15.75" thickBot="1" x14ac:dyDescent="0.3">
      <c r="A58" s="1"/>
      <c r="B58" s="1"/>
      <c r="C58" s="1"/>
      <c r="D58" s="430"/>
      <c r="E58" s="431"/>
      <c r="F58" s="431"/>
      <c r="G58" s="431"/>
      <c r="H58" s="431"/>
      <c r="I58" s="431"/>
      <c r="J58" s="431"/>
      <c r="K58" s="432"/>
    </row>
    <row r="59" spans="1:13" ht="15.75" thickBot="1" x14ac:dyDescent="0.3">
      <c r="A59" s="1"/>
      <c r="B59" s="1"/>
      <c r="C59" s="1"/>
      <c r="D59" s="388" t="s">
        <v>199</v>
      </c>
      <c r="E59" s="389"/>
      <c r="F59" s="390" t="s">
        <v>208</v>
      </c>
      <c r="G59" s="391"/>
      <c r="H59" s="391"/>
      <c r="I59" s="391"/>
      <c r="J59" s="392"/>
      <c r="K59" s="77" t="s">
        <v>107</v>
      </c>
    </row>
    <row r="60" spans="1:13" ht="19.5" customHeight="1" thickBot="1" x14ac:dyDescent="0.3">
      <c r="D60" s="388" t="s">
        <v>200</v>
      </c>
      <c r="E60" s="389"/>
      <c r="F60" s="390" t="s">
        <v>208</v>
      </c>
      <c r="G60" s="391"/>
      <c r="H60" s="391"/>
      <c r="I60" s="391"/>
      <c r="J60" s="392"/>
      <c r="K60" s="77" t="s">
        <v>107</v>
      </c>
    </row>
    <row r="61" spans="1:13" ht="37.5" customHeight="1" thickBot="1" x14ac:dyDescent="0.3">
      <c r="D61" s="388" t="s">
        <v>201</v>
      </c>
      <c r="E61" s="389"/>
      <c r="F61" s="390" t="s">
        <v>208</v>
      </c>
      <c r="G61" s="391"/>
      <c r="H61" s="391"/>
      <c r="I61" s="391"/>
      <c r="J61" s="392"/>
      <c r="K61" s="77" t="s">
        <v>107</v>
      </c>
    </row>
    <row r="62" spans="1:13" ht="15" customHeight="1" thickBot="1" x14ac:dyDescent="0.3">
      <c r="D62" s="419" t="s">
        <v>202</v>
      </c>
      <c r="E62" s="420"/>
      <c r="F62" s="420"/>
      <c r="G62" s="420"/>
      <c r="H62" s="420"/>
      <c r="I62" s="420"/>
      <c r="J62" s="421"/>
      <c r="K62" s="111">
        <f>SUM(J57,K59,K60,K61)</f>
        <v>0</v>
      </c>
    </row>
    <row r="63" spans="1:13" s="1" customFormat="1" ht="15" customHeight="1" x14ac:dyDescent="0.25">
      <c r="A63"/>
      <c r="B63"/>
      <c r="C63"/>
      <c r="D63"/>
      <c r="E63"/>
      <c r="F63"/>
      <c r="G63"/>
      <c r="H63"/>
      <c r="I63"/>
      <c r="J63"/>
      <c r="K63"/>
      <c r="L63"/>
      <c r="M63"/>
    </row>
    <row r="64" spans="1:13" ht="15" customHeight="1" x14ac:dyDescent="0.25">
      <c r="A64" s="1"/>
      <c r="B64" s="1"/>
      <c r="C64" s="1"/>
    </row>
    <row r="65" spans="1:17" ht="15" customHeight="1" thickBot="1" x14ac:dyDescent="0.3">
      <c r="A65" s="1"/>
      <c r="B65" s="1"/>
      <c r="C65" s="1"/>
      <c r="D65" s="385" t="s">
        <v>227</v>
      </c>
      <c r="E65" s="385"/>
      <c r="F65" s="45"/>
    </row>
    <row r="66" spans="1:17" ht="35.25" customHeight="1" thickBot="1" x14ac:dyDescent="0.3">
      <c r="A66" s="1"/>
      <c r="B66" s="1"/>
      <c r="C66" s="1"/>
      <c r="D66" s="401" t="s">
        <v>226</v>
      </c>
      <c r="E66" s="402"/>
      <c r="F66" s="79" t="s">
        <v>225</v>
      </c>
      <c r="H66" s="396" t="s">
        <v>228</v>
      </c>
      <c r="I66" s="397"/>
      <c r="J66" s="397"/>
      <c r="K66" s="398"/>
      <c r="L66" s="83" t="s">
        <v>225</v>
      </c>
    </row>
    <row r="67" spans="1:17" ht="15" customHeight="1" thickBot="1" x14ac:dyDescent="0.3">
      <c r="D67" s="409" t="s">
        <v>215</v>
      </c>
      <c r="E67" s="410"/>
      <c r="F67" s="80" t="s">
        <v>210</v>
      </c>
      <c r="H67" s="406" t="s">
        <v>229</v>
      </c>
      <c r="I67" s="407"/>
      <c r="J67" s="407"/>
      <c r="K67" s="408"/>
      <c r="L67" s="56"/>
    </row>
    <row r="68" spans="1:17" ht="15" customHeight="1" thickBot="1" x14ac:dyDescent="0.3">
      <c r="A68" s="1"/>
      <c r="D68" s="386" t="s">
        <v>217</v>
      </c>
      <c r="E68" s="387"/>
      <c r="F68" s="81"/>
      <c r="G68" s="1"/>
      <c r="H68" s="403" t="s">
        <v>230</v>
      </c>
      <c r="I68" s="404"/>
      <c r="J68" s="404"/>
      <c r="K68" s="405"/>
      <c r="L68" s="56"/>
      <c r="M68" s="1"/>
    </row>
    <row r="69" spans="1:17" ht="15" customHeight="1" thickBot="1" x14ac:dyDescent="0.3">
      <c r="D69" s="386" t="s">
        <v>216</v>
      </c>
      <c r="E69" s="387"/>
      <c r="F69" s="81" t="s">
        <v>210</v>
      </c>
      <c r="H69" s="393" t="s">
        <v>231</v>
      </c>
      <c r="I69" s="394"/>
      <c r="J69" s="394"/>
      <c r="K69" s="395"/>
      <c r="L69" s="56"/>
    </row>
    <row r="70" spans="1:17" ht="15" customHeight="1" x14ac:dyDescent="0.25">
      <c r="D70" s="386" t="s">
        <v>211</v>
      </c>
      <c r="E70" s="387"/>
      <c r="F70" s="81" t="s">
        <v>210</v>
      </c>
    </row>
    <row r="71" spans="1:17" x14ac:dyDescent="0.25">
      <c r="D71" s="386" t="s">
        <v>218</v>
      </c>
      <c r="E71" s="387"/>
      <c r="F71" s="81" t="s">
        <v>210</v>
      </c>
    </row>
    <row r="72" spans="1:17" x14ac:dyDescent="0.25">
      <c r="D72" s="386" t="s">
        <v>213</v>
      </c>
      <c r="E72" s="387"/>
      <c r="F72" s="81" t="s">
        <v>210</v>
      </c>
    </row>
    <row r="73" spans="1:17" x14ac:dyDescent="0.25">
      <c r="D73" s="386" t="s">
        <v>219</v>
      </c>
      <c r="E73" s="387"/>
      <c r="F73" s="81" t="s">
        <v>210</v>
      </c>
    </row>
    <row r="74" spans="1:17" x14ac:dyDescent="0.25">
      <c r="D74" s="386" t="s">
        <v>220</v>
      </c>
      <c r="E74" s="387"/>
      <c r="F74" s="81" t="s">
        <v>210</v>
      </c>
    </row>
    <row r="75" spans="1:17" x14ac:dyDescent="0.25">
      <c r="D75" s="386" t="s">
        <v>221</v>
      </c>
      <c r="E75" s="387"/>
      <c r="F75" s="81" t="s">
        <v>210</v>
      </c>
    </row>
    <row r="76" spans="1:17" x14ac:dyDescent="0.25">
      <c r="D76" s="386" t="s">
        <v>222</v>
      </c>
      <c r="E76" s="387"/>
      <c r="F76" s="81" t="s">
        <v>210</v>
      </c>
    </row>
    <row r="77" spans="1:17" x14ac:dyDescent="0.25">
      <c r="D77" s="386" t="s">
        <v>214</v>
      </c>
      <c r="E77" s="387"/>
      <c r="F77" s="81" t="s">
        <v>210</v>
      </c>
    </row>
    <row r="78" spans="1:17" x14ac:dyDescent="0.25">
      <c r="D78" s="386" t="s">
        <v>223</v>
      </c>
      <c r="E78" s="387"/>
      <c r="F78" s="81" t="s">
        <v>210</v>
      </c>
    </row>
    <row r="79" spans="1:17" x14ac:dyDescent="0.25">
      <c r="D79" s="386" t="s">
        <v>212</v>
      </c>
      <c r="E79" s="387"/>
      <c r="F79" s="81" t="s">
        <v>210</v>
      </c>
    </row>
    <row r="80" spans="1:17" ht="15.75" customHeight="1" thickBot="1" x14ac:dyDescent="0.3">
      <c r="B80" s="78" t="s">
        <v>224</v>
      </c>
      <c r="D80" s="399"/>
      <c r="E80" s="400"/>
      <c r="F80" s="82" t="s">
        <v>210</v>
      </c>
      <c r="M80" s="343" t="s">
        <v>294</v>
      </c>
      <c r="N80" s="344"/>
      <c r="O80" s="344"/>
      <c r="P80" s="344"/>
      <c r="Q80" s="345"/>
    </row>
    <row r="81" spans="4:41" ht="15.75" thickBot="1" x14ac:dyDescent="0.3">
      <c r="M81" s="346"/>
      <c r="N81" s="347"/>
      <c r="O81" s="347"/>
      <c r="P81" s="347"/>
      <c r="Q81" s="348"/>
    </row>
    <row r="82" spans="4:41" ht="19.5" thickBot="1" x14ac:dyDescent="0.35">
      <c r="D82" s="352" t="s">
        <v>232</v>
      </c>
      <c r="E82" s="353"/>
      <c r="F82" s="353"/>
      <c r="G82" s="129">
        <f>K7</f>
        <v>0</v>
      </c>
      <c r="H82" s="130"/>
      <c r="L82" s="1"/>
      <c r="M82" s="1"/>
      <c r="N82" s="1"/>
      <c r="O82" s="1"/>
      <c r="P82" s="1"/>
      <c r="Q82" s="1"/>
      <c r="R82" s="1"/>
      <c r="S82" s="1"/>
      <c r="T82" s="352" t="s">
        <v>232</v>
      </c>
      <c r="U82" s="353"/>
      <c r="V82" s="353"/>
      <c r="W82" s="129">
        <f>K13</f>
        <v>0</v>
      </c>
      <c r="X82" s="130"/>
      <c r="Y82" s="1"/>
      <c r="Z82" s="1"/>
      <c r="AA82" s="1"/>
      <c r="AB82" s="1"/>
      <c r="AC82" s="1"/>
      <c r="AD82" s="1"/>
      <c r="AE82" s="1"/>
      <c r="AF82" s="1"/>
      <c r="AG82" s="352" t="s">
        <v>232</v>
      </c>
      <c r="AH82" s="353"/>
      <c r="AI82" s="353"/>
      <c r="AJ82" s="129">
        <f>K19</f>
        <v>0</v>
      </c>
      <c r="AK82" s="130"/>
      <c r="AL82" s="1"/>
      <c r="AM82" s="1"/>
      <c r="AN82" s="1"/>
      <c r="AO82" s="1"/>
    </row>
    <row r="83" spans="4:41" ht="15.75" thickBot="1" x14ac:dyDescent="0.3">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4:41" ht="15.75" thickBot="1" x14ac:dyDescent="0.3">
      <c r="D84" s="38" t="s">
        <v>233</v>
      </c>
      <c r="E84" s="84"/>
      <c r="L84" s="1"/>
      <c r="M84" s="1"/>
      <c r="N84" s="1"/>
      <c r="O84" s="1"/>
      <c r="P84" s="1"/>
      <c r="Q84" s="1"/>
      <c r="R84" s="1"/>
      <c r="S84" s="1"/>
      <c r="T84" s="38" t="s">
        <v>233</v>
      </c>
      <c r="U84" s="84"/>
      <c r="V84" s="1"/>
      <c r="W84" s="1"/>
      <c r="X84" s="1"/>
      <c r="Y84" s="1"/>
      <c r="Z84" s="1"/>
      <c r="AA84" s="1"/>
      <c r="AB84" s="1"/>
      <c r="AC84" s="1"/>
      <c r="AD84" s="1"/>
      <c r="AE84" s="1"/>
      <c r="AF84" s="1"/>
      <c r="AG84" s="38" t="s">
        <v>233</v>
      </c>
      <c r="AH84" s="84"/>
      <c r="AI84" s="1"/>
      <c r="AJ84" s="1"/>
      <c r="AK84" s="1"/>
      <c r="AL84" s="1"/>
      <c r="AM84" s="1"/>
      <c r="AN84" s="1"/>
      <c r="AO84" s="1"/>
    </row>
    <row r="85" spans="4:41" ht="15.75" thickBot="1" x14ac:dyDescent="0.3">
      <c r="D85" s="38" t="s">
        <v>234</v>
      </c>
      <c r="E85" s="84"/>
      <c r="F85" s="99"/>
      <c r="G85" s="116" t="s">
        <v>235</v>
      </c>
      <c r="H85" s="112">
        <f>(E85/43560)</f>
        <v>0</v>
      </c>
      <c r="L85" s="1"/>
      <c r="M85" s="1"/>
      <c r="N85" s="1"/>
      <c r="O85" s="1"/>
      <c r="P85" s="1"/>
      <c r="Q85" s="1"/>
      <c r="R85" s="1"/>
      <c r="S85" s="1"/>
      <c r="T85" s="38" t="s">
        <v>234</v>
      </c>
      <c r="U85" s="84"/>
      <c r="V85" s="99"/>
      <c r="W85" s="116" t="s">
        <v>235</v>
      </c>
      <c r="X85" s="112">
        <f>(U85/43560)</f>
        <v>0</v>
      </c>
      <c r="Y85" s="1"/>
      <c r="Z85" s="1"/>
      <c r="AA85" s="1"/>
      <c r="AB85" s="1"/>
      <c r="AC85" s="1"/>
      <c r="AD85" s="1"/>
      <c r="AE85" s="1"/>
      <c r="AF85" s="1"/>
      <c r="AG85" s="38" t="s">
        <v>234</v>
      </c>
      <c r="AH85" s="84"/>
      <c r="AI85" s="99"/>
      <c r="AJ85" s="116" t="s">
        <v>235</v>
      </c>
      <c r="AK85" s="112">
        <f>(AH85/43560)</f>
        <v>0</v>
      </c>
      <c r="AL85" s="1"/>
      <c r="AM85" s="1"/>
      <c r="AN85" s="1"/>
      <c r="AO85" s="1"/>
    </row>
    <row r="86" spans="4:41" x14ac:dyDescent="0.25">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4:41" x14ac:dyDescent="0.25">
      <c r="R87" s="1"/>
      <c r="S87" s="1"/>
      <c r="T87" s="1"/>
      <c r="U87" s="1"/>
      <c r="V87" s="1"/>
      <c r="W87" s="1"/>
      <c r="X87" s="1"/>
      <c r="Y87" s="1"/>
      <c r="Z87" s="1"/>
      <c r="AA87" s="1"/>
      <c r="AB87" s="1"/>
      <c r="AE87" s="1"/>
      <c r="AF87" s="1"/>
      <c r="AG87" s="1"/>
      <c r="AH87" s="1"/>
      <c r="AI87" s="1"/>
      <c r="AJ87" s="1"/>
      <c r="AK87" s="1"/>
      <c r="AL87" s="1"/>
      <c r="AM87" s="1"/>
      <c r="AN87" s="1"/>
      <c r="AO87" s="1"/>
    </row>
    <row r="88" spans="4:41" x14ac:dyDescent="0.25">
      <c r="D88" s="369" t="s">
        <v>236</v>
      </c>
      <c r="E88" s="369"/>
      <c r="F88" s="369"/>
      <c r="G88" s="85"/>
      <c r="R88" s="1"/>
      <c r="S88" s="1"/>
      <c r="T88" s="369" t="s">
        <v>236</v>
      </c>
      <c r="U88" s="369"/>
      <c r="V88" s="369"/>
      <c r="W88" s="85"/>
      <c r="X88" s="1"/>
      <c r="Y88" s="1"/>
      <c r="Z88" s="1"/>
      <c r="AA88" s="1"/>
      <c r="AB88" s="1"/>
      <c r="AE88" s="1"/>
      <c r="AF88" s="1"/>
      <c r="AG88" s="369" t="s">
        <v>236</v>
      </c>
      <c r="AH88" s="369"/>
      <c r="AI88" s="369"/>
      <c r="AJ88" s="85"/>
      <c r="AK88" s="1"/>
      <c r="AL88" s="1"/>
      <c r="AM88" s="1"/>
      <c r="AN88" s="1"/>
      <c r="AO88" s="1"/>
    </row>
    <row r="89" spans="4:41" ht="30.75" customHeight="1" x14ac:dyDescent="0.25">
      <c r="D89" s="369" t="s">
        <v>237</v>
      </c>
      <c r="E89" s="369"/>
      <c r="F89" s="369"/>
      <c r="G89" s="85"/>
      <c r="R89" s="1"/>
      <c r="S89" s="1"/>
      <c r="T89" s="370" t="s">
        <v>237</v>
      </c>
      <c r="U89" s="370"/>
      <c r="V89" s="370"/>
      <c r="W89" s="85"/>
      <c r="X89" s="1"/>
      <c r="Y89" s="1"/>
      <c r="Z89" s="1"/>
      <c r="AA89" s="1"/>
      <c r="AB89" s="1"/>
      <c r="AE89" s="1"/>
      <c r="AF89" s="1"/>
      <c r="AG89" s="370" t="s">
        <v>237</v>
      </c>
      <c r="AH89" s="370"/>
      <c r="AI89" s="370"/>
      <c r="AJ89" s="85"/>
      <c r="AK89" s="1"/>
      <c r="AL89" s="1"/>
      <c r="AM89" s="1"/>
      <c r="AN89" s="1"/>
      <c r="AO89" s="1"/>
    </row>
    <row r="90" spans="4:41" x14ac:dyDescent="0.25">
      <c r="D90" s="369" t="s">
        <v>238</v>
      </c>
      <c r="E90" s="369"/>
      <c r="F90" s="369"/>
      <c r="G90" s="85"/>
      <c r="R90" s="1"/>
      <c r="S90" s="1"/>
      <c r="T90" s="369" t="s">
        <v>238</v>
      </c>
      <c r="U90" s="369"/>
      <c r="V90" s="369"/>
      <c r="W90" s="85"/>
      <c r="X90" s="1"/>
      <c r="Y90" s="1"/>
      <c r="Z90" s="1"/>
      <c r="AA90" s="1"/>
      <c r="AB90" s="1"/>
      <c r="AE90" s="1"/>
      <c r="AF90" s="1"/>
      <c r="AG90" s="369" t="s">
        <v>238</v>
      </c>
      <c r="AH90" s="369"/>
      <c r="AI90" s="369"/>
      <c r="AJ90" s="85"/>
      <c r="AK90" s="1"/>
      <c r="AL90" s="1"/>
      <c r="AM90" s="1"/>
      <c r="AN90" s="1"/>
      <c r="AO90" s="1"/>
    </row>
    <row r="91" spans="4:41" ht="29.25" customHeight="1" x14ac:dyDescent="0.25">
      <c r="D91" s="369" t="s">
        <v>239</v>
      </c>
      <c r="E91" s="369"/>
      <c r="F91" s="369"/>
      <c r="G91" s="85"/>
      <c r="R91" s="1"/>
      <c r="S91" s="1"/>
      <c r="T91" s="369" t="s">
        <v>239</v>
      </c>
      <c r="U91" s="369"/>
      <c r="V91" s="369"/>
      <c r="W91" s="85"/>
      <c r="X91" s="1"/>
      <c r="Y91" s="1"/>
      <c r="Z91" s="1"/>
      <c r="AA91" s="1"/>
      <c r="AB91" s="1"/>
      <c r="AE91" s="1"/>
      <c r="AF91" s="1"/>
      <c r="AG91" s="369" t="s">
        <v>239</v>
      </c>
      <c r="AH91" s="369"/>
      <c r="AI91" s="369"/>
      <c r="AJ91" s="85"/>
      <c r="AK91" s="1"/>
      <c r="AL91" s="1"/>
      <c r="AM91" s="1"/>
      <c r="AN91" s="1"/>
      <c r="AO91" s="1"/>
    </row>
    <row r="92" spans="4:41" x14ac:dyDescent="0.25">
      <c r="R92" s="1"/>
      <c r="S92" s="1"/>
      <c r="T92" s="1"/>
      <c r="U92" s="1"/>
      <c r="V92" s="1"/>
      <c r="W92" s="1"/>
      <c r="X92" s="1"/>
      <c r="Y92" s="1"/>
      <c r="Z92" s="1"/>
      <c r="AA92" s="1"/>
      <c r="AB92" s="1"/>
      <c r="AE92" s="1"/>
      <c r="AF92" s="1"/>
      <c r="AG92" s="1"/>
      <c r="AH92" s="1"/>
      <c r="AI92" s="1"/>
      <c r="AJ92" s="1"/>
      <c r="AK92" s="1"/>
      <c r="AL92" s="1"/>
      <c r="AM92" s="1"/>
      <c r="AN92" s="1"/>
      <c r="AO92" s="1"/>
    </row>
    <row r="93" spans="4:41" x14ac:dyDescent="0.25">
      <c r="D93" s="371" t="s">
        <v>240</v>
      </c>
      <c r="E93" s="371"/>
      <c r="F93" s="371"/>
      <c r="G93" s="371"/>
      <c r="H93" s="85"/>
      <c r="R93" s="1"/>
      <c r="S93" s="1"/>
      <c r="T93" s="371" t="s">
        <v>240</v>
      </c>
      <c r="U93" s="371"/>
      <c r="V93" s="371"/>
      <c r="W93" s="371"/>
      <c r="X93" s="85"/>
      <c r="Y93" s="1"/>
      <c r="Z93" s="1"/>
      <c r="AA93" s="1"/>
      <c r="AB93" s="1"/>
      <c r="AE93" s="1"/>
      <c r="AF93" s="1"/>
      <c r="AG93" s="371" t="s">
        <v>240</v>
      </c>
      <c r="AH93" s="371"/>
      <c r="AI93" s="371"/>
      <c r="AJ93" s="371"/>
      <c r="AK93" s="85"/>
      <c r="AL93" s="1"/>
      <c r="AM93" s="1"/>
      <c r="AN93" s="1"/>
      <c r="AO93" s="1"/>
    </row>
    <row r="94" spans="4:41" x14ac:dyDescent="0.25">
      <c r="D94" s="371" t="s">
        <v>736</v>
      </c>
      <c r="E94" s="371"/>
      <c r="F94" s="371"/>
      <c r="G94" s="371"/>
      <c r="H94" s="85"/>
      <c r="R94" s="1"/>
      <c r="S94" s="1"/>
      <c r="T94" s="371" t="s">
        <v>736</v>
      </c>
      <c r="U94" s="371"/>
      <c r="V94" s="371"/>
      <c r="W94" s="371"/>
      <c r="X94" s="85"/>
      <c r="Y94" s="1"/>
      <c r="Z94" s="1"/>
      <c r="AA94" s="1"/>
      <c r="AB94" s="1"/>
      <c r="AE94" s="1"/>
      <c r="AF94" s="1"/>
      <c r="AG94" s="371" t="s">
        <v>736</v>
      </c>
      <c r="AH94" s="371"/>
      <c r="AI94" s="371"/>
      <c r="AJ94" s="371"/>
      <c r="AK94" s="85"/>
      <c r="AL94" s="1"/>
      <c r="AM94" s="1"/>
      <c r="AN94" s="1"/>
      <c r="AO94" s="1"/>
    </row>
    <row r="95" spans="4:41" x14ac:dyDescent="0.25">
      <c r="D95" s="371" t="s">
        <v>241</v>
      </c>
      <c r="E95" s="371"/>
      <c r="F95" s="371"/>
      <c r="G95" s="371"/>
      <c r="H95" s="85"/>
      <c r="R95" s="1"/>
      <c r="S95" s="1"/>
      <c r="T95" s="371" t="s">
        <v>241</v>
      </c>
      <c r="U95" s="371"/>
      <c r="V95" s="371"/>
      <c r="W95" s="371"/>
      <c r="X95" s="85"/>
      <c r="Y95" s="1"/>
      <c r="Z95" s="1"/>
      <c r="AA95" s="1"/>
      <c r="AB95" s="1"/>
      <c r="AE95" s="1"/>
      <c r="AF95" s="1"/>
      <c r="AG95" s="371" t="s">
        <v>241</v>
      </c>
      <c r="AH95" s="371"/>
      <c r="AI95" s="371"/>
      <c r="AJ95" s="371"/>
      <c r="AK95" s="85"/>
      <c r="AL95" s="1"/>
      <c r="AM95" s="1"/>
      <c r="AN95" s="1"/>
      <c r="AO95" s="1"/>
    </row>
    <row r="96" spans="4:41" ht="15.75" customHeight="1" x14ac:dyDescent="0.25">
      <c r="R96" s="1"/>
      <c r="S96" s="1"/>
      <c r="T96" s="1"/>
      <c r="U96" s="1"/>
      <c r="V96" s="1"/>
      <c r="W96" s="1"/>
      <c r="X96" s="1"/>
      <c r="Y96" s="1"/>
      <c r="Z96" s="1"/>
      <c r="AA96" s="1"/>
      <c r="AB96" s="1"/>
      <c r="AE96" s="1"/>
      <c r="AF96" s="1"/>
      <c r="AG96" s="1"/>
      <c r="AH96" s="1"/>
      <c r="AI96" s="1"/>
      <c r="AJ96" s="1"/>
      <c r="AK96" s="1"/>
      <c r="AL96" s="1"/>
      <c r="AM96" s="1"/>
      <c r="AN96" s="1"/>
      <c r="AO96" s="1"/>
    </row>
    <row r="97" spans="2:41" ht="15.75" thickBot="1" x14ac:dyDescent="0.3">
      <c r="R97" s="1"/>
      <c r="S97" s="1"/>
      <c r="T97" s="1"/>
      <c r="U97" s="1"/>
      <c r="V97" s="1"/>
      <c r="W97" s="1"/>
      <c r="X97" s="1"/>
      <c r="Y97" s="1"/>
      <c r="Z97" s="1"/>
      <c r="AA97" s="1"/>
      <c r="AB97" s="1"/>
      <c r="AE97" s="1"/>
      <c r="AF97" s="1"/>
      <c r="AG97" s="1"/>
      <c r="AH97" s="1"/>
      <c r="AI97" s="1"/>
      <c r="AJ97" s="1"/>
      <c r="AK97" s="1"/>
      <c r="AL97" s="1"/>
      <c r="AM97" s="1"/>
      <c r="AN97" s="1"/>
      <c r="AO97" s="1"/>
    </row>
    <row r="98" spans="2:41" ht="15.75" thickBot="1" x14ac:dyDescent="0.3">
      <c r="D98" s="113" t="s">
        <v>242</v>
      </c>
      <c r="E98" s="92"/>
      <c r="F98" s="92"/>
      <c r="G98" s="92"/>
      <c r="H98" s="92"/>
      <c r="I98" s="93"/>
      <c r="J98" s="89"/>
      <c r="R98" s="1"/>
      <c r="S98" s="1"/>
      <c r="T98" s="113" t="s">
        <v>242</v>
      </c>
      <c r="U98" s="92"/>
      <c r="V98" s="92"/>
      <c r="W98" s="92"/>
      <c r="X98" s="92"/>
      <c r="Y98" s="93"/>
      <c r="Z98" s="89"/>
      <c r="AA98" s="1"/>
      <c r="AB98" s="1"/>
      <c r="AE98" s="1"/>
      <c r="AF98" s="1"/>
      <c r="AG98" s="113" t="s">
        <v>242</v>
      </c>
      <c r="AH98" s="92"/>
      <c r="AI98" s="92"/>
      <c r="AJ98" s="92"/>
      <c r="AK98" s="92"/>
      <c r="AL98" s="93"/>
      <c r="AM98" s="89"/>
      <c r="AN98" s="1"/>
      <c r="AO98" s="1"/>
    </row>
    <row r="99" spans="2:41" ht="15.75" thickBot="1" x14ac:dyDescent="0.3">
      <c r="D99" s="125"/>
      <c r="E99" s="119" t="s">
        <v>248</v>
      </c>
      <c r="F99" s="120"/>
      <c r="G99" s="120"/>
      <c r="H99" s="120"/>
      <c r="I99" s="121"/>
      <c r="R99" s="1"/>
      <c r="S99" s="1"/>
      <c r="T99" s="125"/>
      <c r="U99" s="119" t="s">
        <v>248</v>
      </c>
      <c r="V99" s="120"/>
      <c r="W99" s="120"/>
      <c r="X99" s="120"/>
      <c r="Y99" s="121"/>
      <c r="Z99" s="1"/>
      <c r="AA99" s="1"/>
      <c r="AB99" s="1"/>
      <c r="AE99" s="1"/>
      <c r="AF99" s="1"/>
      <c r="AG99" s="125"/>
      <c r="AH99" s="119" t="s">
        <v>248</v>
      </c>
      <c r="AI99" s="120"/>
      <c r="AJ99" s="120"/>
      <c r="AK99" s="120"/>
      <c r="AL99" s="121"/>
      <c r="AM99" s="1"/>
      <c r="AN99" s="1"/>
      <c r="AO99" s="1"/>
    </row>
    <row r="100" spans="2:41" ht="15.75" thickBot="1" x14ac:dyDescent="0.3">
      <c r="D100" s="37"/>
      <c r="E100" s="372"/>
      <c r="F100" s="364"/>
      <c r="G100" s="364"/>
      <c r="H100" s="364"/>
      <c r="I100" s="364"/>
      <c r="J100" s="364"/>
      <c r="K100" s="364"/>
      <c r="L100" s="365"/>
      <c r="T100" s="88"/>
      <c r="U100" s="372"/>
      <c r="V100" s="364"/>
      <c r="W100" s="364"/>
      <c r="X100" s="364"/>
      <c r="Y100" s="364"/>
      <c r="Z100" s="364"/>
      <c r="AA100" s="364"/>
      <c r="AB100" s="365"/>
      <c r="AE100" s="1"/>
      <c r="AF100" s="1"/>
      <c r="AG100" s="88"/>
      <c r="AH100" s="372"/>
      <c r="AI100" s="364"/>
      <c r="AJ100" s="364"/>
      <c r="AK100" s="364"/>
      <c r="AL100" s="364"/>
      <c r="AM100" s="364"/>
      <c r="AN100" s="364"/>
      <c r="AO100" s="365"/>
    </row>
    <row r="101" spans="2:41" ht="15.75" thickBot="1" x14ac:dyDescent="0.3">
      <c r="D101" s="126" t="s">
        <v>243</v>
      </c>
      <c r="E101" s="122"/>
      <c r="F101" s="122"/>
      <c r="G101" s="122"/>
      <c r="H101" s="122"/>
      <c r="I101" s="123"/>
      <c r="J101" s="124"/>
      <c r="R101" s="1"/>
      <c r="S101" s="1"/>
      <c r="T101" s="366" t="s">
        <v>243</v>
      </c>
      <c r="U101" s="367"/>
      <c r="V101" s="367"/>
      <c r="W101" s="367"/>
      <c r="X101" s="367"/>
      <c r="Y101" s="368"/>
      <c r="Z101" s="124"/>
      <c r="AA101" s="1"/>
      <c r="AB101" s="1"/>
      <c r="AE101" s="1"/>
      <c r="AF101" s="1"/>
      <c r="AG101" s="366" t="s">
        <v>243</v>
      </c>
      <c r="AH101" s="367"/>
      <c r="AI101" s="367"/>
      <c r="AJ101" s="367"/>
      <c r="AK101" s="367"/>
      <c r="AL101" s="368"/>
      <c r="AM101" s="124"/>
      <c r="AN101" s="1"/>
      <c r="AO101" s="1"/>
    </row>
    <row r="102" spans="2:41" ht="15.75" thickBot="1" x14ac:dyDescent="0.3">
      <c r="D102" s="113" t="s">
        <v>249</v>
      </c>
      <c r="E102" s="92"/>
      <c r="F102" s="92"/>
      <c r="G102" s="92"/>
      <c r="H102" s="92"/>
      <c r="I102" s="115"/>
      <c r="J102" s="50"/>
      <c r="R102" s="1"/>
      <c r="S102" s="1"/>
      <c r="T102" s="113" t="s">
        <v>249</v>
      </c>
      <c r="U102" s="92"/>
      <c r="V102" s="92"/>
      <c r="W102" s="92"/>
      <c r="X102" s="92"/>
      <c r="Y102" s="115"/>
      <c r="Z102" s="50"/>
      <c r="AA102" s="1"/>
      <c r="AB102" s="1"/>
      <c r="AE102" s="1"/>
      <c r="AF102" s="1"/>
      <c r="AG102" s="113" t="s">
        <v>249</v>
      </c>
      <c r="AH102" s="92"/>
      <c r="AI102" s="92"/>
      <c r="AJ102" s="92"/>
      <c r="AK102" s="92"/>
      <c r="AL102" s="115"/>
      <c r="AM102" s="50"/>
      <c r="AN102" s="1"/>
      <c r="AO102" s="1"/>
    </row>
    <row r="103" spans="2:41" ht="15.75" thickBot="1" x14ac:dyDescent="0.3">
      <c r="D103" s="113" t="s">
        <v>244</v>
      </c>
      <c r="E103" s="92"/>
      <c r="F103" s="92"/>
      <c r="G103" s="92"/>
      <c r="H103" s="92"/>
      <c r="I103" s="115"/>
      <c r="J103" s="50"/>
      <c r="R103" s="1"/>
      <c r="S103" s="1"/>
      <c r="T103" s="113" t="s">
        <v>244</v>
      </c>
      <c r="U103" s="92"/>
      <c r="V103" s="92"/>
      <c r="W103" s="92"/>
      <c r="X103" s="92"/>
      <c r="Y103" s="115"/>
      <c r="Z103" s="50"/>
      <c r="AA103" s="1"/>
      <c r="AB103" s="1"/>
      <c r="AE103" s="1"/>
      <c r="AF103" s="1"/>
      <c r="AG103" s="113" t="s">
        <v>244</v>
      </c>
      <c r="AH103" s="92"/>
      <c r="AI103" s="92"/>
      <c r="AJ103" s="92"/>
      <c r="AK103" s="92"/>
      <c r="AL103" s="115"/>
      <c r="AM103" s="50"/>
      <c r="AN103" s="1"/>
      <c r="AO103" s="1"/>
    </row>
    <row r="104" spans="2:41" ht="15.75" thickBot="1" x14ac:dyDescent="0.3">
      <c r="D104" s="113" t="s">
        <v>245</v>
      </c>
      <c r="E104" s="92"/>
      <c r="F104" s="92"/>
      <c r="G104" s="92"/>
      <c r="H104" s="92"/>
      <c r="I104" s="115"/>
      <c r="J104" s="50"/>
      <c r="R104" s="1"/>
      <c r="S104" s="1"/>
      <c r="T104" s="113" t="s">
        <v>245</v>
      </c>
      <c r="U104" s="92"/>
      <c r="V104" s="92"/>
      <c r="W104" s="92"/>
      <c r="X104" s="92"/>
      <c r="Y104" s="115"/>
      <c r="Z104" s="50"/>
      <c r="AA104" s="1"/>
      <c r="AB104" s="1"/>
      <c r="AE104" s="1"/>
      <c r="AF104" s="1"/>
      <c r="AG104" s="113" t="s">
        <v>245</v>
      </c>
      <c r="AH104" s="92"/>
      <c r="AI104" s="92"/>
      <c r="AJ104" s="92"/>
      <c r="AK104" s="92"/>
      <c r="AL104" s="115"/>
      <c r="AM104" s="50"/>
      <c r="AN104" s="1"/>
      <c r="AO104" s="1"/>
    </row>
    <row r="105" spans="2:41" ht="15.75" thickBot="1" x14ac:dyDescent="0.3">
      <c r="D105" s="113" t="s">
        <v>246</v>
      </c>
      <c r="E105" s="92"/>
      <c r="F105" s="92"/>
      <c r="G105" s="92"/>
      <c r="H105" s="92"/>
      <c r="I105" s="115"/>
      <c r="J105" s="50"/>
      <c r="R105" s="1"/>
      <c r="S105" s="1"/>
      <c r="T105" s="113" t="s">
        <v>246</v>
      </c>
      <c r="U105" s="92"/>
      <c r="V105" s="92"/>
      <c r="W105" s="92"/>
      <c r="X105" s="92"/>
      <c r="Y105" s="115"/>
      <c r="Z105" s="50"/>
      <c r="AA105" s="1"/>
      <c r="AB105" s="1"/>
      <c r="AE105" s="1"/>
      <c r="AF105" s="1"/>
      <c r="AG105" s="113" t="s">
        <v>246</v>
      </c>
      <c r="AH105" s="92"/>
      <c r="AI105" s="92"/>
      <c r="AJ105" s="92"/>
      <c r="AK105" s="92"/>
      <c r="AL105" s="115"/>
      <c r="AM105" s="50"/>
      <c r="AN105" s="1"/>
      <c r="AO105" s="1"/>
    </row>
    <row r="106" spans="2:41" s="53" customFormat="1" ht="31.5" customHeight="1" thickBot="1" x14ac:dyDescent="0.3">
      <c r="D106" s="354" t="s">
        <v>247</v>
      </c>
      <c r="E106" s="355"/>
      <c r="F106" s="355"/>
      <c r="G106" s="355"/>
      <c r="H106" s="355"/>
      <c r="I106" s="356"/>
      <c r="J106" s="118"/>
      <c r="T106" s="354" t="s">
        <v>247</v>
      </c>
      <c r="U106" s="355"/>
      <c r="V106" s="355"/>
      <c r="W106" s="355"/>
      <c r="X106" s="355"/>
      <c r="Y106" s="356"/>
      <c r="Z106" s="118"/>
      <c r="AG106" s="354" t="s">
        <v>247</v>
      </c>
      <c r="AH106" s="355"/>
      <c r="AI106" s="355"/>
      <c r="AJ106" s="355"/>
      <c r="AK106" s="355"/>
      <c r="AL106" s="356"/>
      <c r="AM106" s="118"/>
    </row>
    <row r="107" spans="2:41" x14ac:dyDescent="0.25">
      <c r="R107" s="1"/>
      <c r="S107" s="1"/>
      <c r="T107" s="1"/>
      <c r="U107" s="1"/>
      <c r="V107" s="1"/>
      <c r="W107" s="1"/>
      <c r="X107" s="1"/>
      <c r="Y107" s="1"/>
      <c r="Z107" s="1"/>
      <c r="AA107" s="1"/>
      <c r="AB107" s="1"/>
      <c r="AE107" s="1"/>
      <c r="AF107" s="1"/>
      <c r="AG107" s="1"/>
      <c r="AH107" s="1"/>
      <c r="AI107" s="1"/>
      <c r="AJ107" s="1"/>
      <c r="AK107" s="1"/>
      <c r="AL107" s="1"/>
      <c r="AM107" s="1"/>
      <c r="AN107" s="1"/>
      <c r="AO107" s="1"/>
    </row>
    <row r="108" spans="2:41" x14ac:dyDescent="0.25">
      <c r="B108" s="38"/>
      <c r="C108" s="46"/>
      <c r="R108" s="38"/>
      <c r="S108" s="46"/>
      <c r="T108" s="1"/>
      <c r="U108" s="1"/>
      <c r="V108" s="1"/>
      <c r="W108" s="1"/>
      <c r="X108" s="1"/>
      <c r="Y108" s="1"/>
      <c r="Z108" s="1"/>
      <c r="AA108" s="1"/>
      <c r="AB108" s="1"/>
      <c r="AE108" s="38"/>
      <c r="AF108" s="46"/>
      <c r="AG108" s="1"/>
      <c r="AH108" s="1"/>
      <c r="AI108" s="1"/>
      <c r="AJ108" s="1"/>
      <c r="AK108" s="1"/>
      <c r="AL108" s="1"/>
      <c r="AM108" s="1"/>
      <c r="AN108" s="1"/>
      <c r="AO108" s="1"/>
    </row>
    <row r="109" spans="2:41" ht="15.75" thickBot="1" x14ac:dyDescent="0.3">
      <c r="R109" s="1"/>
      <c r="S109" s="1"/>
      <c r="T109" s="1"/>
      <c r="U109" s="1"/>
      <c r="V109" s="1"/>
      <c r="W109" s="1"/>
      <c r="X109" s="1"/>
      <c r="Y109" s="1"/>
      <c r="Z109" s="1"/>
      <c r="AA109" s="1"/>
      <c r="AB109" s="1"/>
      <c r="AE109" s="1"/>
      <c r="AF109" s="1"/>
      <c r="AG109" s="1"/>
      <c r="AH109" s="1"/>
      <c r="AI109" s="1"/>
      <c r="AJ109" s="1"/>
      <c r="AK109" s="1"/>
      <c r="AL109" s="1"/>
      <c r="AM109" s="1"/>
      <c r="AN109" s="1"/>
      <c r="AO109" s="1"/>
    </row>
    <row r="110" spans="2:41" ht="15.75" thickBot="1" x14ac:dyDescent="0.3">
      <c r="B110" s="468" t="s">
        <v>250</v>
      </c>
      <c r="C110" s="469"/>
      <c r="D110" s="91" t="s">
        <v>253</v>
      </c>
      <c r="E110" s="363"/>
      <c r="F110" s="364"/>
      <c r="G110" s="364"/>
      <c r="H110" s="364"/>
      <c r="I110" s="364"/>
      <c r="J110" s="364"/>
      <c r="K110" s="364"/>
      <c r="L110" s="365"/>
      <c r="R110" s="86" t="s">
        <v>250</v>
      </c>
      <c r="S110" s="87"/>
      <c r="T110" s="91" t="s">
        <v>253</v>
      </c>
      <c r="U110" s="363"/>
      <c r="V110" s="364"/>
      <c r="W110" s="364"/>
      <c r="X110" s="364"/>
      <c r="Y110" s="364"/>
      <c r="Z110" s="364"/>
      <c r="AA110" s="364"/>
      <c r="AB110" s="365"/>
      <c r="AE110" s="86" t="s">
        <v>250</v>
      </c>
      <c r="AF110" s="87"/>
      <c r="AG110" s="91" t="s">
        <v>253</v>
      </c>
      <c r="AH110" s="363"/>
      <c r="AI110" s="364"/>
      <c r="AJ110" s="364"/>
      <c r="AK110" s="364"/>
      <c r="AL110" s="364"/>
      <c r="AM110" s="364"/>
      <c r="AN110" s="364"/>
      <c r="AO110" s="365"/>
    </row>
    <row r="111" spans="2:41" ht="15.75" thickBot="1" x14ac:dyDescent="0.3">
      <c r="D111" s="91" t="s">
        <v>254</v>
      </c>
      <c r="E111" s="363"/>
      <c r="F111" s="364"/>
      <c r="G111" s="364"/>
      <c r="H111" s="364"/>
      <c r="I111" s="364"/>
      <c r="J111" s="364"/>
      <c r="K111" s="364"/>
      <c r="L111" s="365"/>
      <c r="R111" s="1"/>
      <c r="S111" s="1"/>
      <c r="T111" s="91" t="s">
        <v>254</v>
      </c>
      <c r="U111" s="363"/>
      <c r="V111" s="364"/>
      <c r="W111" s="364"/>
      <c r="X111" s="364"/>
      <c r="Y111" s="364"/>
      <c r="Z111" s="364"/>
      <c r="AA111" s="364"/>
      <c r="AB111" s="365"/>
      <c r="AE111" s="1"/>
      <c r="AF111" s="1"/>
      <c r="AG111" s="91" t="s">
        <v>254</v>
      </c>
      <c r="AH111" s="363"/>
      <c r="AI111" s="364"/>
      <c r="AJ111" s="364"/>
      <c r="AK111" s="364"/>
      <c r="AL111" s="364"/>
      <c r="AM111" s="364"/>
      <c r="AN111" s="364"/>
      <c r="AO111" s="365"/>
    </row>
    <row r="112" spans="2:41" ht="15.75" thickBot="1" x14ac:dyDescent="0.3">
      <c r="D112" s="91" t="s">
        <v>252</v>
      </c>
      <c r="E112" s="363"/>
      <c r="F112" s="364"/>
      <c r="G112" s="364"/>
      <c r="H112" s="364"/>
      <c r="I112" s="364"/>
      <c r="J112" s="364"/>
      <c r="K112" s="364"/>
      <c r="L112" s="365"/>
      <c r="R112" s="1"/>
      <c r="S112" s="1"/>
      <c r="T112" s="91" t="s">
        <v>252</v>
      </c>
      <c r="U112" s="363"/>
      <c r="V112" s="364"/>
      <c r="W112" s="364"/>
      <c r="X112" s="364"/>
      <c r="Y112" s="364"/>
      <c r="Z112" s="364"/>
      <c r="AA112" s="364"/>
      <c r="AB112" s="365"/>
      <c r="AE112" s="1"/>
      <c r="AF112" s="1"/>
      <c r="AG112" s="91" t="s">
        <v>252</v>
      </c>
      <c r="AH112" s="363"/>
      <c r="AI112" s="364"/>
      <c r="AJ112" s="364"/>
      <c r="AK112" s="364"/>
      <c r="AL112" s="364"/>
      <c r="AM112" s="364"/>
      <c r="AN112" s="364"/>
      <c r="AO112" s="365"/>
    </row>
    <row r="113" spans="1:41" ht="15.75" thickBot="1" x14ac:dyDescent="0.3">
      <c r="D113" s="91" t="s">
        <v>251</v>
      </c>
      <c r="E113" s="363"/>
      <c r="F113" s="364"/>
      <c r="G113" s="364"/>
      <c r="H113" s="364"/>
      <c r="I113" s="364"/>
      <c r="J113" s="364"/>
      <c r="K113" s="364"/>
      <c r="L113" s="365"/>
      <c r="R113" s="1"/>
      <c r="S113" s="1"/>
      <c r="T113" s="91" t="s">
        <v>251</v>
      </c>
      <c r="U113" s="363"/>
      <c r="V113" s="364"/>
      <c r="W113" s="364"/>
      <c r="X113" s="364"/>
      <c r="Y113" s="364"/>
      <c r="Z113" s="364"/>
      <c r="AA113" s="364"/>
      <c r="AB113" s="365"/>
      <c r="AE113" s="1"/>
      <c r="AF113" s="1"/>
      <c r="AG113" s="91" t="s">
        <v>251</v>
      </c>
      <c r="AH113" s="363"/>
      <c r="AI113" s="364"/>
      <c r="AJ113" s="364"/>
      <c r="AK113" s="364"/>
      <c r="AL113" s="364"/>
      <c r="AM113" s="364"/>
      <c r="AN113" s="364"/>
      <c r="AO113" s="365"/>
    </row>
    <row r="114" spans="1:41" x14ac:dyDescent="0.25">
      <c r="S114" s="1"/>
      <c r="T114" s="1"/>
      <c r="U114" s="1"/>
      <c r="V114" s="1"/>
      <c r="W114" s="1"/>
      <c r="X114" s="1"/>
      <c r="Y114" s="1"/>
      <c r="Z114" s="1"/>
      <c r="AA114" s="1"/>
      <c r="AB114" s="1"/>
      <c r="AE114" s="1"/>
      <c r="AF114" s="1"/>
      <c r="AG114" s="1"/>
      <c r="AH114" s="1"/>
      <c r="AI114" s="1"/>
      <c r="AJ114" s="1"/>
      <c r="AK114" s="1"/>
      <c r="AL114" s="1"/>
      <c r="AM114" s="1"/>
      <c r="AN114" s="1"/>
      <c r="AO114" s="1"/>
    </row>
    <row r="115" spans="1:41" ht="15.75" thickBot="1" x14ac:dyDescent="0.3">
      <c r="S115" s="1"/>
      <c r="T115" s="1"/>
      <c r="U115" s="1"/>
      <c r="V115" s="1"/>
      <c r="W115" s="1"/>
      <c r="X115" s="1"/>
      <c r="Y115" s="1"/>
      <c r="Z115" s="1"/>
      <c r="AA115" s="1"/>
      <c r="AB115" s="1"/>
      <c r="AE115" s="1"/>
      <c r="AF115" s="1"/>
      <c r="AG115" s="1"/>
      <c r="AH115" s="1"/>
      <c r="AI115" s="1"/>
      <c r="AJ115" s="1"/>
      <c r="AK115" s="1"/>
      <c r="AL115" s="1"/>
      <c r="AM115" s="1"/>
      <c r="AN115" s="1"/>
      <c r="AO115" s="1"/>
    </row>
    <row r="116" spans="1:41" ht="16.5" thickBot="1" x14ac:dyDescent="0.3">
      <c r="D116" s="357" t="s">
        <v>256</v>
      </c>
      <c r="E116" s="358"/>
      <c r="F116" s="358"/>
      <c r="G116" s="358"/>
      <c r="H116" s="358"/>
      <c r="I116" s="358"/>
      <c r="J116" s="358"/>
      <c r="K116" s="358"/>
      <c r="L116" s="359"/>
      <c r="S116" s="1"/>
      <c r="T116" s="357" t="s">
        <v>256</v>
      </c>
      <c r="U116" s="358"/>
      <c r="V116" s="358"/>
      <c r="W116" s="358"/>
      <c r="X116" s="358"/>
      <c r="Y116" s="358"/>
      <c r="Z116" s="358"/>
      <c r="AA116" s="358"/>
      <c r="AB116" s="359"/>
      <c r="AE116" s="1"/>
      <c r="AF116" s="1"/>
      <c r="AG116" s="357" t="s">
        <v>256</v>
      </c>
      <c r="AH116" s="358"/>
      <c r="AI116" s="358"/>
      <c r="AJ116" s="358"/>
      <c r="AK116" s="358"/>
      <c r="AL116" s="358"/>
      <c r="AM116" s="358"/>
      <c r="AN116" s="358"/>
      <c r="AO116" s="359"/>
    </row>
    <row r="117" spans="1:41" x14ac:dyDescent="0.25">
      <c r="S117" s="1"/>
      <c r="T117" s="1"/>
      <c r="U117" s="1"/>
      <c r="V117" s="1"/>
      <c r="W117" s="1"/>
      <c r="X117" s="1"/>
      <c r="Y117" s="1"/>
      <c r="Z117" s="1"/>
      <c r="AA117" s="1"/>
      <c r="AB117" s="1"/>
      <c r="AE117" s="1"/>
      <c r="AF117" s="1"/>
      <c r="AG117" s="1"/>
      <c r="AH117" s="1"/>
      <c r="AI117" s="1"/>
      <c r="AJ117" s="1"/>
      <c r="AK117" s="1"/>
      <c r="AL117" s="1"/>
      <c r="AM117" s="1"/>
      <c r="AN117" s="1"/>
      <c r="AO117" s="1"/>
    </row>
    <row r="118" spans="1:41" ht="15.75" thickBot="1" x14ac:dyDescent="0.3">
      <c r="D118" s="94"/>
      <c r="E118" s="94"/>
      <c r="F118" s="144"/>
      <c r="G118" s="38"/>
      <c r="O118" s="1"/>
      <c r="P118" s="1"/>
      <c r="Q118" s="1"/>
      <c r="R118" s="1"/>
      <c r="S118" s="1"/>
      <c r="T118" s="94"/>
      <c r="U118" s="94"/>
      <c r="V118" s="144"/>
      <c r="W118" s="38"/>
      <c r="X118" s="1"/>
      <c r="Y118" s="1"/>
      <c r="Z118" s="1"/>
      <c r="AA118" s="1"/>
      <c r="AB118" s="1"/>
      <c r="AC118" s="1"/>
      <c r="AD118" s="1"/>
      <c r="AE118" s="1"/>
      <c r="AF118" s="1"/>
      <c r="AG118" s="1"/>
      <c r="AH118" s="1"/>
      <c r="AI118" s="1"/>
      <c r="AJ118" s="1"/>
      <c r="AK118" s="1"/>
    </row>
    <row r="119" spans="1:41" ht="15.75" thickBot="1" x14ac:dyDescent="0.3">
      <c r="D119" s="145" t="s">
        <v>257</v>
      </c>
      <c r="E119" s="163"/>
      <c r="F119" s="1"/>
      <c r="G119" s="1"/>
      <c r="H119" s="145" t="s">
        <v>388</v>
      </c>
      <c r="I119" s="163"/>
      <c r="O119" s="1"/>
      <c r="P119" s="1"/>
      <c r="Q119" s="1"/>
      <c r="R119" s="1"/>
      <c r="S119" s="1"/>
      <c r="T119" s="145" t="s">
        <v>257</v>
      </c>
      <c r="U119" s="163"/>
      <c r="V119" s="1"/>
      <c r="W119" s="1"/>
      <c r="X119" s="145" t="s">
        <v>388</v>
      </c>
      <c r="Y119" s="163"/>
      <c r="Z119" s="1"/>
      <c r="AA119" s="1"/>
      <c r="AB119" s="1"/>
      <c r="AC119" s="1"/>
      <c r="AD119" s="1"/>
      <c r="AE119" s="1"/>
      <c r="AF119" s="1"/>
      <c r="AG119" s="145" t="s">
        <v>257</v>
      </c>
      <c r="AH119" s="163"/>
      <c r="AI119" s="1"/>
      <c r="AJ119" s="1"/>
      <c r="AK119" s="145" t="s">
        <v>388</v>
      </c>
      <c r="AL119" s="163"/>
      <c r="AM119" s="1"/>
      <c r="AN119" s="1"/>
      <c r="AO119" s="1"/>
    </row>
    <row r="120" spans="1:41" s="1" customFormat="1" ht="30.75" thickBot="1" x14ac:dyDescent="0.3">
      <c r="A120"/>
      <c r="C120"/>
      <c r="D120" s="146" t="s">
        <v>373</v>
      </c>
      <c r="E120" s="163"/>
      <c r="H120" s="146" t="s">
        <v>394</v>
      </c>
      <c r="I120" s="163"/>
      <c r="J120"/>
      <c r="K120"/>
      <c r="T120" s="146" t="s">
        <v>373</v>
      </c>
      <c r="U120" s="163"/>
      <c r="X120" s="146" t="s">
        <v>394</v>
      </c>
      <c r="Y120" s="163"/>
      <c r="AG120" s="146" t="s">
        <v>373</v>
      </c>
      <c r="AH120" s="163"/>
      <c r="AK120" s="146" t="s">
        <v>394</v>
      </c>
      <c r="AL120" s="163"/>
    </row>
    <row r="121" spans="1:41" ht="15.75" thickBot="1" x14ac:dyDescent="0.3">
      <c r="D121" s="145" t="s">
        <v>377</v>
      </c>
      <c r="E121" s="163"/>
      <c r="F121" s="1"/>
      <c r="G121" s="1"/>
      <c r="H121" s="145" t="s">
        <v>392</v>
      </c>
      <c r="I121" s="163"/>
      <c r="O121" s="1"/>
      <c r="P121" s="1"/>
      <c r="Q121" s="1"/>
      <c r="R121" s="1"/>
      <c r="S121" s="1"/>
      <c r="T121" s="145" t="s">
        <v>377</v>
      </c>
      <c r="U121" s="163"/>
      <c r="V121" s="1"/>
      <c r="W121" s="1"/>
      <c r="X121" s="145" t="s">
        <v>392</v>
      </c>
      <c r="Y121" s="163"/>
      <c r="Z121" s="1"/>
      <c r="AA121" s="1"/>
      <c r="AB121" s="1"/>
      <c r="AC121" s="1"/>
      <c r="AD121" s="1"/>
      <c r="AE121" s="1"/>
      <c r="AF121" s="1"/>
      <c r="AG121" s="145" t="s">
        <v>377</v>
      </c>
      <c r="AH121" s="163"/>
      <c r="AI121" s="1"/>
      <c r="AJ121" s="1"/>
      <c r="AK121" s="145" t="s">
        <v>392</v>
      </c>
      <c r="AL121" s="163"/>
      <c r="AM121" s="1"/>
      <c r="AN121" s="1"/>
      <c r="AO121" s="1"/>
    </row>
    <row r="122" spans="1:41" ht="45.75" thickBot="1" x14ac:dyDescent="0.3">
      <c r="D122" s="146" t="s">
        <v>380</v>
      </c>
      <c r="E122" s="163"/>
      <c r="F122" s="1"/>
      <c r="G122" s="1"/>
      <c r="H122" s="146" t="s">
        <v>395</v>
      </c>
      <c r="I122" s="163"/>
      <c r="O122" s="1"/>
      <c r="P122" s="1"/>
      <c r="Q122" s="1"/>
      <c r="R122" s="1"/>
      <c r="S122" s="1"/>
      <c r="T122" s="146" t="s">
        <v>380</v>
      </c>
      <c r="U122" s="163"/>
      <c r="V122" s="1"/>
      <c r="W122" s="1"/>
      <c r="X122" s="146" t="s">
        <v>395</v>
      </c>
      <c r="Y122" s="163"/>
      <c r="Z122" s="1"/>
      <c r="AA122" s="1"/>
      <c r="AB122" s="1"/>
      <c r="AC122" s="1"/>
      <c r="AD122" s="1"/>
      <c r="AE122" s="1"/>
      <c r="AF122" s="1"/>
      <c r="AG122" s="146" t="s">
        <v>380</v>
      </c>
      <c r="AH122" s="163"/>
      <c r="AI122" s="1"/>
      <c r="AJ122" s="1"/>
      <c r="AK122" s="146" t="s">
        <v>395</v>
      </c>
      <c r="AL122" s="163"/>
      <c r="AM122" s="1"/>
      <c r="AN122" s="1"/>
      <c r="AO122" s="1"/>
    </row>
    <row r="123" spans="1:41" ht="45.75" thickBot="1" x14ac:dyDescent="0.3">
      <c r="D123" s="147" t="s">
        <v>381</v>
      </c>
      <c r="E123" s="163"/>
      <c r="F123" s="1"/>
      <c r="G123" s="1"/>
      <c r="H123" s="146" t="s">
        <v>415</v>
      </c>
      <c r="I123" s="163"/>
      <c r="J123" s="1"/>
      <c r="O123" s="1"/>
      <c r="P123" s="90"/>
      <c r="Q123" s="1"/>
      <c r="R123" s="90"/>
      <c r="S123" s="1"/>
      <c r="T123" s="147" t="s">
        <v>381</v>
      </c>
      <c r="U123" s="163"/>
      <c r="V123" s="1"/>
      <c r="W123" s="1"/>
      <c r="X123" s="146" t="s">
        <v>415</v>
      </c>
      <c r="Y123" s="163"/>
      <c r="Z123" s="1"/>
      <c r="AA123" s="1"/>
      <c r="AB123" s="1"/>
      <c r="AC123" s="1"/>
      <c r="AD123" s="1"/>
      <c r="AE123" s="90"/>
      <c r="AF123" s="1"/>
      <c r="AG123" s="147" t="s">
        <v>381</v>
      </c>
      <c r="AH123" s="163"/>
      <c r="AI123" s="1"/>
      <c r="AJ123" s="1"/>
      <c r="AK123" s="146" t="s">
        <v>415</v>
      </c>
      <c r="AL123" s="163"/>
      <c r="AM123" s="1"/>
      <c r="AN123" s="1"/>
      <c r="AO123" s="1"/>
    </row>
    <row r="124" spans="1:41" x14ac:dyDescent="0.25">
      <c r="B124" s="90"/>
      <c r="D124" s="1"/>
      <c r="E124" s="1"/>
      <c r="F124" s="1"/>
      <c r="G124" s="1"/>
      <c r="N124" s="90"/>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1:41" ht="15.75" customHeight="1" x14ac:dyDescent="0.25">
      <c r="A125" s="1"/>
      <c r="C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row>
    <row r="126" spans="1:41" ht="15" customHeight="1" x14ac:dyDescent="0.25">
      <c r="O126" s="1"/>
      <c r="P126" s="1"/>
      <c r="Q126" s="1"/>
      <c r="R126" s="1"/>
      <c r="S126" s="1"/>
      <c r="T126" s="1"/>
      <c r="U126" s="1"/>
      <c r="V126" s="1"/>
      <c r="W126" s="1"/>
      <c r="X126" s="1"/>
      <c r="Y126" s="1"/>
      <c r="Z126" s="1"/>
      <c r="AA126" s="1"/>
      <c r="AB126" s="1"/>
      <c r="AE126" s="1"/>
      <c r="AF126" s="1"/>
      <c r="AG126" s="1"/>
      <c r="AH126" s="1"/>
      <c r="AI126" s="1"/>
      <c r="AJ126" s="1"/>
      <c r="AK126" s="1"/>
      <c r="AL126" s="1"/>
      <c r="AM126" s="1"/>
      <c r="AN126" s="1"/>
      <c r="AO126" s="1"/>
    </row>
    <row r="127" spans="1:41" ht="12.75" customHeight="1" thickBot="1" x14ac:dyDescent="0.3">
      <c r="R127" s="1"/>
      <c r="S127" s="1"/>
      <c r="T127" s="1"/>
      <c r="U127" s="1"/>
      <c r="V127" s="1"/>
      <c r="W127" s="1"/>
      <c r="X127" s="1"/>
      <c r="Y127" s="1"/>
      <c r="Z127" s="1"/>
      <c r="AA127" s="1"/>
      <c r="AB127" s="1"/>
      <c r="AE127" s="1"/>
      <c r="AF127" s="1"/>
      <c r="AG127" s="1"/>
      <c r="AH127" s="1"/>
      <c r="AI127" s="1"/>
      <c r="AJ127" s="1"/>
      <c r="AK127" s="1"/>
      <c r="AL127" s="1"/>
      <c r="AM127" s="1"/>
      <c r="AN127" s="1"/>
      <c r="AO127" s="1"/>
    </row>
    <row r="128" spans="1:41" ht="18" customHeight="1" thickBot="1" x14ac:dyDescent="0.3">
      <c r="D128" s="360" t="s">
        <v>676</v>
      </c>
      <c r="E128" s="361"/>
      <c r="F128" s="361"/>
      <c r="G128" s="361"/>
      <c r="H128" s="361"/>
      <c r="I128" s="361"/>
      <c r="J128" s="361"/>
      <c r="K128" s="362"/>
      <c r="R128" s="1"/>
      <c r="S128" s="1"/>
      <c r="T128" s="360" t="s">
        <v>291</v>
      </c>
      <c r="U128" s="361"/>
      <c r="V128" s="361"/>
      <c r="W128" s="361"/>
      <c r="X128" s="361"/>
      <c r="Y128" s="361"/>
      <c r="Z128" s="361"/>
      <c r="AA128" s="362"/>
      <c r="AB128" s="1"/>
      <c r="AE128" s="1"/>
      <c r="AF128" s="1"/>
      <c r="AG128" s="360" t="s">
        <v>291</v>
      </c>
      <c r="AH128" s="361"/>
      <c r="AI128" s="361"/>
      <c r="AJ128" s="361"/>
      <c r="AK128" s="361"/>
      <c r="AL128" s="361"/>
      <c r="AM128" s="361"/>
      <c r="AN128" s="362"/>
      <c r="AO128" s="1"/>
    </row>
    <row r="129" spans="4:41" ht="18.75" customHeight="1" thickBot="1" x14ac:dyDescent="0.3">
      <c r="D129" s="337" t="s">
        <v>290</v>
      </c>
      <c r="E129" s="338"/>
      <c r="F129" s="339"/>
      <c r="G129" s="127"/>
      <c r="H129" s="114"/>
      <c r="I129" s="337" t="s">
        <v>292</v>
      </c>
      <c r="J129" s="339"/>
      <c r="K129" s="96"/>
      <c r="L129" s="1"/>
      <c r="M129" s="1"/>
      <c r="R129" s="1"/>
      <c r="S129" s="1"/>
      <c r="T129" s="337" t="s">
        <v>290</v>
      </c>
      <c r="U129" s="338"/>
      <c r="V129" s="339"/>
      <c r="W129" s="127"/>
      <c r="X129" s="114"/>
      <c r="Y129" s="337" t="s">
        <v>292</v>
      </c>
      <c r="Z129" s="339"/>
      <c r="AA129" s="96"/>
      <c r="AB129" s="1"/>
      <c r="AE129" s="1"/>
      <c r="AF129" s="1"/>
      <c r="AG129" s="337" t="s">
        <v>290</v>
      </c>
      <c r="AH129" s="338"/>
      <c r="AI129" s="339"/>
      <c r="AJ129" s="127"/>
      <c r="AK129" s="114"/>
      <c r="AL129" s="337" t="s">
        <v>292</v>
      </c>
      <c r="AM129" s="339"/>
      <c r="AN129" s="96"/>
      <c r="AO129" s="1"/>
    </row>
    <row r="130" spans="4:41" ht="15" customHeight="1" thickBot="1" x14ac:dyDescent="0.3">
      <c r="D130" s="340" t="s">
        <v>264</v>
      </c>
      <c r="E130" s="341"/>
      <c r="F130" s="342"/>
      <c r="G130" s="141"/>
      <c r="H130" s="40"/>
      <c r="I130" s="340" t="s">
        <v>439</v>
      </c>
      <c r="J130" s="342"/>
      <c r="K130" s="142"/>
      <c r="L130" s="1"/>
      <c r="R130" s="1"/>
      <c r="S130" s="1"/>
      <c r="T130" s="340" t="s">
        <v>264</v>
      </c>
      <c r="U130" s="341"/>
      <c r="V130" s="342"/>
      <c r="W130" s="141"/>
      <c r="X130" s="40"/>
      <c r="Y130" s="340" t="s">
        <v>439</v>
      </c>
      <c r="Z130" s="342"/>
      <c r="AA130" s="142"/>
      <c r="AB130" s="1"/>
      <c r="AE130" s="1"/>
      <c r="AF130" s="1"/>
      <c r="AG130" s="340" t="s">
        <v>264</v>
      </c>
      <c r="AH130" s="341"/>
      <c r="AI130" s="342"/>
      <c r="AJ130" s="141"/>
      <c r="AK130" s="40"/>
      <c r="AL130" s="340" t="s">
        <v>439</v>
      </c>
      <c r="AM130" s="342"/>
      <c r="AN130" s="142"/>
      <c r="AO130" s="1"/>
    </row>
    <row r="131" spans="4:41" ht="18.75" customHeight="1" thickBot="1" x14ac:dyDescent="0.3">
      <c r="D131" s="340" t="s">
        <v>361</v>
      </c>
      <c r="E131" s="341"/>
      <c r="F131" s="342"/>
      <c r="G131" s="141"/>
      <c r="H131" s="40"/>
      <c r="I131" s="340" t="s">
        <v>282</v>
      </c>
      <c r="J131" s="342"/>
      <c r="K131" s="142"/>
      <c r="L131" s="1"/>
      <c r="R131" s="1"/>
      <c r="S131" s="1"/>
      <c r="T131" s="340" t="s">
        <v>361</v>
      </c>
      <c r="U131" s="341"/>
      <c r="V131" s="342"/>
      <c r="W131" s="141"/>
      <c r="X131" s="40"/>
      <c r="Y131" s="340" t="s">
        <v>282</v>
      </c>
      <c r="Z131" s="342"/>
      <c r="AA131" s="142"/>
      <c r="AB131" s="1"/>
      <c r="AE131" s="1"/>
      <c r="AF131" s="1"/>
      <c r="AG131" s="340" t="s">
        <v>361</v>
      </c>
      <c r="AH131" s="341"/>
      <c r="AI131" s="342"/>
      <c r="AJ131" s="141"/>
      <c r="AK131" s="40"/>
      <c r="AL131" s="340" t="s">
        <v>282</v>
      </c>
      <c r="AM131" s="342"/>
      <c r="AN131" s="142"/>
      <c r="AO131" s="1"/>
    </row>
    <row r="132" spans="4:41" ht="15" customHeight="1" thickBot="1" x14ac:dyDescent="0.3">
      <c r="D132" s="340" t="s">
        <v>266</v>
      </c>
      <c r="E132" s="341"/>
      <c r="F132" s="342"/>
      <c r="G132" s="140"/>
      <c r="H132" s="40"/>
      <c r="I132" s="340" t="s">
        <v>284</v>
      </c>
      <c r="J132" s="342"/>
      <c r="K132" s="142"/>
      <c r="L132" s="1"/>
      <c r="R132" s="1"/>
      <c r="S132" s="1"/>
      <c r="T132" s="340" t="s">
        <v>266</v>
      </c>
      <c r="U132" s="341"/>
      <c r="V132" s="342"/>
      <c r="W132" s="140"/>
      <c r="X132" s="40"/>
      <c r="Y132" s="340" t="s">
        <v>284</v>
      </c>
      <c r="Z132" s="342"/>
      <c r="AA132" s="142"/>
      <c r="AB132" s="1"/>
      <c r="AE132" s="1"/>
      <c r="AF132" s="1"/>
      <c r="AG132" s="340" t="s">
        <v>266</v>
      </c>
      <c r="AH132" s="341"/>
      <c r="AI132" s="342"/>
      <c r="AJ132" s="140"/>
      <c r="AK132" s="40"/>
      <c r="AL132" s="340" t="s">
        <v>284</v>
      </c>
      <c r="AM132" s="342"/>
      <c r="AN132" s="142"/>
      <c r="AO132" s="1"/>
    </row>
    <row r="133" spans="4:41" ht="15" customHeight="1" thickBot="1" x14ac:dyDescent="0.3">
      <c r="D133" s="340" t="s">
        <v>267</v>
      </c>
      <c r="E133" s="341"/>
      <c r="F133" s="342"/>
      <c r="G133" s="140"/>
      <c r="H133" s="39"/>
      <c r="I133" s="340" t="s">
        <v>285</v>
      </c>
      <c r="J133" s="342"/>
      <c r="K133" s="142"/>
      <c r="L133" s="1"/>
      <c r="R133" s="1"/>
      <c r="S133" s="1"/>
      <c r="T133" s="340" t="s">
        <v>267</v>
      </c>
      <c r="U133" s="341"/>
      <c r="V133" s="342"/>
      <c r="W133" s="140"/>
      <c r="X133" s="39"/>
      <c r="Y133" s="340" t="s">
        <v>285</v>
      </c>
      <c r="Z133" s="342"/>
      <c r="AA133" s="142"/>
      <c r="AB133" s="1"/>
      <c r="AE133" s="1"/>
      <c r="AF133" s="1"/>
      <c r="AG133" s="340" t="s">
        <v>267</v>
      </c>
      <c r="AH133" s="341"/>
      <c r="AI133" s="342"/>
      <c r="AJ133" s="140"/>
      <c r="AK133" s="39"/>
      <c r="AL133" s="340" t="s">
        <v>285</v>
      </c>
      <c r="AM133" s="342"/>
      <c r="AN133" s="142"/>
      <c r="AO133" s="1"/>
    </row>
    <row r="134" spans="4:41" ht="15" customHeight="1" thickBot="1" x14ac:dyDescent="0.3">
      <c r="D134" s="340" t="s">
        <v>268</v>
      </c>
      <c r="E134" s="341"/>
      <c r="F134" s="342"/>
      <c r="G134" s="140"/>
      <c r="H134" s="40"/>
      <c r="I134" s="340" t="s">
        <v>286</v>
      </c>
      <c r="J134" s="342"/>
      <c r="K134" s="142"/>
      <c r="L134" s="1"/>
      <c r="R134" s="1"/>
      <c r="S134" s="1"/>
      <c r="T134" s="340" t="s">
        <v>268</v>
      </c>
      <c r="U134" s="341"/>
      <c r="V134" s="342"/>
      <c r="W134" s="140"/>
      <c r="X134" s="40"/>
      <c r="Y134" s="340" t="s">
        <v>286</v>
      </c>
      <c r="Z134" s="342"/>
      <c r="AA134" s="142"/>
      <c r="AB134" s="1"/>
      <c r="AE134" s="1"/>
      <c r="AF134" s="1"/>
      <c r="AG134" s="340" t="s">
        <v>268</v>
      </c>
      <c r="AH134" s="341"/>
      <c r="AI134" s="342"/>
      <c r="AJ134" s="140"/>
      <c r="AK134" s="40"/>
      <c r="AL134" s="340" t="s">
        <v>286</v>
      </c>
      <c r="AM134" s="342"/>
      <c r="AN134" s="142"/>
      <c r="AO134" s="1"/>
    </row>
    <row r="135" spans="4:41" ht="15" customHeight="1" thickBot="1" x14ac:dyDescent="0.3">
      <c r="D135" s="340" t="s">
        <v>269</v>
      </c>
      <c r="E135" s="341"/>
      <c r="F135" s="342"/>
      <c r="G135" s="141"/>
      <c r="H135" s="40"/>
      <c r="I135" s="340" t="s">
        <v>287</v>
      </c>
      <c r="J135" s="342"/>
      <c r="K135" s="142"/>
      <c r="L135" s="1"/>
      <c r="R135" s="1"/>
      <c r="S135" s="1"/>
      <c r="T135" s="340" t="s">
        <v>269</v>
      </c>
      <c r="U135" s="341"/>
      <c r="V135" s="342"/>
      <c r="W135" s="141"/>
      <c r="X135" s="40"/>
      <c r="Y135" s="340" t="s">
        <v>287</v>
      </c>
      <c r="Z135" s="342"/>
      <c r="AA135" s="142"/>
      <c r="AB135" s="1"/>
      <c r="AE135" s="1"/>
      <c r="AF135" s="1"/>
      <c r="AG135" s="340" t="s">
        <v>269</v>
      </c>
      <c r="AH135" s="341"/>
      <c r="AI135" s="342"/>
      <c r="AJ135" s="141"/>
      <c r="AK135" s="40"/>
      <c r="AL135" s="340" t="s">
        <v>287</v>
      </c>
      <c r="AM135" s="342"/>
      <c r="AN135" s="142"/>
      <c r="AO135" s="1"/>
    </row>
    <row r="136" spans="4:41" ht="15" customHeight="1" thickBot="1" x14ac:dyDescent="0.3">
      <c r="D136" s="340" t="s">
        <v>271</v>
      </c>
      <c r="E136" s="341"/>
      <c r="F136" s="342"/>
      <c r="G136" s="141"/>
      <c r="H136" s="40"/>
      <c r="I136" s="340" t="s">
        <v>288</v>
      </c>
      <c r="J136" s="342"/>
      <c r="K136" s="142"/>
      <c r="L136" s="1"/>
      <c r="R136" s="1"/>
      <c r="S136" s="1"/>
      <c r="T136" s="340" t="s">
        <v>271</v>
      </c>
      <c r="U136" s="341"/>
      <c r="V136" s="342"/>
      <c r="W136" s="141"/>
      <c r="X136" s="40"/>
      <c r="Y136" s="340" t="s">
        <v>288</v>
      </c>
      <c r="Z136" s="342"/>
      <c r="AA136" s="142"/>
      <c r="AB136" s="1"/>
      <c r="AE136" s="1"/>
      <c r="AF136" s="1"/>
      <c r="AG136" s="340" t="s">
        <v>271</v>
      </c>
      <c r="AH136" s="341"/>
      <c r="AI136" s="342"/>
      <c r="AJ136" s="141"/>
      <c r="AK136" s="40"/>
      <c r="AL136" s="340" t="s">
        <v>288</v>
      </c>
      <c r="AM136" s="342"/>
      <c r="AN136" s="142"/>
      <c r="AO136" s="1"/>
    </row>
    <row r="137" spans="4:41" ht="31.5" customHeight="1" thickBot="1" x14ac:dyDescent="0.3">
      <c r="D137" s="340" t="s">
        <v>273</v>
      </c>
      <c r="E137" s="341"/>
      <c r="F137" s="342"/>
      <c r="G137" s="141"/>
      <c r="H137" s="40"/>
      <c r="I137" s="340" t="s">
        <v>289</v>
      </c>
      <c r="J137" s="342"/>
      <c r="K137" s="142"/>
      <c r="L137" s="1"/>
      <c r="R137" s="1"/>
      <c r="S137" s="1"/>
      <c r="T137" s="340" t="s">
        <v>273</v>
      </c>
      <c r="U137" s="341"/>
      <c r="V137" s="342"/>
      <c r="W137" s="141"/>
      <c r="X137" s="40"/>
      <c r="Y137" s="340" t="s">
        <v>289</v>
      </c>
      <c r="Z137" s="342"/>
      <c r="AA137" s="142"/>
      <c r="AB137" s="1"/>
      <c r="AE137" s="1"/>
      <c r="AF137" s="1"/>
      <c r="AG137" s="340" t="s">
        <v>273</v>
      </c>
      <c r="AH137" s="341"/>
      <c r="AI137" s="342"/>
      <c r="AJ137" s="141"/>
      <c r="AK137" s="40"/>
      <c r="AL137" s="340" t="s">
        <v>289</v>
      </c>
      <c r="AM137" s="342"/>
      <c r="AN137" s="142"/>
      <c r="AO137" s="1"/>
    </row>
    <row r="138" spans="4:41" ht="15" customHeight="1" thickBot="1" x14ac:dyDescent="0.3">
      <c r="D138" s="340" t="s">
        <v>275</v>
      </c>
      <c r="E138" s="341"/>
      <c r="F138" s="342"/>
      <c r="G138" s="141"/>
      <c r="H138" s="40"/>
      <c r="I138" s="373" t="s">
        <v>265</v>
      </c>
      <c r="J138" s="374"/>
      <c r="K138" s="142"/>
      <c r="L138" s="1"/>
      <c r="R138" s="1"/>
      <c r="S138" s="1"/>
      <c r="T138" s="340" t="s">
        <v>275</v>
      </c>
      <c r="U138" s="341"/>
      <c r="V138" s="342"/>
      <c r="W138" s="141"/>
      <c r="X138" s="40"/>
      <c r="Y138" s="373" t="s">
        <v>265</v>
      </c>
      <c r="Z138" s="374"/>
      <c r="AA138" s="142"/>
      <c r="AB138" s="1"/>
      <c r="AE138" s="1"/>
      <c r="AF138" s="1"/>
      <c r="AG138" s="340" t="s">
        <v>275</v>
      </c>
      <c r="AH138" s="341"/>
      <c r="AI138" s="342"/>
      <c r="AJ138" s="141"/>
      <c r="AK138" s="40"/>
      <c r="AL138" s="373" t="s">
        <v>265</v>
      </c>
      <c r="AM138" s="374"/>
      <c r="AN138" s="142"/>
      <c r="AO138" s="1"/>
    </row>
    <row r="139" spans="4:41" ht="15.75" customHeight="1" thickBot="1" x14ac:dyDescent="0.3">
      <c r="D139" s="340" t="s">
        <v>277</v>
      </c>
      <c r="E139" s="341"/>
      <c r="F139" s="342"/>
      <c r="G139" s="141"/>
      <c r="H139" s="40"/>
      <c r="I139" s="340" t="s">
        <v>280</v>
      </c>
      <c r="J139" s="342"/>
      <c r="K139" s="142"/>
      <c r="L139" s="1"/>
      <c r="R139" s="1"/>
      <c r="S139" s="1"/>
      <c r="T139" s="340" t="s">
        <v>277</v>
      </c>
      <c r="U139" s="341"/>
      <c r="V139" s="342"/>
      <c r="W139" s="141"/>
      <c r="X139" s="40"/>
      <c r="Y139" s="340" t="s">
        <v>280</v>
      </c>
      <c r="Z139" s="342"/>
      <c r="AA139" s="142"/>
      <c r="AB139" s="1"/>
      <c r="AE139" s="1"/>
      <c r="AF139" s="1"/>
      <c r="AG139" s="340" t="s">
        <v>277</v>
      </c>
      <c r="AH139" s="341"/>
      <c r="AI139" s="342"/>
      <c r="AJ139" s="141"/>
      <c r="AK139" s="40"/>
      <c r="AL139" s="340" t="s">
        <v>280</v>
      </c>
      <c r="AM139" s="342"/>
      <c r="AN139" s="142"/>
      <c r="AO139" s="1"/>
    </row>
    <row r="140" spans="4:41" ht="15.75" customHeight="1" thickBot="1" x14ac:dyDescent="0.3">
      <c r="D140" s="340" t="s">
        <v>278</v>
      </c>
      <c r="E140" s="341"/>
      <c r="F140" s="342"/>
      <c r="G140" s="141"/>
      <c r="H140" s="39"/>
      <c r="I140" s="340" t="s">
        <v>281</v>
      </c>
      <c r="J140" s="342"/>
      <c r="K140" s="142"/>
      <c r="L140" s="1"/>
      <c r="R140" s="1"/>
      <c r="S140" s="1"/>
      <c r="T140" s="340" t="s">
        <v>278</v>
      </c>
      <c r="U140" s="341"/>
      <c r="V140" s="342"/>
      <c r="W140" s="141"/>
      <c r="X140" s="39"/>
      <c r="Y140" s="340" t="s">
        <v>281</v>
      </c>
      <c r="Z140" s="342"/>
      <c r="AA140" s="142"/>
      <c r="AB140" s="1"/>
      <c r="AE140" s="1"/>
      <c r="AF140" s="1"/>
      <c r="AG140" s="340" t="s">
        <v>278</v>
      </c>
      <c r="AH140" s="341"/>
      <c r="AI140" s="342"/>
      <c r="AJ140" s="141"/>
      <c r="AK140" s="39"/>
      <c r="AL140" s="340" t="s">
        <v>281</v>
      </c>
      <c r="AM140" s="342"/>
      <c r="AN140" s="142"/>
      <c r="AO140" s="1"/>
    </row>
    <row r="141" spans="4:41" ht="15.75" customHeight="1" thickBot="1" x14ac:dyDescent="0.3">
      <c r="D141" s="340" t="s">
        <v>279</v>
      </c>
      <c r="E141" s="341"/>
      <c r="F141" s="342"/>
      <c r="G141" s="141"/>
      <c r="H141" s="40"/>
      <c r="I141" s="95" t="s">
        <v>258</v>
      </c>
      <c r="J141" s="97" t="s">
        <v>107</v>
      </c>
      <c r="K141" s="142"/>
      <c r="L141" s="1"/>
      <c r="R141" s="1"/>
      <c r="S141" s="1"/>
      <c r="T141" s="340" t="s">
        <v>279</v>
      </c>
      <c r="U141" s="341"/>
      <c r="V141" s="342"/>
      <c r="W141" s="141"/>
      <c r="X141" s="40"/>
      <c r="Y141" s="169" t="s">
        <v>258</v>
      </c>
      <c r="Z141" s="170" t="s">
        <v>107</v>
      </c>
      <c r="AA141" s="142"/>
      <c r="AB141" s="1"/>
      <c r="AE141" s="1"/>
      <c r="AF141" s="1"/>
      <c r="AG141" s="340" t="s">
        <v>279</v>
      </c>
      <c r="AH141" s="341"/>
      <c r="AI141" s="342"/>
      <c r="AJ141" s="141"/>
      <c r="AK141" s="40"/>
      <c r="AL141" s="169" t="s">
        <v>258</v>
      </c>
      <c r="AM141" s="170" t="s">
        <v>107</v>
      </c>
      <c r="AN141" s="142"/>
      <c r="AO141" s="1"/>
    </row>
    <row r="142" spans="4:41" ht="16.5" customHeight="1" thickBot="1" x14ac:dyDescent="0.3">
      <c r="H142" s="40"/>
      <c r="I142" s="95" t="s">
        <v>258</v>
      </c>
      <c r="J142" s="49" t="s">
        <v>107</v>
      </c>
      <c r="K142" s="142"/>
      <c r="R142" s="1"/>
      <c r="S142" s="1"/>
      <c r="T142" s="1"/>
      <c r="U142" s="1"/>
      <c r="V142" s="1"/>
      <c r="W142" s="1"/>
      <c r="X142" s="40"/>
      <c r="Y142" s="169" t="s">
        <v>258</v>
      </c>
      <c r="Z142" s="49" t="s">
        <v>107</v>
      </c>
      <c r="AA142" s="142"/>
      <c r="AB142" s="1"/>
      <c r="AE142" s="1"/>
      <c r="AF142" s="1"/>
      <c r="AG142" s="1"/>
      <c r="AH142" s="1"/>
      <c r="AI142" s="1"/>
      <c r="AJ142" s="1"/>
      <c r="AK142" s="40"/>
      <c r="AL142" s="169" t="s">
        <v>258</v>
      </c>
      <c r="AM142" s="49" t="s">
        <v>107</v>
      </c>
      <c r="AN142" s="142"/>
      <c r="AO142" s="1"/>
    </row>
    <row r="143" spans="4:41" x14ac:dyDescent="0.25">
      <c r="E143" s="1"/>
      <c r="H143" s="1"/>
      <c r="I143" s="1"/>
      <c r="J143" s="1"/>
      <c r="K143" s="1"/>
      <c r="R143" s="1"/>
      <c r="S143" s="1"/>
      <c r="T143" s="1"/>
      <c r="U143" s="1"/>
      <c r="V143" s="1"/>
      <c r="W143" s="1"/>
      <c r="X143" s="1"/>
      <c r="Y143" s="1"/>
      <c r="Z143" s="1"/>
      <c r="AA143" s="1"/>
      <c r="AB143" s="1"/>
      <c r="AE143" s="1"/>
      <c r="AF143" s="1"/>
      <c r="AG143" s="1"/>
      <c r="AH143" s="1"/>
      <c r="AI143" s="1"/>
      <c r="AJ143" s="1"/>
      <c r="AK143" s="1"/>
      <c r="AL143" s="1"/>
      <c r="AM143" s="1"/>
      <c r="AN143" s="1"/>
      <c r="AO143" s="1"/>
    </row>
    <row r="144" spans="4:41" x14ac:dyDescent="0.25">
      <c r="E144" s="1"/>
      <c r="H144" s="1"/>
      <c r="R144" s="1"/>
      <c r="S144" s="1"/>
      <c r="T144" s="1"/>
      <c r="U144" s="1"/>
      <c r="V144" s="1"/>
      <c r="W144" s="1"/>
      <c r="X144" s="1"/>
      <c r="Y144" s="1"/>
      <c r="Z144" s="1"/>
      <c r="AA144" s="1"/>
      <c r="AB144" s="1"/>
      <c r="AE144" s="1"/>
      <c r="AF144" s="1"/>
      <c r="AG144" s="1"/>
      <c r="AH144" s="1"/>
      <c r="AI144" s="1"/>
      <c r="AJ144" s="1"/>
      <c r="AK144" s="1"/>
      <c r="AL144" s="1"/>
      <c r="AM144" s="1"/>
      <c r="AN144" s="1"/>
      <c r="AO144" s="1"/>
    </row>
    <row r="145" spans="4:43" ht="15.75" customHeight="1" x14ac:dyDescent="0.25">
      <c r="E145" s="1"/>
      <c r="H145" s="48"/>
      <c r="R145" s="1"/>
      <c r="S145" s="1"/>
      <c r="T145" s="1"/>
      <c r="U145" s="1"/>
      <c r="V145" s="1"/>
      <c r="W145" s="1"/>
      <c r="X145" s="48"/>
      <c r="Y145" s="1"/>
      <c r="Z145" s="1"/>
      <c r="AA145" s="1"/>
      <c r="AB145" s="1"/>
      <c r="AE145" s="1"/>
      <c r="AF145" s="1"/>
      <c r="AG145" s="1"/>
      <c r="AH145" s="1"/>
      <c r="AI145" s="1"/>
      <c r="AJ145" s="1"/>
      <c r="AK145" s="48"/>
      <c r="AL145" s="1"/>
      <c r="AM145" s="1"/>
      <c r="AN145" s="1"/>
      <c r="AO145" s="1"/>
    </row>
    <row r="146" spans="4:43" ht="15.75" customHeight="1" x14ac:dyDescent="0.25">
      <c r="E146" s="1"/>
      <c r="H146" s="48"/>
      <c r="R146" s="1"/>
      <c r="S146" s="1"/>
      <c r="T146" s="1"/>
      <c r="U146" s="1"/>
      <c r="V146" s="1"/>
      <c r="W146" s="1"/>
      <c r="X146" s="48"/>
      <c r="Y146" s="1"/>
      <c r="Z146" s="1"/>
      <c r="AA146" s="1"/>
      <c r="AB146" s="1"/>
      <c r="AE146" s="1"/>
      <c r="AF146" s="1"/>
      <c r="AG146" s="1"/>
      <c r="AH146" s="1"/>
      <c r="AI146" s="1"/>
      <c r="AJ146" s="1"/>
      <c r="AK146" s="48"/>
      <c r="AL146" s="1"/>
      <c r="AM146" s="1"/>
      <c r="AN146" s="1"/>
      <c r="AO146" s="1"/>
    </row>
    <row r="147" spans="4:43" ht="15.75" customHeight="1" x14ac:dyDescent="0.25">
      <c r="H147" s="48"/>
      <c r="I147" s="131"/>
      <c r="J147" s="131"/>
      <c r="K147" s="131"/>
      <c r="R147" s="1"/>
      <c r="S147" s="1"/>
      <c r="T147" s="1"/>
      <c r="U147" s="1"/>
      <c r="V147" s="1"/>
      <c r="W147" s="1"/>
      <c r="X147" s="48"/>
      <c r="Y147" s="168"/>
      <c r="Z147" s="168"/>
      <c r="AA147" s="168"/>
      <c r="AB147" s="1"/>
      <c r="AE147" s="1"/>
      <c r="AF147" s="1"/>
      <c r="AG147" s="1"/>
      <c r="AH147" s="1"/>
      <c r="AI147" s="1"/>
      <c r="AJ147" s="1"/>
      <c r="AK147" s="48"/>
      <c r="AL147" s="168"/>
      <c r="AM147" s="168"/>
      <c r="AN147" s="168"/>
      <c r="AO147" s="1"/>
    </row>
    <row r="148" spans="4:43" ht="15.75" customHeight="1" x14ac:dyDescent="0.25">
      <c r="H148" s="48"/>
      <c r="R148" s="1"/>
      <c r="S148" s="1"/>
      <c r="T148" s="1"/>
      <c r="U148" s="1"/>
      <c r="V148" s="1"/>
      <c r="W148" s="1"/>
      <c r="X148" s="48"/>
      <c r="Y148" s="1"/>
      <c r="Z148" s="1"/>
      <c r="AA148" s="1"/>
      <c r="AB148" s="1"/>
      <c r="AE148" s="1"/>
      <c r="AF148" s="1"/>
      <c r="AG148" s="1"/>
      <c r="AH148" s="1"/>
      <c r="AI148" s="1"/>
      <c r="AJ148" s="1"/>
      <c r="AK148" s="48"/>
      <c r="AL148" s="1"/>
      <c r="AM148" s="1"/>
      <c r="AN148" s="1"/>
      <c r="AO148" s="1"/>
    </row>
    <row r="149" spans="4:43" ht="15.75" customHeight="1" x14ac:dyDescent="0.25">
      <c r="D149" s="131" t="s">
        <v>296</v>
      </c>
      <c r="E149" s="131"/>
      <c r="F149" s="131"/>
      <c r="G149" s="131"/>
      <c r="H149" s="48"/>
      <c r="R149" s="1"/>
      <c r="S149" s="1"/>
      <c r="T149" s="168" t="s">
        <v>296</v>
      </c>
      <c r="U149" s="168"/>
      <c r="V149" s="168"/>
      <c r="W149" s="168"/>
      <c r="X149" s="48"/>
      <c r="Y149" s="1"/>
      <c r="Z149" s="1"/>
      <c r="AA149" s="1"/>
      <c r="AB149" s="1"/>
      <c r="AE149" s="1"/>
      <c r="AF149" s="1"/>
      <c r="AG149" s="168" t="s">
        <v>296</v>
      </c>
      <c r="AH149" s="168"/>
      <c r="AI149" s="168"/>
      <c r="AJ149" s="168"/>
      <c r="AK149" s="48"/>
      <c r="AL149" s="1"/>
      <c r="AM149" s="1"/>
      <c r="AN149" s="1"/>
      <c r="AO149" s="1"/>
    </row>
    <row r="150" spans="4:43" ht="15.75" customHeight="1" thickBot="1" x14ac:dyDescent="0.3">
      <c r="H150" s="48"/>
      <c r="R150" s="1"/>
      <c r="S150" s="1"/>
      <c r="T150" s="1"/>
      <c r="U150" s="1"/>
      <c r="V150" s="1"/>
      <c r="W150" s="1"/>
      <c r="X150" s="48"/>
      <c r="Y150" s="1"/>
      <c r="Z150" s="1"/>
      <c r="AA150" s="1"/>
      <c r="AB150" s="1"/>
      <c r="AE150" s="1"/>
      <c r="AF150" s="1"/>
      <c r="AG150" s="1"/>
      <c r="AH150" s="1"/>
      <c r="AI150" s="1"/>
      <c r="AJ150" s="1"/>
      <c r="AK150" s="48"/>
      <c r="AL150" s="1"/>
      <c r="AM150" s="1"/>
      <c r="AN150" s="1"/>
      <c r="AO150" s="1"/>
    </row>
    <row r="151" spans="4:43" ht="15.75" customHeight="1" thickBot="1" x14ac:dyDescent="0.3">
      <c r="D151" t="s">
        <v>297</v>
      </c>
      <c r="E151" s="334"/>
      <c r="F151" s="335"/>
      <c r="G151" s="335"/>
      <c r="H151" s="336"/>
      <c r="R151" s="1"/>
      <c r="S151" s="1"/>
      <c r="T151" s="1" t="s">
        <v>297</v>
      </c>
      <c r="U151" s="165"/>
      <c r="V151" s="166"/>
      <c r="W151" s="166"/>
      <c r="X151" s="167"/>
      <c r="Y151" s="1"/>
      <c r="Z151" s="1"/>
      <c r="AA151" s="1"/>
      <c r="AB151" s="1"/>
      <c r="AE151" s="1"/>
      <c r="AF151" s="1"/>
      <c r="AG151" s="1" t="s">
        <v>297</v>
      </c>
      <c r="AH151" s="165"/>
      <c r="AI151" s="166"/>
      <c r="AJ151" s="166"/>
      <c r="AK151" s="167"/>
      <c r="AL151" s="1"/>
      <c r="AM151" s="1"/>
      <c r="AN151" s="1"/>
      <c r="AO151" s="1"/>
    </row>
    <row r="152" spans="4:43" ht="15.75" customHeight="1" thickBot="1" x14ac:dyDescent="0.3">
      <c r="D152" t="s">
        <v>118</v>
      </c>
      <c r="E152" s="334"/>
      <c r="F152" s="335"/>
      <c r="G152" s="335"/>
      <c r="H152" s="336"/>
      <c r="R152" s="1"/>
      <c r="S152" s="1"/>
      <c r="T152" s="1" t="s">
        <v>118</v>
      </c>
      <c r="U152" s="165"/>
      <c r="V152" s="166"/>
      <c r="W152" s="166"/>
      <c r="X152" s="167"/>
      <c r="Y152" s="1"/>
      <c r="Z152" s="1"/>
      <c r="AA152" s="1"/>
      <c r="AB152" s="1"/>
      <c r="AE152" s="1"/>
      <c r="AF152" s="1"/>
      <c r="AG152" s="1" t="s">
        <v>118</v>
      </c>
      <c r="AH152" s="165"/>
      <c r="AI152" s="166"/>
      <c r="AJ152" s="166"/>
      <c r="AK152" s="167"/>
      <c r="AL152" s="1"/>
      <c r="AM152" s="1"/>
      <c r="AN152" s="1"/>
      <c r="AO152" s="1"/>
    </row>
    <row r="153" spans="4:43" ht="15.75" customHeight="1" thickBot="1" x14ac:dyDescent="0.3">
      <c r="D153" t="s">
        <v>155</v>
      </c>
      <c r="E153" s="334"/>
      <c r="F153" s="335"/>
      <c r="G153" s="335"/>
      <c r="H153" s="336"/>
      <c r="R153" s="1"/>
      <c r="S153" s="1"/>
      <c r="T153" s="1" t="s">
        <v>155</v>
      </c>
      <c r="U153" s="165"/>
      <c r="V153" s="166"/>
      <c r="W153" s="166"/>
      <c r="X153" s="167"/>
      <c r="Y153" s="1"/>
      <c r="Z153" s="1"/>
      <c r="AA153" s="1"/>
      <c r="AB153" s="1"/>
      <c r="AE153" s="1"/>
      <c r="AF153" s="1"/>
      <c r="AG153" s="1" t="s">
        <v>155</v>
      </c>
      <c r="AH153" s="165"/>
      <c r="AI153" s="166"/>
      <c r="AJ153" s="166"/>
      <c r="AK153" s="167"/>
      <c r="AL153" s="1"/>
      <c r="AM153" s="1"/>
      <c r="AN153" s="1"/>
      <c r="AO153" s="1"/>
    </row>
    <row r="154" spans="4:43" ht="15.75" customHeight="1" thickBot="1" x14ac:dyDescent="0.3">
      <c r="D154" t="s">
        <v>298</v>
      </c>
      <c r="E154" s="334"/>
      <c r="F154" s="335"/>
      <c r="G154" s="335"/>
      <c r="H154" s="336"/>
      <c r="R154" s="1"/>
      <c r="S154" s="1"/>
      <c r="T154" s="1" t="s">
        <v>298</v>
      </c>
      <c r="U154" s="165"/>
      <c r="V154" s="166"/>
      <c r="W154" s="166"/>
      <c r="X154" s="167"/>
      <c r="Y154" s="1"/>
      <c r="Z154" s="1"/>
      <c r="AA154" s="1"/>
      <c r="AB154" s="1"/>
      <c r="AE154" s="1"/>
      <c r="AF154" s="1"/>
      <c r="AG154" s="1" t="s">
        <v>298</v>
      </c>
      <c r="AH154" s="165"/>
      <c r="AI154" s="166"/>
      <c r="AJ154" s="166"/>
      <c r="AK154" s="167"/>
      <c r="AL154" s="1"/>
      <c r="AM154" s="1"/>
      <c r="AN154" s="1"/>
      <c r="AO154" s="1"/>
    </row>
    <row r="155" spans="4:43" ht="15.75" customHeight="1" thickBot="1" x14ac:dyDescent="0.3">
      <c r="D155" t="s">
        <v>299</v>
      </c>
      <c r="E155" s="334"/>
      <c r="F155" s="335"/>
      <c r="G155" s="335"/>
      <c r="H155" s="336"/>
      <c r="R155" s="1"/>
      <c r="S155" s="1"/>
      <c r="T155" s="1" t="s">
        <v>299</v>
      </c>
      <c r="U155" s="165"/>
      <c r="V155" s="166"/>
      <c r="W155" s="166"/>
      <c r="X155" s="167"/>
      <c r="Y155" s="1"/>
      <c r="Z155" s="1"/>
      <c r="AA155" s="1"/>
      <c r="AB155" s="1"/>
      <c r="AC155" s="1"/>
      <c r="AD155" s="1"/>
      <c r="AE155" s="1"/>
      <c r="AF155" s="1"/>
      <c r="AG155" s="1" t="s">
        <v>299</v>
      </c>
      <c r="AH155" s="165"/>
      <c r="AI155" s="166"/>
      <c r="AJ155" s="166"/>
      <c r="AK155" s="167"/>
      <c r="AL155" s="1"/>
      <c r="AM155" s="1"/>
      <c r="AN155" s="1"/>
      <c r="AO155" s="1"/>
      <c r="AP155" s="1"/>
    </row>
    <row r="156" spans="4:43" ht="15.75" customHeight="1" x14ac:dyDescent="0.25">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row>
    <row r="157" spans="4:43" x14ac:dyDescent="0.25">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row>
    <row r="158" spans="4:43" x14ac:dyDescent="0.25">
      <c r="Y158" s="1"/>
      <c r="Z158" s="1"/>
      <c r="AA158" s="1"/>
      <c r="AB158" s="1"/>
      <c r="AC158" s="1"/>
      <c r="AD158" s="1"/>
      <c r="AE158" s="1"/>
      <c r="AF158" s="1"/>
      <c r="AG158" s="1"/>
      <c r="AH158" s="1"/>
      <c r="AI158" s="1"/>
      <c r="AJ158" s="1"/>
      <c r="AK158" s="1"/>
      <c r="AL158" s="1"/>
      <c r="AM158" s="1"/>
      <c r="AN158" s="1"/>
      <c r="AO158" s="1"/>
      <c r="AP158" s="1"/>
      <c r="AQ158" s="1"/>
    </row>
    <row r="159" spans="4:43" x14ac:dyDescent="0.25">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row>
    <row r="160" spans="4:43" x14ac:dyDescent="0.25">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row>
    <row r="161" spans="20:43" x14ac:dyDescent="0.25">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row>
    <row r="162" spans="20:43" x14ac:dyDescent="0.25">
      <c r="T162" s="1"/>
      <c r="U162" s="1"/>
      <c r="V162" s="1"/>
      <c r="W162" s="1"/>
      <c r="X162" s="1"/>
      <c r="Y162" s="1"/>
      <c r="Z162" s="1"/>
      <c r="AA162" s="1"/>
      <c r="AE162" s="1"/>
      <c r="AF162" s="1"/>
      <c r="AG162" s="1"/>
      <c r="AH162" s="1"/>
      <c r="AI162" s="1"/>
      <c r="AJ162" s="1"/>
      <c r="AK162" s="1"/>
      <c r="AL162" s="1"/>
      <c r="AM162" s="1"/>
      <c r="AN162" s="1"/>
      <c r="AO162" s="1"/>
      <c r="AP162" s="1"/>
      <c r="AQ162" s="1"/>
    </row>
    <row r="163" spans="20:43" x14ac:dyDescent="0.25">
      <c r="T163" s="1"/>
      <c r="U163" s="1"/>
      <c r="V163" s="1"/>
      <c r="W163" s="1"/>
      <c r="X163" s="1"/>
      <c r="Y163" s="1"/>
      <c r="Z163" s="1"/>
      <c r="AA163" s="1"/>
      <c r="AE163" s="1"/>
      <c r="AF163" s="1"/>
      <c r="AG163" s="1"/>
      <c r="AH163" s="1"/>
      <c r="AI163" s="1"/>
      <c r="AJ163" s="1"/>
      <c r="AK163" s="1"/>
      <c r="AL163" s="1"/>
      <c r="AM163" s="1"/>
      <c r="AN163" s="1"/>
      <c r="AO163" s="1"/>
      <c r="AP163" s="1"/>
      <c r="AQ163" s="1"/>
    </row>
    <row r="164" spans="20:43" x14ac:dyDescent="0.25">
      <c r="T164" s="1"/>
      <c r="U164" s="1"/>
      <c r="V164" s="1"/>
      <c r="W164" s="1"/>
      <c r="X164" s="1"/>
      <c r="Y164" s="1"/>
      <c r="Z164" s="1"/>
      <c r="AA164" s="1"/>
      <c r="AE164" s="1"/>
      <c r="AF164" s="1"/>
      <c r="AG164" s="1"/>
      <c r="AH164" s="1"/>
      <c r="AI164" s="1"/>
      <c r="AJ164" s="1"/>
      <c r="AK164" s="1"/>
      <c r="AL164" s="1"/>
      <c r="AM164" s="1"/>
      <c r="AN164" s="1"/>
      <c r="AO164" s="1"/>
      <c r="AP164" s="1"/>
      <c r="AQ164" s="1"/>
    </row>
    <row r="165" spans="20:43" x14ac:dyDescent="0.25">
      <c r="T165" s="1"/>
      <c r="U165" s="1"/>
      <c r="V165" s="1"/>
      <c r="W165" s="1"/>
      <c r="X165" s="1"/>
      <c r="Y165" s="1"/>
      <c r="Z165" s="1"/>
      <c r="AA165" s="1"/>
      <c r="AE165" s="1"/>
      <c r="AF165" s="1"/>
      <c r="AG165" s="1"/>
      <c r="AH165" s="1"/>
      <c r="AI165" s="1"/>
      <c r="AJ165" s="1"/>
      <c r="AK165" s="1"/>
      <c r="AL165" s="1"/>
      <c r="AM165" s="1"/>
      <c r="AN165" s="1"/>
      <c r="AO165" s="1"/>
      <c r="AP165" s="1"/>
      <c r="AQ165" s="1"/>
    </row>
    <row r="166" spans="20:43" x14ac:dyDescent="0.25">
      <c r="T166" s="1"/>
      <c r="U166" s="1"/>
      <c r="V166" s="1"/>
      <c r="W166" s="1"/>
      <c r="X166" s="1"/>
      <c r="Y166" s="1"/>
      <c r="Z166" s="1"/>
      <c r="AA166" s="1"/>
      <c r="AE166" s="1"/>
      <c r="AF166" s="1"/>
      <c r="AG166" s="1"/>
      <c r="AH166" s="1"/>
      <c r="AI166" s="1"/>
      <c r="AJ166" s="1"/>
      <c r="AK166" s="1"/>
      <c r="AL166" s="1"/>
      <c r="AM166" s="1"/>
      <c r="AN166" s="1"/>
      <c r="AO166" s="1"/>
      <c r="AP166" s="1"/>
      <c r="AQ166" s="1"/>
    </row>
    <row r="167" spans="20:43" x14ac:dyDescent="0.25">
      <c r="T167" s="1"/>
      <c r="U167" s="1"/>
      <c r="V167" s="1"/>
      <c r="W167" s="1"/>
      <c r="X167" s="1"/>
      <c r="Y167" s="1"/>
      <c r="Z167" s="1"/>
      <c r="AA167" s="1"/>
      <c r="AE167" s="1"/>
      <c r="AF167" s="1"/>
      <c r="AG167" s="1"/>
      <c r="AH167" s="1"/>
      <c r="AI167" s="1"/>
      <c r="AJ167" s="1"/>
      <c r="AK167" s="1"/>
      <c r="AL167" s="1"/>
      <c r="AM167" s="1"/>
      <c r="AN167" s="1"/>
      <c r="AO167" s="1"/>
      <c r="AP167" s="1"/>
      <c r="AQ167" s="1"/>
    </row>
    <row r="168" spans="20:43" x14ac:dyDescent="0.25">
      <c r="T168" s="1"/>
      <c r="U168" s="1"/>
      <c r="V168" s="1"/>
      <c r="W168" s="1"/>
      <c r="X168" s="1"/>
      <c r="Y168" s="1"/>
      <c r="Z168" s="1"/>
      <c r="AA168" s="1"/>
      <c r="AE168" s="1"/>
      <c r="AF168" s="1"/>
      <c r="AG168" s="1"/>
      <c r="AH168" s="1"/>
      <c r="AI168" s="1"/>
      <c r="AJ168" s="1"/>
      <c r="AK168" s="1"/>
      <c r="AL168" s="1"/>
      <c r="AM168" s="1"/>
      <c r="AN168" s="1"/>
      <c r="AO168" s="1"/>
      <c r="AP168" s="1"/>
      <c r="AQ168" s="1"/>
    </row>
    <row r="169" spans="20:43" x14ac:dyDescent="0.25">
      <c r="AE169" s="1"/>
      <c r="AF169" s="1"/>
      <c r="AG169" s="1"/>
      <c r="AH169" s="1"/>
      <c r="AI169" s="1"/>
      <c r="AJ169" s="1"/>
      <c r="AK169" s="1"/>
      <c r="AL169" s="1"/>
      <c r="AM169" s="1"/>
      <c r="AN169" s="1"/>
      <c r="AO169" s="1"/>
      <c r="AP169" s="1"/>
      <c r="AQ169" s="1"/>
    </row>
    <row r="170" spans="20:43" x14ac:dyDescent="0.25">
      <c r="AE170" s="1"/>
      <c r="AF170" s="1"/>
      <c r="AG170" s="1"/>
      <c r="AH170" s="1"/>
      <c r="AI170" s="1"/>
      <c r="AJ170" s="1"/>
      <c r="AK170" s="1"/>
      <c r="AL170" s="1"/>
      <c r="AM170" s="1"/>
      <c r="AN170" s="1"/>
      <c r="AO170" s="1"/>
      <c r="AP170" s="1"/>
      <c r="AQ170" s="1"/>
    </row>
    <row r="171" spans="20:43" x14ac:dyDescent="0.25">
      <c r="AE171" s="1"/>
      <c r="AF171" s="1"/>
      <c r="AG171" s="1"/>
      <c r="AH171" s="1"/>
      <c r="AI171" s="1"/>
      <c r="AJ171" s="1"/>
      <c r="AK171" s="1"/>
      <c r="AL171" s="1"/>
      <c r="AM171" s="1"/>
      <c r="AN171" s="1"/>
      <c r="AO171" s="1"/>
      <c r="AP171" s="1"/>
      <c r="AQ171" s="1"/>
    </row>
    <row r="172" spans="20:43" x14ac:dyDescent="0.25">
      <c r="AE172" s="1"/>
      <c r="AF172" s="1"/>
      <c r="AG172" s="1"/>
      <c r="AH172" s="1"/>
      <c r="AI172" s="1"/>
      <c r="AJ172" s="1"/>
      <c r="AK172" s="1"/>
      <c r="AL172" s="1"/>
      <c r="AM172" s="1"/>
      <c r="AN172" s="1"/>
      <c r="AO172" s="1"/>
      <c r="AP172" s="1"/>
      <c r="AQ172" s="1"/>
    </row>
  </sheetData>
  <sheetProtection algorithmName="SHA-512" hashValue="zoCRifJ8SwsIuonYq84oqUemlu+ZmLHmo/40OC0xLHXFQ66XFprJTiYvDO0wfGBOL4PH7GpkYTyI6T4egKZ9lA==" saltValue="3m4UA2u8seFyeMG+8qEeSg==" spinCount="100000" sheet="1" objects="1" scenarios="1"/>
  <mergeCells count="215">
    <mergeCell ref="D140:F140"/>
    <mergeCell ref="D141:F141"/>
    <mergeCell ref="D129:F129"/>
    <mergeCell ref="C45:C48"/>
    <mergeCell ref="C49:C52"/>
    <mergeCell ref="C53:C56"/>
    <mergeCell ref="N30:Q30"/>
    <mergeCell ref="I38:J38"/>
    <mergeCell ref="I39:J39"/>
    <mergeCell ref="N31:P31"/>
    <mergeCell ref="N32:Q32"/>
    <mergeCell ref="N33:Q33"/>
    <mergeCell ref="N34:Q34"/>
    <mergeCell ref="D130:F130"/>
    <mergeCell ref="D131:F131"/>
    <mergeCell ref="B35:C35"/>
    <mergeCell ref="D35:E35"/>
    <mergeCell ref="B36:D36"/>
    <mergeCell ref="B33:E34"/>
    <mergeCell ref="B110:C110"/>
    <mergeCell ref="E100:L100"/>
    <mergeCell ref="D91:F91"/>
    <mergeCell ref="D93:G93"/>
    <mergeCell ref="D94:G94"/>
    <mergeCell ref="B5:C5"/>
    <mergeCell ref="D5:I5"/>
    <mergeCell ref="B7:C7"/>
    <mergeCell ref="D7:I7"/>
    <mergeCell ref="D8:E8"/>
    <mergeCell ref="B25:F25"/>
    <mergeCell ref="B13:C13"/>
    <mergeCell ref="D13:I13"/>
    <mergeCell ref="D14:E14"/>
    <mergeCell ref="B16:D16"/>
    <mergeCell ref="B22:D22"/>
    <mergeCell ref="B11:J11"/>
    <mergeCell ref="B17:J17"/>
    <mergeCell ref="B23:J23"/>
    <mergeCell ref="G26:M26"/>
    <mergeCell ref="G27:M27"/>
    <mergeCell ref="B26:E26"/>
    <mergeCell ref="C30:D30"/>
    <mergeCell ref="I36:J36"/>
    <mergeCell ref="D62:J62"/>
    <mergeCell ref="B43:B44"/>
    <mergeCell ref="D57:F57"/>
    <mergeCell ref="A45:B46"/>
    <mergeCell ref="D58:K58"/>
    <mergeCell ref="D59:E59"/>
    <mergeCell ref="F59:J59"/>
    <mergeCell ref="G35:H35"/>
    <mergeCell ref="I35:J35"/>
    <mergeCell ref="G36:H36"/>
    <mergeCell ref="G37:H37"/>
    <mergeCell ref="G38:H38"/>
    <mergeCell ref="G39:H39"/>
    <mergeCell ref="I37:J37"/>
    <mergeCell ref="G33:I34"/>
    <mergeCell ref="D95:G95"/>
    <mergeCell ref="H69:K69"/>
    <mergeCell ref="H66:K66"/>
    <mergeCell ref="D88:F88"/>
    <mergeCell ref="D89:F89"/>
    <mergeCell ref="D90:F90"/>
    <mergeCell ref="D80:E80"/>
    <mergeCell ref="D66:E66"/>
    <mergeCell ref="H68:K68"/>
    <mergeCell ref="H67:K67"/>
    <mergeCell ref="D68:E68"/>
    <mergeCell ref="D75:E75"/>
    <mergeCell ref="D76:E76"/>
    <mergeCell ref="D77:E77"/>
    <mergeCell ref="D78:E78"/>
    <mergeCell ref="D79:E79"/>
    <mergeCell ref="D67:E67"/>
    <mergeCell ref="D69:E69"/>
    <mergeCell ref="D70:E70"/>
    <mergeCell ref="E110:L110"/>
    <mergeCell ref="E111:L111"/>
    <mergeCell ref="E112:L112"/>
    <mergeCell ref="E113:L113"/>
    <mergeCell ref="I138:J138"/>
    <mergeCell ref="I137:J137"/>
    <mergeCell ref="I139:J139"/>
    <mergeCell ref="I140:J140"/>
    <mergeCell ref="I130:J130"/>
    <mergeCell ref="I131:J131"/>
    <mergeCell ref="I132:J132"/>
    <mergeCell ref="D132:F132"/>
    <mergeCell ref="D133:F133"/>
    <mergeCell ref="D134:F134"/>
    <mergeCell ref="D135:F135"/>
    <mergeCell ref="D136:F136"/>
    <mergeCell ref="D137:F137"/>
    <mergeCell ref="D138:F138"/>
    <mergeCell ref="I129:J129"/>
    <mergeCell ref="I133:J133"/>
    <mergeCell ref="I134:J134"/>
    <mergeCell ref="I135:J135"/>
    <mergeCell ref="I136:J136"/>
    <mergeCell ref="D139:F139"/>
    <mergeCell ref="D65:E65"/>
    <mergeCell ref="D71:E71"/>
    <mergeCell ref="D72:E72"/>
    <mergeCell ref="D73:E73"/>
    <mergeCell ref="D74:E74"/>
    <mergeCell ref="D60:E60"/>
    <mergeCell ref="F60:J60"/>
    <mergeCell ref="D61:E61"/>
    <mergeCell ref="F61:J61"/>
    <mergeCell ref="A7:A11"/>
    <mergeCell ref="B19:C19"/>
    <mergeCell ref="D19:I19"/>
    <mergeCell ref="D20:E20"/>
    <mergeCell ref="B10:D10"/>
    <mergeCell ref="K10:L10"/>
    <mergeCell ref="K17:L17"/>
    <mergeCell ref="K22:L22"/>
    <mergeCell ref="K16:L16"/>
    <mergeCell ref="Y129:Z129"/>
    <mergeCell ref="T128:AA128"/>
    <mergeCell ref="T129:V129"/>
    <mergeCell ref="T130:V130"/>
    <mergeCell ref="T131:V131"/>
    <mergeCell ref="T132:V132"/>
    <mergeCell ref="T133:V133"/>
    <mergeCell ref="T94:W94"/>
    <mergeCell ref="T95:W95"/>
    <mergeCell ref="T116:AB116"/>
    <mergeCell ref="U110:AB110"/>
    <mergeCell ref="U111:AB111"/>
    <mergeCell ref="U112:AB112"/>
    <mergeCell ref="T101:Y101"/>
    <mergeCell ref="T106:Y106"/>
    <mergeCell ref="Y135:Z135"/>
    <mergeCell ref="T134:V134"/>
    <mergeCell ref="T135:V135"/>
    <mergeCell ref="T136:V136"/>
    <mergeCell ref="T137:V137"/>
    <mergeCell ref="Y132:Z132"/>
    <mergeCell ref="Y133:Z133"/>
    <mergeCell ref="Y130:Z130"/>
    <mergeCell ref="Y131:Z131"/>
    <mergeCell ref="AH100:AO100"/>
    <mergeCell ref="T88:V88"/>
    <mergeCell ref="T89:V89"/>
    <mergeCell ref="T90:V90"/>
    <mergeCell ref="T91:V91"/>
    <mergeCell ref="T93:W93"/>
    <mergeCell ref="AL140:AM140"/>
    <mergeCell ref="AL138:AM138"/>
    <mergeCell ref="AL139:AM139"/>
    <mergeCell ref="AL136:AM136"/>
    <mergeCell ref="AL137:AM137"/>
    <mergeCell ref="AL134:AM134"/>
    <mergeCell ref="AL135:AM135"/>
    <mergeCell ref="AL132:AM132"/>
    <mergeCell ref="AL133:AM133"/>
    <mergeCell ref="AL130:AM130"/>
    <mergeCell ref="AL131:AM131"/>
    <mergeCell ref="AG128:AN128"/>
    <mergeCell ref="AL129:AM129"/>
    <mergeCell ref="Y140:Z140"/>
    <mergeCell ref="Y138:Z138"/>
    <mergeCell ref="Y139:Z139"/>
    <mergeCell ref="Y134:Z134"/>
    <mergeCell ref="T138:V138"/>
    <mergeCell ref="M80:Q81"/>
    <mergeCell ref="M29:Q29"/>
    <mergeCell ref="D82:F82"/>
    <mergeCell ref="D106:I106"/>
    <mergeCell ref="D116:L116"/>
    <mergeCell ref="D128:K128"/>
    <mergeCell ref="T82:V82"/>
    <mergeCell ref="AG82:AI82"/>
    <mergeCell ref="U113:AB113"/>
    <mergeCell ref="AH110:AO110"/>
    <mergeCell ref="AH111:AO111"/>
    <mergeCell ref="AH112:AO112"/>
    <mergeCell ref="AH113:AO113"/>
    <mergeCell ref="AG101:AL101"/>
    <mergeCell ref="AG106:AL106"/>
    <mergeCell ref="AG116:AO116"/>
    <mergeCell ref="AG88:AI88"/>
    <mergeCell ref="AG89:AI89"/>
    <mergeCell ref="AG90:AI90"/>
    <mergeCell ref="AG91:AI91"/>
    <mergeCell ref="AG93:AJ93"/>
    <mergeCell ref="AG94:AJ94"/>
    <mergeCell ref="U100:AB100"/>
    <mergeCell ref="AG95:AJ95"/>
    <mergeCell ref="A3:J3"/>
    <mergeCell ref="E151:H151"/>
    <mergeCell ref="E152:H152"/>
    <mergeCell ref="E153:H153"/>
    <mergeCell ref="E154:H154"/>
    <mergeCell ref="E155:H155"/>
    <mergeCell ref="AG129:AI129"/>
    <mergeCell ref="AG130:AI130"/>
    <mergeCell ref="AG131:AI131"/>
    <mergeCell ref="AG132:AI132"/>
    <mergeCell ref="AG133:AI133"/>
    <mergeCell ref="AG134:AI134"/>
    <mergeCell ref="AG135:AI135"/>
    <mergeCell ref="AG136:AI136"/>
    <mergeCell ref="AG137:AI137"/>
    <mergeCell ref="AG138:AI138"/>
    <mergeCell ref="AG139:AI139"/>
    <mergeCell ref="AG140:AI140"/>
    <mergeCell ref="AG141:AI141"/>
    <mergeCell ref="T139:V139"/>
    <mergeCell ref="T140:V140"/>
    <mergeCell ref="T141:V141"/>
    <mergeCell ref="Y136:Z136"/>
    <mergeCell ref="Y137:Z137"/>
  </mergeCells>
  <dataValidations count="21">
    <dataValidation type="list" allowBlank="1" showInputMessage="1" showErrorMessage="1" sqref="AM101:AM106 J98 J101:J106 Z98 Z101:Z106 AM98" xr:uid="{4DA87C8A-D815-4890-BFE5-75282978CDDF}">
      <formula1>"yes,no"</formula1>
    </dataValidation>
    <dataValidation type="list" allowBlank="1" showInputMessage="1" showErrorMessage="1" sqref="F22 F16" xr:uid="{D7EDEB1B-1E39-4A2C-A9C1-9718293A22DA}">
      <formula1>"1,2,3,4,5"</formula1>
    </dataValidation>
    <dataValidation type="list" allowBlank="1" showInputMessage="1" showErrorMessage="1" sqref="H45:H56" xr:uid="{517F2005-0151-468E-A717-DB1CCEE7E5B3}">
      <formula1>"LIFT,Market"</formula1>
    </dataValidation>
    <dataValidation type="list" allowBlank="1" showInputMessage="1" showErrorMessage="1" sqref="AA156:AA157 F131 L130:L141 F135:F141 V135:V141 AB130:AB141 V131 AN156:AN157 AI135:AI141 AO130:AO141 AI131" xr:uid="{17A49FB8-2FCE-4894-86EE-7C242975347F}">
      <formula1>"Yes, No"</formula1>
    </dataValidation>
    <dataValidation type="list" errorStyle="warning" showInputMessage="1" showErrorMessage="1" errorTitle="SmartDox" error="The value you entered for the dropdown is not valid." sqref="AH119 U119 E119" xr:uid="{15F7FD35-487D-4562-8890-C1A96B53B67A}">
      <formula1>SD_D_PL_BuildingType_Name</formula1>
    </dataValidation>
    <dataValidation type="list" errorStyle="warning" showInputMessage="1" showErrorMessage="1" errorTitle="SmartDox" error="The value you entered for the dropdown is not valid." sqref="AH120 U120 E120" xr:uid="{17052592-FC3D-4D4D-A933-D579B48F5FBE}">
      <formula1>SD_D_PL_ConstructionType_Name</formula1>
    </dataValidation>
    <dataValidation type="list" errorStyle="warning" showInputMessage="1" showErrorMessage="1" errorTitle="SmartDox" error="The value you entered for the dropdown is not valid." sqref="AH121 U121 E121" xr:uid="{54D87422-4954-41A3-B9F1-06A400E3B4A8}">
      <formula1>SD_D_PL_RoofType_Name</formula1>
    </dataValidation>
    <dataValidation type="list" errorStyle="warning" showInputMessage="1" showErrorMessage="1" errorTitle="SmartDox" error="The value you entered for the dropdown is not valid." sqref="AH122:AH123 U122:U123 E122:E123" xr:uid="{FDB2F558-0A07-49EE-ADED-EF1A370EE498}">
      <formula1>SD_D_PL_ExteriorFacadeType_Name</formula1>
    </dataValidation>
    <dataValidation type="list" errorStyle="warning" showInputMessage="1" showErrorMessage="1" errorTitle="SmartDox" error="The value you entered for the dropdown is not valid." sqref="AL122 Y122 I122" xr:uid="{373C4411-4F9E-45AF-AA29-B2696AB21E23}">
      <formula1>SD_D_PL_AirConditioningType_Name</formula1>
    </dataValidation>
    <dataValidation type="list" errorStyle="warning" showInputMessage="1" showErrorMessage="1" errorTitle="SmartDox" error="The value you entered for the dropdown is not valid." sqref="AL121 Y121 I121" xr:uid="{AB2BB8CD-33BE-4B75-9BC0-CD4D23CC4799}">
      <formula1>SD_D_PL_CookingType_Name</formula1>
    </dataValidation>
    <dataValidation type="list" errorStyle="warning" showInputMessage="1" showErrorMessage="1" errorTitle="SmartDox" error="The value you entered for the dropdown is not valid." sqref="AL119 Y119 I119" xr:uid="{25CFDD43-A6A7-4EA6-ADF0-B960DAD57E61}">
      <formula1>SD_D_PL_HeatingType_Name</formula1>
    </dataValidation>
    <dataValidation type="list" errorStyle="warning" showInputMessage="1" showErrorMessage="1" errorTitle="SmartDox" error="The value you entered for the dropdown is not valid." sqref="AL120 Y120 I120" xr:uid="{53721379-4604-4EB8-B5EB-7D46786B7F5B}">
      <formula1>SD_D_PL_HotWaterType_Name</formula1>
    </dataValidation>
    <dataValidation type="list" errorStyle="warning" showInputMessage="1" showErrorMessage="1" errorTitle="SmartDox" error="The value you entered for the dropdown is not valid." sqref="AL123 Y123 I123" xr:uid="{72F81B97-EA28-43EB-A423-E0041B4A9916}">
      <formula1>SD_D_PL_GeneralFloorMaterial_Name</formula1>
    </dataValidation>
    <dataValidation type="list" allowBlank="1" showInputMessage="1" showErrorMessage="1" sqref="H16 H22" xr:uid="{30537732-720C-4523-A628-EF3AF3DA53C2}">
      <formula1>"1,2,3,4,5,6,7,8,9,10,11,12,13,14,15,16,17,18,19,20,21,22,23,24,25,26,27,28,29,30"</formula1>
    </dataValidation>
    <dataValidation type="list" allowBlank="1" showInputMessage="1" showErrorMessage="1" sqref="J16 J22" xr:uid="{45FF8B2B-006F-4214-B755-E25FB59C4543}">
      <formula1>"1,2,3,4,5,6,7,8,9,10,11,12,13,14,15,16,17,18,19,20,21,22,23,24,25,26,27,28,29,30,31,32,33,34,35,36,37,38,39,40,41,42,43,44,45,46,47,48,49,50,51,52,53,54,55,56,57,58,60"</formula1>
    </dataValidation>
    <dataValidation type="list" errorStyle="warning" showInputMessage="1" showErrorMessage="1" errorTitle="SmartDox" error="The value you entered for the dropdown is not valid." sqref="O13 O19" xr:uid="{0BE87DF5-1E35-4732-A65D-01F70370C31F}">
      <formula1>$T$8:$T$43</formula1>
    </dataValidation>
    <dataValidation type="list" errorStyle="warning" showInputMessage="1" showErrorMessage="1" errorTitle="SmartDox" error="The value you entered for the dropdown is not valid." sqref="O7" xr:uid="{CCF609B8-D998-4CCE-9B08-92DC7176FFA8}">
      <formula1>SD_D_PL_Jurisdiction_Name</formula1>
    </dataValidation>
    <dataValidation type="list" errorStyle="warning" showInputMessage="1" showErrorMessage="1" errorTitle="SmartDox" error="The value you entered for the dropdown is not valid." sqref="D29" xr:uid="{4BFA90B7-4B6B-481E-A7EA-290936D5D468}">
      <formula1>SD_D_PL_ConstructionBuildingType_Name</formula1>
    </dataValidation>
    <dataValidation type="list" errorStyle="warning" showInputMessage="1" showErrorMessage="1" errorTitle="SmartDox" error="The value you entered for the dropdown is not valid." sqref="H10" xr:uid="{6A7F9437-D2CA-4BE5-AF3A-EA2E0AF5F9EB}">
      <formula1>SD_D_PL_UDF_258_Name</formula1>
    </dataValidation>
    <dataValidation type="list" errorStyle="warning" showInputMessage="1" showErrorMessage="1" errorTitle="SmartDox" error="The value you entered for the dropdown is not valid." sqref="J10" xr:uid="{85AC50E9-F495-487D-8FA3-8D580E4AE822}">
      <formula1>SD_D_PL_UDF_259_Name</formula1>
    </dataValidation>
    <dataValidation type="list" errorStyle="warning" showInputMessage="1" showErrorMessage="1" errorTitle="SmartDox" error="The value you entered for the dropdown is not valid." sqref="F10" xr:uid="{2288E35F-9CF3-4F89-AB9C-638F11835033}">
      <formula1>SD_D_PL_UDF_460_Name</formula1>
    </dataValidation>
  </dataValidations>
  <pageMargins left="0.7" right="0.7" top="0.75" bottom="0.75" header="0.3" footer="0.3"/>
  <pageSetup scale="1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4" r:id="rId4" name="SD_A_1">
              <controlPr defaultSize="0" autoFill="0" autoLine="0" autoPict="0">
                <anchor moveWithCells="1">
                  <from>
                    <xdr:col>6</xdr:col>
                    <xdr:colOff>0</xdr:colOff>
                    <xdr:row>129</xdr:row>
                    <xdr:rowOff>0</xdr:rowOff>
                  </from>
                  <to>
                    <xdr:col>6</xdr:col>
                    <xdr:colOff>342900</xdr:colOff>
                    <xdr:row>130</xdr:row>
                    <xdr:rowOff>19050</xdr:rowOff>
                  </to>
                </anchor>
              </controlPr>
            </control>
          </mc:Choice>
        </mc:AlternateContent>
        <mc:AlternateContent xmlns:mc="http://schemas.openxmlformats.org/markup-compatibility/2006">
          <mc:Choice Requires="x14">
            <control shapeId="1055" r:id="rId5" name="Check Box 31">
              <controlPr defaultSize="0" autoFill="0" autoLine="0" autoPict="0">
                <anchor moveWithCells="1">
                  <from>
                    <xdr:col>6</xdr:col>
                    <xdr:colOff>0</xdr:colOff>
                    <xdr:row>130</xdr:row>
                    <xdr:rowOff>0</xdr:rowOff>
                  </from>
                  <to>
                    <xdr:col>6</xdr:col>
                    <xdr:colOff>342900</xdr:colOff>
                    <xdr:row>130</xdr:row>
                    <xdr:rowOff>209550</xdr:rowOff>
                  </to>
                </anchor>
              </controlPr>
            </control>
          </mc:Choice>
        </mc:AlternateContent>
        <mc:AlternateContent xmlns:mc="http://schemas.openxmlformats.org/markup-compatibility/2006">
          <mc:Choice Requires="x14">
            <control shapeId="1057" r:id="rId6" name="SD_A_2">
              <controlPr defaultSize="0" autoFill="0" autoLine="0" autoPict="0">
                <anchor moveWithCells="1">
                  <from>
                    <xdr:col>6</xdr:col>
                    <xdr:colOff>0</xdr:colOff>
                    <xdr:row>134</xdr:row>
                    <xdr:rowOff>0</xdr:rowOff>
                  </from>
                  <to>
                    <xdr:col>6</xdr:col>
                    <xdr:colOff>342900</xdr:colOff>
                    <xdr:row>135</xdr:row>
                    <xdr:rowOff>19050</xdr:rowOff>
                  </to>
                </anchor>
              </controlPr>
            </control>
          </mc:Choice>
        </mc:AlternateContent>
        <mc:AlternateContent xmlns:mc="http://schemas.openxmlformats.org/markup-compatibility/2006">
          <mc:Choice Requires="x14">
            <control shapeId="1059" r:id="rId7" name="SD_A_3">
              <controlPr defaultSize="0" autoFill="0" autoLine="0" autoPict="0">
                <anchor moveWithCells="1">
                  <from>
                    <xdr:col>6</xdr:col>
                    <xdr:colOff>0</xdr:colOff>
                    <xdr:row>135</xdr:row>
                    <xdr:rowOff>0</xdr:rowOff>
                  </from>
                  <to>
                    <xdr:col>6</xdr:col>
                    <xdr:colOff>342900</xdr:colOff>
                    <xdr:row>136</xdr:row>
                    <xdr:rowOff>19050</xdr:rowOff>
                  </to>
                </anchor>
              </controlPr>
            </control>
          </mc:Choice>
        </mc:AlternateContent>
        <mc:AlternateContent xmlns:mc="http://schemas.openxmlformats.org/markup-compatibility/2006">
          <mc:Choice Requires="x14">
            <control shapeId="1061" r:id="rId8" name="SD_A_4">
              <controlPr defaultSize="0" autoFill="0" autoLine="0" autoPict="0">
                <anchor moveWithCells="1">
                  <from>
                    <xdr:col>6</xdr:col>
                    <xdr:colOff>0</xdr:colOff>
                    <xdr:row>136</xdr:row>
                    <xdr:rowOff>0</xdr:rowOff>
                  </from>
                  <to>
                    <xdr:col>6</xdr:col>
                    <xdr:colOff>342900</xdr:colOff>
                    <xdr:row>136</xdr:row>
                    <xdr:rowOff>209550</xdr:rowOff>
                  </to>
                </anchor>
              </controlPr>
            </control>
          </mc:Choice>
        </mc:AlternateContent>
        <mc:AlternateContent xmlns:mc="http://schemas.openxmlformats.org/markup-compatibility/2006">
          <mc:Choice Requires="x14">
            <control shapeId="1063" r:id="rId9" name="SD_A_5">
              <controlPr defaultSize="0" autoFill="0" autoLine="0" autoPict="0">
                <anchor moveWithCells="1">
                  <from>
                    <xdr:col>6</xdr:col>
                    <xdr:colOff>0</xdr:colOff>
                    <xdr:row>137</xdr:row>
                    <xdr:rowOff>0</xdr:rowOff>
                  </from>
                  <to>
                    <xdr:col>6</xdr:col>
                    <xdr:colOff>342900</xdr:colOff>
                    <xdr:row>138</xdr:row>
                    <xdr:rowOff>19050</xdr:rowOff>
                  </to>
                </anchor>
              </controlPr>
            </control>
          </mc:Choice>
        </mc:AlternateContent>
        <mc:AlternateContent xmlns:mc="http://schemas.openxmlformats.org/markup-compatibility/2006">
          <mc:Choice Requires="x14">
            <control shapeId="1065" r:id="rId10" name="SD_A_6">
              <controlPr defaultSize="0" autoFill="0" autoLine="0" autoPict="0">
                <anchor moveWithCells="1">
                  <from>
                    <xdr:col>6</xdr:col>
                    <xdr:colOff>0</xdr:colOff>
                    <xdr:row>138</xdr:row>
                    <xdr:rowOff>0</xdr:rowOff>
                  </from>
                  <to>
                    <xdr:col>6</xdr:col>
                    <xdr:colOff>342900</xdr:colOff>
                    <xdr:row>139</xdr:row>
                    <xdr:rowOff>9525</xdr:rowOff>
                  </to>
                </anchor>
              </controlPr>
            </control>
          </mc:Choice>
        </mc:AlternateContent>
        <mc:AlternateContent xmlns:mc="http://schemas.openxmlformats.org/markup-compatibility/2006">
          <mc:Choice Requires="x14">
            <control shapeId="1067" r:id="rId11" name="SD_A_7">
              <controlPr defaultSize="0" autoFill="0" autoLine="0" autoPict="0">
                <anchor moveWithCells="1">
                  <from>
                    <xdr:col>6</xdr:col>
                    <xdr:colOff>0</xdr:colOff>
                    <xdr:row>139</xdr:row>
                    <xdr:rowOff>0</xdr:rowOff>
                  </from>
                  <to>
                    <xdr:col>6</xdr:col>
                    <xdr:colOff>342900</xdr:colOff>
                    <xdr:row>140</xdr:row>
                    <xdr:rowOff>9525</xdr:rowOff>
                  </to>
                </anchor>
              </controlPr>
            </control>
          </mc:Choice>
        </mc:AlternateContent>
        <mc:AlternateContent xmlns:mc="http://schemas.openxmlformats.org/markup-compatibility/2006">
          <mc:Choice Requires="x14">
            <control shapeId="1069" r:id="rId12" name="SD_A_8">
              <controlPr defaultSize="0" autoFill="0" autoLine="0" autoPict="0">
                <anchor moveWithCells="1">
                  <from>
                    <xdr:col>6</xdr:col>
                    <xdr:colOff>0</xdr:colOff>
                    <xdr:row>140</xdr:row>
                    <xdr:rowOff>0</xdr:rowOff>
                  </from>
                  <to>
                    <xdr:col>6</xdr:col>
                    <xdr:colOff>342900</xdr:colOff>
                    <xdr:row>141</xdr:row>
                    <xdr:rowOff>9525</xdr:rowOff>
                  </to>
                </anchor>
              </controlPr>
            </control>
          </mc:Choice>
        </mc:AlternateContent>
        <mc:AlternateContent xmlns:mc="http://schemas.openxmlformats.org/markup-compatibility/2006">
          <mc:Choice Requires="x14">
            <control shapeId="1071" r:id="rId13" name="SD_A_9">
              <controlPr defaultSize="0" autoFill="0" autoLine="0" autoPict="0">
                <anchor moveWithCells="1">
                  <from>
                    <xdr:col>6</xdr:col>
                    <xdr:colOff>0</xdr:colOff>
                    <xdr:row>130</xdr:row>
                    <xdr:rowOff>0</xdr:rowOff>
                  </from>
                  <to>
                    <xdr:col>6</xdr:col>
                    <xdr:colOff>342900</xdr:colOff>
                    <xdr:row>130</xdr:row>
                    <xdr:rowOff>209550</xdr:rowOff>
                  </to>
                </anchor>
              </controlPr>
            </control>
          </mc:Choice>
        </mc:AlternateContent>
        <mc:AlternateContent xmlns:mc="http://schemas.openxmlformats.org/markup-compatibility/2006">
          <mc:Choice Requires="x14">
            <control shapeId="1092" r:id="rId14" name="SD_A_10">
              <controlPr defaultSize="0" autoFill="0" autoLine="0" autoPict="0">
                <anchor moveWithCells="1">
                  <from>
                    <xdr:col>10</xdr:col>
                    <xdr:colOff>0</xdr:colOff>
                    <xdr:row>135</xdr:row>
                    <xdr:rowOff>0</xdr:rowOff>
                  </from>
                  <to>
                    <xdr:col>10</xdr:col>
                    <xdr:colOff>342900</xdr:colOff>
                    <xdr:row>136</xdr:row>
                    <xdr:rowOff>19050</xdr:rowOff>
                  </to>
                </anchor>
              </controlPr>
            </control>
          </mc:Choice>
        </mc:AlternateContent>
        <mc:AlternateContent xmlns:mc="http://schemas.openxmlformats.org/markup-compatibility/2006">
          <mc:Choice Requires="x14">
            <control shapeId="1094" r:id="rId15" name="SD_A_11">
              <controlPr defaultSize="0" autoFill="0" autoLine="0" autoPict="0">
                <anchor moveWithCells="1">
                  <from>
                    <xdr:col>10</xdr:col>
                    <xdr:colOff>0</xdr:colOff>
                    <xdr:row>134</xdr:row>
                    <xdr:rowOff>0</xdr:rowOff>
                  </from>
                  <to>
                    <xdr:col>10</xdr:col>
                    <xdr:colOff>342900</xdr:colOff>
                    <xdr:row>135</xdr:row>
                    <xdr:rowOff>19050</xdr:rowOff>
                  </to>
                </anchor>
              </controlPr>
            </control>
          </mc:Choice>
        </mc:AlternateContent>
        <mc:AlternateContent xmlns:mc="http://schemas.openxmlformats.org/markup-compatibility/2006">
          <mc:Choice Requires="x14">
            <control shapeId="1096" r:id="rId16" name="SD_A_12">
              <controlPr defaultSize="0" autoFill="0" autoLine="0" autoPict="0">
                <anchor moveWithCells="1">
                  <from>
                    <xdr:col>10</xdr:col>
                    <xdr:colOff>0</xdr:colOff>
                    <xdr:row>131</xdr:row>
                    <xdr:rowOff>0</xdr:rowOff>
                  </from>
                  <to>
                    <xdr:col>10</xdr:col>
                    <xdr:colOff>342900</xdr:colOff>
                    <xdr:row>132</xdr:row>
                    <xdr:rowOff>19050</xdr:rowOff>
                  </to>
                </anchor>
              </controlPr>
            </control>
          </mc:Choice>
        </mc:AlternateContent>
        <mc:AlternateContent xmlns:mc="http://schemas.openxmlformats.org/markup-compatibility/2006">
          <mc:Choice Requires="x14">
            <control shapeId="1098" r:id="rId17" name="SD_A_13">
              <controlPr defaultSize="0" autoFill="0" autoLine="0" autoPict="0">
                <anchor moveWithCells="1">
                  <from>
                    <xdr:col>10</xdr:col>
                    <xdr:colOff>0</xdr:colOff>
                    <xdr:row>130</xdr:row>
                    <xdr:rowOff>0</xdr:rowOff>
                  </from>
                  <to>
                    <xdr:col>10</xdr:col>
                    <xdr:colOff>342900</xdr:colOff>
                    <xdr:row>130</xdr:row>
                    <xdr:rowOff>209550</xdr:rowOff>
                  </to>
                </anchor>
              </controlPr>
            </control>
          </mc:Choice>
        </mc:AlternateContent>
        <mc:AlternateContent xmlns:mc="http://schemas.openxmlformats.org/markup-compatibility/2006">
          <mc:Choice Requires="x14">
            <control shapeId="1100" r:id="rId18" name="SD_A_14">
              <controlPr defaultSize="0" autoFill="0" autoLine="0" autoPict="0">
                <anchor moveWithCells="1">
                  <from>
                    <xdr:col>10</xdr:col>
                    <xdr:colOff>0</xdr:colOff>
                    <xdr:row>133</xdr:row>
                    <xdr:rowOff>0</xdr:rowOff>
                  </from>
                  <to>
                    <xdr:col>10</xdr:col>
                    <xdr:colOff>342900</xdr:colOff>
                    <xdr:row>134</xdr:row>
                    <xdr:rowOff>19050</xdr:rowOff>
                  </to>
                </anchor>
              </controlPr>
            </control>
          </mc:Choice>
        </mc:AlternateContent>
        <mc:AlternateContent xmlns:mc="http://schemas.openxmlformats.org/markup-compatibility/2006">
          <mc:Choice Requires="x14">
            <control shapeId="1102" r:id="rId19" name="SD_A_15">
              <controlPr defaultSize="0" autoFill="0" autoLine="0" autoPict="0">
                <anchor moveWithCells="1">
                  <from>
                    <xdr:col>10</xdr:col>
                    <xdr:colOff>0</xdr:colOff>
                    <xdr:row>132</xdr:row>
                    <xdr:rowOff>0</xdr:rowOff>
                  </from>
                  <to>
                    <xdr:col>10</xdr:col>
                    <xdr:colOff>342900</xdr:colOff>
                    <xdr:row>133</xdr:row>
                    <xdr:rowOff>19050</xdr:rowOff>
                  </to>
                </anchor>
              </controlPr>
            </control>
          </mc:Choice>
        </mc:AlternateContent>
        <mc:AlternateContent xmlns:mc="http://schemas.openxmlformats.org/markup-compatibility/2006">
          <mc:Choice Requires="x14">
            <control shapeId="1104" r:id="rId20" name="SD_A_16">
              <controlPr defaultSize="0" autoFill="0" autoLine="0" autoPict="0">
                <anchor moveWithCells="1">
                  <from>
                    <xdr:col>10</xdr:col>
                    <xdr:colOff>0</xdr:colOff>
                    <xdr:row>129</xdr:row>
                    <xdr:rowOff>0</xdr:rowOff>
                  </from>
                  <to>
                    <xdr:col>10</xdr:col>
                    <xdr:colOff>342900</xdr:colOff>
                    <xdr:row>130</xdr:row>
                    <xdr:rowOff>19050</xdr:rowOff>
                  </to>
                </anchor>
              </controlPr>
            </control>
          </mc:Choice>
        </mc:AlternateContent>
        <mc:AlternateContent xmlns:mc="http://schemas.openxmlformats.org/markup-compatibility/2006">
          <mc:Choice Requires="x14">
            <control shapeId="1106" r:id="rId21" name="SD_A_17">
              <controlPr defaultSize="0" autoFill="0" autoLine="0" autoPict="0">
                <anchor moveWithCells="1">
                  <from>
                    <xdr:col>10</xdr:col>
                    <xdr:colOff>0</xdr:colOff>
                    <xdr:row>136</xdr:row>
                    <xdr:rowOff>0</xdr:rowOff>
                  </from>
                  <to>
                    <xdr:col>10</xdr:col>
                    <xdr:colOff>342900</xdr:colOff>
                    <xdr:row>136</xdr:row>
                    <xdr:rowOff>209550</xdr:rowOff>
                  </to>
                </anchor>
              </controlPr>
            </control>
          </mc:Choice>
        </mc:AlternateContent>
        <mc:AlternateContent xmlns:mc="http://schemas.openxmlformats.org/markup-compatibility/2006">
          <mc:Choice Requires="x14">
            <control shapeId="1108" r:id="rId22" name="SD_A_18">
              <controlPr defaultSize="0" autoFill="0" autoLine="0" autoPict="0">
                <anchor moveWithCells="1">
                  <from>
                    <xdr:col>10</xdr:col>
                    <xdr:colOff>0</xdr:colOff>
                    <xdr:row>137</xdr:row>
                    <xdr:rowOff>0</xdr:rowOff>
                  </from>
                  <to>
                    <xdr:col>10</xdr:col>
                    <xdr:colOff>342900</xdr:colOff>
                    <xdr:row>138</xdr:row>
                    <xdr:rowOff>19050</xdr:rowOff>
                  </to>
                </anchor>
              </controlPr>
            </control>
          </mc:Choice>
        </mc:AlternateContent>
        <mc:AlternateContent xmlns:mc="http://schemas.openxmlformats.org/markup-compatibility/2006">
          <mc:Choice Requires="x14">
            <control shapeId="1110" r:id="rId23" name="SD_A_19">
              <controlPr defaultSize="0" autoFill="0" autoLine="0" autoPict="0">
                <anchor moveWithCells="1">
                  <from>
                    <xdr:col>10</xdr:col>
                    <xdr:colOff>0</xdr:colOff>
                    <xdr:row>138</xdr:row>
                    <xdr:rowOff>0</xdr:rowOff>
                  </from>
                  <to>
                    <xdr:col>10</xdr:col>
                    <xdr:colOff>342900</xdr:colOff>
                    <xdr:row>139</xdr:row>
                    <xdr:rowOff>9525</xdr:rowOff>
                  </to>
                </anchor>
              </controlPr>
            </control>
          </mc:Choice>
        </mc:AlternateContent>
        <mc:AlternateContent xmlns:mc="http://schemas.openxmlformats.org/markup-compatibility/2006">
          <mc:Choice Requires="x14">
            <control shapeId="1112" r:id="rId24" name="SD_A_20">
              <controlPr defaultSize="0" autoFill="0" autoLine="0" autoPict="0">
                <anchor moveWithCells="1">
                  <from>
                    <xdr:col>10</xdr:col>
                    <xdr:colOff>0</xdr:colOff>
                    <xdr:row>139</xdr:row>
                    <xdr:rowOff>0</xdr:rowOff>
                  </from>
                  <to>
                    <xdr:col>10</xdr:col>
                    <xdr:colOff>342900</xdr:colOff>
                    <xdr:row>140</xdr:row>
                    <xdr:rowOff>9525</xdr:rowOff>
                  </to>
                </anchor>
              </controlPr>
            </control>
          </mc:Choice>
        </mc:AlternateContent>
        <mc:AlternateContent xmlns:mc="http://schemas.openxmlformats.org/markup-compatibility/2006">
          <mc:Choice Requires="x14">
            <control shapeId="1126" r:id="rId25" name="Check Box 102">
              <controlPr defaultSize="0" autoFill="0" autoLine="0" autoPict="0">
                <anchor moveWithCells="1">
                  <from>
                    <xdr:col>22</xdr:col>
                    <xdr:colOff>0</xdr:colOff>
                    <xdr:row>129</xdr:row>
                    <xdr:rowOff>0</xdr:rowOff>
                  </from>
                  <to>
                    <xdr:col>22</xdr:col>
                    <xdr:colOff>342900</xdr:colOff>
                    <xdr:row>130</xdr:row>
                    <xdr:rowOff>19050</xdr:rowOff>
                  </to>
                </anchor>
              </controlPr>
            </control>
          </mc:Choice>
        </mc:AlternateContent>
        <mc:AlternateContent xmlns:mc="http://schemas.openxmlformats.org/markup-compatibility/2006">
          <mc:Choice Requires="x14">
            <control shapeId="1127" r:id="rId26" name="Check Box 103">
              <controlPr defaultSize="0" autoFill="0" autoLine="0" autoPict="0">
                <anchor moveWithCells="1">
                  <from>
                    <xdr:col>22</xdr:col>
                    <xdr:colOff>0</xdr:colOff>
                    <xdr:row>130</xdr:row>
                    <xdr:rowOff>0</xdr:rowOff>
                  </from>
                  <to>
                    <xdr:col>22</xdr:col>
                    <xdr:colOff>342900</xdr:colOff>
                    <xdr:row>130</xdr:row>
                    <xdr:rowOff>209550</xdr:rowOff>
                  </to>
                </anchor>
              </controlPr>
            </control>
          </mc:Choice>
        </mc:AlternateContent>
        <mc:AlternateContent xmlns:mc="http://schemas.openxmlformats.org/markup-compatibility/2006">
          <mc:Choice Requires="x14">
            <control shapeId="1128" r:id="rId27" name="Check Box 104">
              <controlPr defaultSize="0" autoFill="0" autoLine="0" autoPict="0">
                <anchor moveWithCells="1">
                  <from>
                    <xdr:col>22</xdr:col>
                    <xdr:colOff>0</xdr:colOff>
                    <xdr:row>134</xdr:row>
                    <xdr:rowOff>0</xdr:rowOff>
                  </from>
                  <to>
                    <xdr:col>22</xdr:col>
                    <xdr:colOff>342900</xdr:colOff>
                    <xdr:row>135</xdr:row>
                    <xdr:rowOff>19050</xdr:rowOff>
                  </to>
                </anchor>
              </controlPr>
            </control>
          </mc:Choice>
        </mc:AlternateContent>
        <mc:AlternateContent xmlns:mc="http://schemas.openxmlformats.org/markup-compatibility/2006">
          <mc:Choice Requires="x14">
            <control shapeId="1129" r:id="rId28" name="Check Box 105">
              <controlPr defaultSize="0" autoFill="0" autoLine="0" autoPict="0">
                <anchor moveWithCells="1">
                  <from>
                    <xdr:col>22</xdr:col>
                    <xdr:colOff>0</xdr:colOff>
                    <xdr:row>135</xdr:row>
                    <xdr:rowOff>0</xdr:rowOff>
                  </from>
                  <to>
                    <xdr:col>22</xdr:col>
                    <xdr:colOff>342900</xdr:colOff>
                    <xdr:row>136</xdr:row>
                    <xdr:rowOff>19050</xdr:rowOff>
                  </to>
                </anchor>
              </controlPr>
            </control>
          </mc:Choice>
        </mc:AlternateContent>
        <mc:AlternateContent xmlns:mc="http://schemas.openxmlformats.org/markup-compatibility/2006">
          <mc:Choice Requires="x14">
            <control shapeId="1130" r:id="rId29" name="Check Box 106">
              <controlPr defaultSize="0" autoFill="0" autoLine="0" autoPict="0">
                <anchor moveWithCells="1">
                  <from>
                    <xdr:col>22</xdr:col>
                    <xdr:colOff>0</xdr:colOff>
                    <xdr:row>136</xdr:row>
                    <xdr:rowOff>0</xdr:rowOff>
                  </from>
                  <to>
                    <xdr:col>22</xdr:col>
                    <xdr:colOff>342900</xdr:colOff>
                    <xdr:row>136</xdr:row>
                    <xdr:rowOff>209550</xdr:rowOff>
                  </to>
                </anchor>
              </controlPr>
            </control>
          </mc:Choice>
        </mc:AlternateContent>
        <mc:AlternateContent xmlns:mc="http://schemas.openxmlformats.org/markup-compatibility/2006">
          <mc:Choice Requires="x14">
            <control shapeId="1131" r:id="rId30" name="Check Box 107">
              <controlPr defaultSize="0" autoFill="0" autoLine="0" autoPict="0">
                <anchor moveWithCells="1">
                  <from>
                    <xdr:col>22</xdr:col>
                    <xdr:colOff>0</xdr:colOff>
                    <xdr:row>137</xdr:row>
                    <xdr:rowOff>0</xdr:rowOff>
                  </from>
                  <to>
                    <xdr:col>22</xdr:col>
                    <xdr:colOff>342900</xdr:colOff>
                    <xdr:row>138</xdr:row>
                    <xdr:rowOff>19050</xdr:rowOff>
                  </to>
                </anchor>
              </controlPr>
            </control>
          </mc:Choice>
        </mc:AlternateContent>
        <mc:AlternateContent xmlns:mc="http://schemas.openxmlformats.org/markup-compatibility/2006">
          <mc:Choice Requires="x14">
            <control shapeId="1132" r:id="rId31" name="Check Box 108">
              <controlPr defaultSize="0" autoFill="0" autoLine="0" autoPict="0">
                <anchor moveWithCells="1">
                  <from>
                    <xdr:col>22</xdr:col>
                    <xdr:colOff>0</xdr:colOff>
                    <xdr:row>138</xdr:row>
                    <xdr:rowOff>0</xdr:rowOff>
                  </from>
                  <to>
                    <xdr:col>22</xdr:col>
                    <xdr:colOff>342900</xdr:colOff>
                    <xdr:row>139</xdr:row>
                    <xdr:rowOff>9525</xdr:rowOff>
                  </to>
                </anchor>
              </controlPr>
            </control>
          </mc:Choice>
        </mc:AlternateContent>
        <mc:AlternateContent xmlns:mc="http://schemas.openxmlformats.org/markup-compatibility/2006">
          <mc:Choice Requires="x14">
            <control shapeId="1133" r:id="rId32" name="Check Box 109">
              <controlPr defaultSize="0" autoFill="0" autoLine="0" autoPict="0">
                <anchor moveWithCells="1">
                  <from>
                    <xdr:col>22</xdr:col>
                    <xdr:colOff>0</xdr:colOff>
                    <xdr:row>139</xdr:row>
                    <xdr:rowOff>0</xdr:rowOff>
                  </from>
                  <to>
                    <xdr:col>22</xdr:col>
                    <xdr:colOff>342900</xdr:colOff>
                    <xdr:row>140</xdr:row>
                    <xdr:rowOff>9525</xdr:rowOff>
                  </to>
                </anchor>
              </controlPr>
            </control>
          </mc:Choice>
        </mc:AlternateContent>
        <mc:AlternateContent xmlns:mc="http://schemas.openxmlformats.org/markup-compatibility/2006">
          <mc:Choice Requires="x14">
            <control shapeId="1134" r:id="rId33" name="Check Box 110">
              <controlPr defaultSize="0" autoFill="0" autoLine="0" autoPict="0">
                <anchor moveWithCells="1">
                  <from>
                    <xdr:col>22</xdr:col>
                    <xdr:colOff>0</xdr:colOff>
                    <xdr:row>140</xdr:row>
                    <xdr:rowOff>0</xdr:rowOff>
                  </from>
                  <to>
                    <xdr:col>22</xdr:col>
                    <xdr:colOff>342900</xdr:colOff>
                    <xdr:row>141</xdr:row>
                    <xdr:rowOff>9525</xdr:rowOff>
                  </to>
                </anchor>
              </controlPr>
            </control>
          </mc:Choice>
        </mc:AlternateContent>
        <mc:AlternateContent xmlns:mc="http://schemas.openxmlformats.org/markup-compatibility/2006">
          <mc:Choice Requires="x14">
            <control shapeId="1135" r:id="rId34" name="Check Box 111">
              <controlPr defaultSize="0" autoFill="0" autoLine="0" autoPict="0">
                <anchor moveWithCells="1">
                  <from>
                    <xdr:col>22</xdr:col>
                    <xdr:colOff>0</xdr:colOff>
                    <xdr:row>130</xdr:row>
                    <xdr:rowOff>0</xdr:rowOff>
                  </from>
                  <to>
                    <xdr:col>22</xdr:col>
                    <xdr:colOff>342900</xdr:colOff>
                    <xdr:row>130</xdr:row>
                    <xdr:rowOff>209550</xdr:rowOff>
                  </to>
                </anchor>
              </controlPr>
            </control>
          </mc:Choice>
        </mc:AlternateContent>
        <mc:AlternateContent xmlns:mc="http://schemas.openxmlformats.org/markup-compatibility/2006">
          <mc:Choice Requires="x14">
            <control shapeId="1136" r:id="rId35" name="Check Box 112">
              <controlPr defaultSize="0" autoFill="0" autoLine="0" autoPict="0">
                <anchor moveWithCells="1">
                  <from>
                    <xdr:col>26</xdr:col>
                    <xdr:colOff>0</xdr:colOff>
                    <xdr:row>135</xdr:row>
                    <xdr:rowOff>0</xdr:rowOff>
                  </from>
                  <to>
                    <xdr:col>26</xdr:col>
                    <xdr:colOff>342900</xdr:colOff>
                    <xdr:row>136</xdr:row>
                    <xdr:rowOff>19050</xdr:rowOff>
                  </to>
                </anchor>
              </controlPr>
            </control>
          </mc:Choice>
        </mc:AlternateContent>
        <mc:AlternateContent xmlns:mc="http://schemas.openxmlformats.org/markup-compatibility/2006">
          <mc:Choice Requires="x14">
            <control shapeId="1137" r:id="rId36" name="Check Box 113">
              <controlPr defaultSize="0" autoFill="0" autoLine="0" autoPict="0">
                <anchor moveWithCells="1">
                  <from>
                    <xdr:col>26</xdr:col>
                    <xdr:colOff>0</xdr:colOff>
                    <xdr:row>134</xdr:row>
                    <xdr:rowOff>0</xdr:rowOff>
                  </from>
                  <to>
                    <xdr:col>26</xdr:col>
                    <xdr:colOff>342900</xdr:colOff>
                    <xdr:row>135</xdr:row>
                    <xdr:rowOff>19050</xdr:rowOff>
                  </to>
                </anchor>
              </controlPr>
            </control>
          </mc:Choice>
        </mc:AlternateContent>
        <mc:AlternateContent xmlns:mc="http://schemas.openxmlformats.org/markup-compatibility/2006">
          <mc:Choice Requires="x14">
            <control shapeId="1138" r:id="rId37" name="Check Box 114">
              <controlPr defaultSize="0" autoFill="0" autoLine="0" autoPict="0">
                <anchor moveWithCells="1">
                  <from>
                    <xdr:col>26</xdr:col>
                    <xdr:colOff>0</xdr:colOff>
                    <xdr:row>131</xdr:row>
                    <xdr:rowOff>0</xdr:rowOff>
                  </from>
                  <to>
                    <xdr:col>26</xdr:col>
                    <xdr:colOff>342900</xdr:colOff>
                    <xdr:row>132</xdr:row>
                    <xdr:rowOff>19050</xdr:rowOff>
                  </to>
                </anchor>
              </controlPr>
            </control>
          </mc:Choice>
        </mc:AlternateContent>
        <mc:AlternateContent xmlns:mc="http://schemas.openxmlformats.org/markup-compatibility/2006">
          <mc:Choice Requires="x14">
            <control shapeId="1139" r:id="rId38" name="Check Box 115">
              <controlPr defaultSize="0" autoFill="0" autoLine="0" autoPict="0">
                <anchor moveWithCells="1">
                  <from>
                    <xdr:col>26</xdr:col>
                    <xdr:colOff>0</xdr:colOff>
                    <xdr:row>130</xdr:row>
                    <xdr:rowOff>0</xdr:rowOff>
                  </from>
                  <to>
                    <xdr:col>26</xdr:col>
                    <xdr:colOff>342900</xdr:colOff>
                    <xdr:row>130</xdr:row>
                    <xdr:rowOff>209550</xdr:rowOff>
                  </to>
                </anchor>
              </controlPr>
            </control>
          </mc:Choice>
        </mc:AlternateContent>
        <mc:AlternateContent xmlns:mc="http://schemas.openxmlformats.org/markup-compatibility/2006">
          <mc:Choice Requires="x14">
            <control shapeId="1140" r:id="rId39" name="Check Box 116">
              <controlPr defaultSize="0" autoFill="0" autoLine="0" autoPict="0">
                <anchor moveWithCells="1">
                  <from>
                    <xdr:col>26</xdr:col>
                    <xdr:colOff>0</xdr:colOff>
                    <xdr:row>133</xdr:row>
                    <xdr:rowOff>0</xdr:rowOff>
                  </from>
                  <to>
                    <xdr:col>26</xdr:col>
                    <xdr:colOff>342900</xdr:colOff>
                    <xdr:row>134</xdr:row>
                    <xdr:rowOff>19050</xdr:rowOff>
                  </to>
                </anchor>
              </controlPr>
            </control>
          </mc:Choice>
        </mc:AlternateContent>
        <mc:AlternateContent xmlns:mc="http://schemas.openxmlformats.org/markup-compatibility/2006">
          <mc:Choice Requires="x14">
            <control shapeId="1141" r:id="rId40" name="Check Box 117">
              <controlPr defaultSize="0" autoFill="0" autoLine="0" autoPict="0">
                <anchor moveWithCells="1">
                  <from>
                    <xdr:col>26</xdr:col>
                    <xdr:colOff>0</xdr:colOff>
                    <xdr:row>132</xdr:row>
                    <xdr:rowOff>0</xdr:rowOff>
                  </from>
                  <to>
                    <xdr:col>26</xdr:col>
                    <xdr:colOff>342900</xdr:colOff>
                    <xdr:row>133</xdr:row>
                    <xdr:rowOff>19050</xdr:rowOff>
                  </to>
                </anchor>
              </controlPr>
            </control>
          </mc:Choice>
        </mc:AlternateContent>
        <mc:AlternateContent xmlns:mc="http://schemas.openxmlformats.org/markup-compatibility/2006">
          <mc:Choice Requires="x14">
            <control shapeId="1142" r:id="rId41" name="Check Box 118">
              <controlPr defaultSize="0" autoFill="0" autoLine="0" autoPict="0">
                <anchor moveWithCells="1">
                  <from>
                    <xdr:col>26</xdr:col>
                    <xdr:colOff>0</xdr:colOff>
                    <xdr:row>129</xdr:row>
                    <xdr:rowOff>0</xdr:rowOff>
                  </from>
                  <to>
                    <xdr:col>26</xdr:col>
                    <xdr:colOff>342900</xdr:colOff>
                    <xdr:row>130</xdr:row>
                    <xdr:rowOff>19050</xdr:rowOff>
                  </to>
                </anchor>
              </controlPr>
            </control>
          </mc:Choice>
        </mc:AlternateContent>
        <mc:AlternateContent xmlns:mc="http://schemas.openxmlformats.org/markup-compatibility/2006">
          <mc:Choice Requires="x14">
            <control shapeId="1143" r:id="rId42" name="Check Box 119">
              <controlPr defaultSize="0" autoFill="0" autoLine="0" autoPict="0">
                <anchor moveWithCells="1">
                  <from>
                    <xdr:col>26</xdr:col>
                    <xdr:colOff>0</xdr:colOff>
                    <xdr:row>136</xdr:row>
                    <xdr:rowOff>0</xdr:rowOff>
                  </from>
                  <to>
                    <xdr:col>26</xdr:col>
                    <xdr:colOff>342900</xdr:colOff>
                    <xdr:row>136</xdr:row>
                    <xdr:rowOff>209550</xdr:rowOff>
                  </to>
                </anchor>
              </controlPr>
            </control>
          </mc:Choice>
        </mc:AlternateContent>
        <mc:AlternateContent xmlns:mc="http://schemas.openxmlformats.org/markup-compatibility/2006">
          <mc:Choice Requires="x14">
            <control shapeId="1144" r:id="rId43" name="Check Box 120">
              <controlPr defaultSize="0" autoFill="0" autoLine="0" autoPict="0">
                <anchor moveWithCells="1">
                  <from>
                    <xdr:col>26</xdr:col>
                    <xdr:colOff>0</xdr:colOff>
                    <xdr:row>137</xdr:row>
                    <xdr:rowOff>0</xdr:rowOff>
                  </from>
                  <to>
                    <xdr:col>26</xdr:col>
                    <xdr:colOff>342900</xdr:colOff>
                    <xdr:row>138</xdr:row>
                    <xdr:rowOff>19050</xdr:rowOff>
                  </to>
                </anchor>
              </controlPr>
            </control>
          </mc:Choice>
        </mc:AlternateContent>
        <mc:AlternateContent xmlns:mc="http://schemas.openxmlformats.org/markup-compatibility/2006">
          <mc:Choice Requires="x14">
            <control shapeId="1145" r:id="rId44" name="Check Box 121">
              <controlPr defaultSize="0" autoFill="0" autoLine="0" autoPict="0">
                <anchor moveWithCells="1">
                  <from>
                    <xdr:col>26</xdr:col>
                    <xdr:colOff>0</xdr:colOff>
                    <xdr:row>138</xdr:row>
                    <xdr:rowOff>0</xdr:rowOff>
                  </from>
                  <to>
                    <xdr:col>26</xdr:col>
                    <xdr:colOff>342900</xdr:colOff>
                    <xdr:row>139</xdr:row>
                    <xdr:rowOff>9525</xdr:rowOff>
                  </to>
                </anchor>
              </controlPr>
            </control>
          </mc:Choice>
        </mc:AlternateContent>
        <mc:AlternateContent xmlns:mc="http://schemas.openxmlformats.org/markup-compatibility/2006">
          <mc:Choice Requires="x14">
            <control shapeId="1146" r:id="rId45" name="Check Box 122">
              <controlPr defaultSize="0" autoFill="0" autoLine="0" autoPict="0">
                <anchor moveWithCells="1">
                  <from>
                    <xdr:col>26</xdr:col>
                    <xdr:colOff>0</xdr:colOff>
                    <xdr:row>139</xdr:row>
                    <xdr:rowOff>0</xdr:rowOff>
                  </from>
                  <to>
                    <xdr:col>26</xdr:col>
                    <xdr:colOff>342900</xdr:colOff>
                    <xdr:row>140</xdr:row>
                    <xdr:rowOff>9525</xdr:rowOff>
                  </to>
                </anchor>
              </controlPr>
            </control>
          </mc:Choice>
        </mc:AlternateContent>
        <mc:AlternateContent xmlns:mc="http://schemas.openxmlformats.org/markup-compatibility/2006">
          <mc:Choice Requires="x14">
            <control shapeId="1177" r:id="rId46" name="Check Box 153">
              <controlPr defaultSize="0" autoFill="0" autoLine="0" autoPict="0">
                <anchor moveWithCells="1">
                  <from>
                    <xdr:col>35</xdr:col>
                    <xdr:colOff>0</xdr:colOff>
                    <xdr:row>129</xdr:row>
                    <xdr:rowOff>0</xdr:rowOff>
                  </from>
                  <to>
                    <xdr:col>35</xdr:col>
                    <xdr:colOff>342900</xdr:colOff>
                    <xdr:row>130</xdr:row>
                    <xdr:rowOff>19050</xdr:rowOff>
                  </to>
                </anchor>
              </controlPr>
            </control>
          </mc:Choice>
        </mc:AlternateContent>
        <mc:AlternateContent xmlns:mc="http://schemas.openxmlformats.org/markup-compatibility/2006">
          <mc:Choice Requires="x14">
            <control shapeId="1178" r:id="rId47" name="Check Box 154">
              <controlPr defaultSize="0" autoFill="0" autoLine="0" autoPict="0">
                <anchor moveWithCells="1">
                  <from>
                    <xdr:col>35</xdr:col>
                    <xdr:colOff>0</xdr:colOff>
                    <xdr:row>130</xdr:row>
                    <xdr:rowOff>0</xdr:rowOff>
                  </from>
                  <to>
                    <xdr:col>35</xdr:col>
                    <xdr:colOff>342900</xdr:colOff>
                    <xdr:row>130</xdr:row>
                    <xdr:rowOff>209550</xdr:rowOff>
                  </to>
                </anchor>
              </controlPr>
            </control>
          </mc:Choice>
        </mc:AlternateContent>
        <mc:AlternateContent xmlns:mc="http://schemas.openxmlformats.org/markup-compatibility/2006">
          <mc:Choice Requires="x14">
            <control shapeId="1179" r:id="rId48" name="Check Box 155">
              <controlPr defaultSize="0" autoFill="0" autoLine="0" autoPict="0">
                <anchor moveWithCells="1">
                  <from>
                    <xdr:col>35</xdr:col>
                    <xdr:colOff>0</xdr:colOff>
                    <xdr:row>134</xdr:row>
                    <xdr:rowOff>0</xdr:rowOff>
                  </from>
                  <to>
                    <xdr:col>35</xdr:col>
                    <xdr:colOff>342900</xdr:colOff>
                    <xdr:row>135</xdr:row>
                    <xdr:rowOff>19050</xdr:rowOff>
                  </to>
                </anchor>
              </controlPr>
            </control>
          </mc:Choice>
        </mc:AlternateContent>
        <mc:AlternateContent xmlns:mc="http://schemas.openxmlformats.org/markup-compatibility/2006">
          <mc:Choice Requires="x14">
            <control shapeId="1180" r:id="rId49" name="Check Box 156">
              <controlPr defaultSize="0" autoFill="0" autoLine="0" autoPict="0">
                <anchor moveWithCells="1">
                  <from>
                    <xdr:col>35</xdr:col>
                    <xdr:colOff>0</xdr:colOff>
                    <xdr:row>135</xdr:row>
                    <xdr:rowOff>0</xdr:rowOff>
                  </from>
                  <to>
                    <xdr:col>35</xdr:col>
                    <xdr:colOff>342900</xdr:colOff>
                    <xdr:row>136</xdr:row>
                    <xdr:rowOff>19050</xdr:rowOff>
                  </to>
                </anchor>
              </controlPr>
            </control>
          </mc:Choice>
        </mc:AlternateContent>
        <mc:AlternateContent xmlns:mc="http://schemas.openxmlformats.org/markup-compatibility/2006">
          <mc:Choice Requires="x14">
            <control shapeId="1181" r:id="rId50" name="Check Box 157">
              <controlPr defaultSize="0" autoFill="0" autoLine="0" autoPict="0">
                <anchor moveWithCells="1">
                  <from>
                    <xdr:col>35</xdr:col>
                    <xdr:colOff>0</xdr:colOff>
                    <xdr:row>136</xdr:row>
                    <xdr:rowOff>0</xdr:rowOff>
                  </from>
                  <to>
                    <xdr:col>35</xdr:col>
                    <xdr:colOff>342900</xdr:colOff>
                    <xdr:row>136</xdr:row>
                    <xdr:rowOff>209550</xdr:rowOff>
                  </to>
                </anchor>
              </controlPr>
            </control>
          </mc:Choice>
        </mc:AlternateContent>
        <mc:AlternateContent xmlns:mc="http://schemas.openxmlformats.org/markup-compatibility/2006">
          <mc:Choice Requires="x14">
            <control shapeId="1182" r:id="rId51" name="Check Box 158">
              <controlPr defaultSize="0" autoFill="0" autoLine="0" autoPict="0">
                <anchor moveWithCells="1">
                  <from>
                    <xdr:col>35</xdr:col>
                    <xdr:colOff>0</xdr:colOff>
                    <xdr:row>137</xdr:row>
                    <xdr:rowOff>0</xdr:rowOff>
                  </from>
                  <to>
                    <xdr:col>35</xdr:col>
                    <xdr:colOff>342900</xdr:colOff>
                    <xdr:row>138</xdr:row>
                    <xdr:rowOff>19050</xdr:rowOff>
                  </to>
                </anchor>
              </controlPr>
            </control>
          </mc:Choice>
        </mc:AlternateContent>
        <mc:AlternateContent xmlns:mc="http://schemas.openxmlformats.org/markup-compatibility/2006">
          <mc:Choice Requires="x14">
            <control shapeId="1183" r:id="rId52" name="Check Box 159">
              <controlPr defaultSize="0" autoFill="0" autoLine="0" autoPict="0">
                <anchor moveWithCells="1">
                  <from>
                    <xdr:col>35</xdr:col>
                    <xdr:colOff>0</xdr:colOff>
                    <xdr:row>138</xdr:row>
                    <xdr:rowOff>0</xdr:rowOff>
                  </from>
                  <to>
                    <xdr:col>35</xdr:col>
                    <xdr:colOff>342900</xdr:colOff>
                    <xdr:row>139</xdr:row>
                    <xdr:rowOff>9525</xdr:rowOff>
                  </to>
                </anchor>
              </controlPr>
            </control>
          </mc:Choice>
        </mc:AlternateContent>
        <mc:AlternateContent xmlns:mc="http://schemas.openxmlformats.org/markup-compatibility/2006">
          <mc:Choice Requires="x14">
            <control shapeId="1184" r:id="rId53" name="Check Box 160">
              <controlPr defaultSize="0" autoFill="0" autoLine="0" autoPict="0">
                <anchor moveWithCells="1">
                  <from>
                    <xdr:col>35</xdr:col>
                    <xdr:colOff>0</xdr:colOff>
                    <xdr:row>139</xdr:row>
                    <xdr:rowOff>0</xdr:rowOff>
                  </from>
                  <to>
                    <xdr:col>35</xdr:col>
                    <xdr:colOff>342900</xdr:colOff>
                    <xdr:row>140</xdr:row>
                    <xdr:rowOff>9525</xdr:rowOff>
                  </to>
                </anchor>
              </controlPr>
            </control>
          </mc:Choice>
        </mc:AlternateContent>
        <mc:AlternateContent xmlns:mc="http://schemas.openxmlformats.org/markup-compatibility/2006">
          <mc:Choice Requires="x14">
            <control shapeId="1185" r:id="rId54" name="Check Box 161">
              <controlPr defaultSize="0" autoFill="0" autoLine="0" autoPict="0">
                <anchor moveWithCells="1">
                  <from>
                    <xdr:col>35</xdr:col>
                    <xdr:colOff>0</xdr:colOff>
                    <xdr:row>140</xdr:row>
                    <xdr:rowOff>0</xdr:rowOff>
                  </from>
                  <to>
                    <xdr:col>35</xdr:col>
                    <xdr:colOff>342900</xdr:colOff>
                    <xdr:row>141</xdr:row>
                    <xdr:rowOff>9525</xdr:rowOff>
                  </to>
                </anchor>
              </controlPr>
            </control>
          </mc:Choice>
        </mc:AlternateContent>
        <mc:AlternateContent xmlns:mc="http://schemas.openxmlformats.org/markup-compatibility/2006">
          <mc:Choice Requires="x14">
            <control shapeId="1186" r:id="rId55" name="Check Box 162">
              <controlPr defaultSize="0" autoFill="0" autoLine="0" autoPict="0">
                <anchor moveWithCells="1">
                  <from>
                    <xdr:col>35</xdr:col>
                    <xdr:colOff>0</xdr:colOff>
                    <xdr:row>130</xdr:row>
                    <xdr:rowOff>0</xdr:rowOff>
                  </from>
                  <to>
                    <xdr:col>35</xdr:col>
                    <xdr:colOff>342900</xdr:colOff>
                    <xdr:row>130</xdr:row>
                    <xdr:rowOff>209550</xdr:rowOff>
                  </to>
                </anchor>
              </controlPr>
            </control>
          </mc:Choice>
        </mc:AlternateContent>
        <mc:AlternateContent xmlns:mc="http://schemas.openxmlformats.org/markup-compatibility/2006">
          <mc:Choice Requires="x14">
            <control shapeId="1187" r:id="rId56" name="Check Box 163">
              <controlPr defaultSize="0" autoFill="0" autoLine="0" autoPict="0">
                <anchor moveWithCells="1">
                  <from>
                    <xdr:col>39</xdr:col>
                    <xdr:colOff>0</xdr:colOff>
                    <xdr:row>135</xdr:row>
                    <xdr:rowOff>0</xdr:rowOff>
                  </from>
                  <to>
                    <xdr:col>39</xdr:col>
                    <xdr:colOff>342900</xdr:colOff>
                    <xdr:row>136</xdr:row>
                    <xdr:rowOff>19050</xdr:rowOff>
                  </to>
                </anchor>
              </controlPr>
            </control>
          </mc:Choice>
        </mc:AlternateContent>
        <mc:AlternateContent xmlns:mc="http://schemas.openxmlformats.org/markup-compatibility/2006">
          <mc:Choice Requires="x14">
            <control shapeId="1188" r:id="rId57" name="Check Box 164">
              <controlPr defaultSize="0" autoFill="0" autoLine="0" autoPict="0">
                <anchor moveWithCells="1">
                  <from>
                    <xdr:col>39</xdr:col>
                    <xdr:colOff>0</xdr:colOff>
                    <xdr:row>134</xdr:row>
                    <xdr:rowOff>0</xdr:rowOff>
                  </from>
                  <to>
                    <xdr:col>39</xdr:col>
                    <xdr:colOff>342900</xdr:colOff>
                    <xdr:row>135</xdr:row>
                    <xdr:rowOff>19050</xdr:rowOff>
                  </to>
                </anchor>
              </controlPr>
            </control>
          </mc:Choice>
        </mc:AlternateContent>
        <mc:AlternateContent xmlns:mc="http://schemas.openxmlformats.org/markup-compatibility/2006">
          <mc:Choice Requires="x14">
            <control shapeId="1189" r:id="rId58" name="Check Box 165">
              <controlPr defaultSize="0" autoFill="0" autoLine="0" autoPict="0">
                <anchor moveWithCells="1">
                  <from>
                    <xdr:col>39</xdr:col>
                    <xdr:colOff>0</xdr:colOff>
                    <xdr:row>131</xdr:row>
                    <xdr:rowOff>0</xdr:rowOff>
                  </from>
                  <to>
                    <xdr:col>39</xdr:col>
                    <xdr:colOff>342900</xdr:colOff>
                    <xdr:row>132</xdr:row>
                    <xdr:rowOff>19050</xdr:rowOff>
                  </to>
                </anchor>
              </controlPr>
            </control>
          </mc:Choice>
        </mc:AlternateContent>
        <mc:AlternateContent xmlns:mc="http://schemas.openxmlformats.org/markup-compatibility/2006">
          <mc:Choice Requires="x14">
            <control shapeId="1190" r:id="rId59" name="Check Box 166">
              <controlPr defaultSize="0" autoFill="0" autoLine="0" autoPict="0">
                <anchor moveWithCells="1">
                  <from>
                    <xdr:col>39</xdr:col>
                    <xdr:colOff>0</xdr:colOff>
                    <xdr:row>130</xdr:row>
                    <xdr:rowOff>0</xdr:rowOff>
                  </from>
                  <to>
                    <xdr:col>39</xdr:col>
                    <xdr:colOff>342900</xdr:colOff>
                    <xdr:row>130</xdr:row>
                    <xdr:rowOff>209550</xdr:rowOff>
                  </to>
                </anchor>
              </controlPr>
            </control>
          </mc:Choice>
        </mc:AlternateContent>
        <mc:AlternateContent xmlns:mc="http://schemas.openxmlformats.org/markup-compatibility/2006">
          <mc:Choice Requires="x14">
            <control shapeId="1191" r:id="rId60" name="Check Box 167">
              <controlPr defaultSize="0" autoFill="0" autoLine="0" autoPict="0">
                <anchor moveWithCells="1">
                  <from>
                    <xdr:col>39</xdr:col>
                    <xdr:colOff>0</xdr:colOff>
                    <xdr:row>133</xdr:row>
                    <xdr:rowOff>0</xdr:rowOff>
                  </from>
                  <to>
                    <xdr:col>39</xdr:col>
                    <xdr:colOff>342900</xdr:colOff>
                    <xdr:row>134</xdr:row>
                    <xdr:rowOff>19050</xdr:rowOff>
                  </to>
                </anchor>
              </controlPr>
            </control>
          </mc:Choice>
        </mc:AlternateContent>
        <mc:AlternateContent xmlns:mc="http://schemas.openxmlformats.org/markup-compatibility/2006">
          <mc:Choice Requires="x14">
            <control shapeId="1192" r:id="rId61" name="Check Box 168">
              <controlPr defaultSize="0" autoFill="0" autoLine="0" autoPict="0">
                <anchor moveWithCells="1">
                  <from>
                    <xdr:col>39</xdr:col>
                    <xdr:colOff>0</xdr:colOff>
                    <xdr:row>132</xdr:row>
                    <xdr:rowOff>0</xdr:rowOff>
                  </from>
                  <to>
                    <xdr:col>39</xdr:col>
                    <xdr:colOff>342900</xdr:colOff>
                    <xdr:row>133</xdr:row>
                    <xdr:rowOff>19050</xdr:rowOff>
                  </to>
                </anchor>
              </controlPr>
            </control>
          </mc:Choice>
        </mc:AlternateContent>
        <mc:AlternateContent xmlns:mc="http://schemas.openxmlformats.org/markup-compatibility/2006">
          <mc:Choice Requires="x14">
            <control shapeId="1193" r:id="rId62" name="Check Box 169">
              <controlPr defaultSize="0" autoFill="0" autoLine="0" autoPict="0">
                <anchor moveWithCells="1">
                  <from>
                    <xdr:col>39</xdr:col>
                    <xdr:colOff>0</xdr:colOff>
                    <xdr:row>129</xdr:row>
                    <xdr:rowOff>0</xdr:rowOff>
                  </from>
                  <to>
                    <xdr:col>39</xdr:col>
                    <xdr:colOff>342900</xdr:colOff>
                    <xdr:row>130</xdr:row>
                    <xdr:rowOff>19050</xdr:rowOff>
                  </to>
                </anchor>
              </controlPr>
            </control>
          </mc:Choice>
        </mc:AlternateContent>
        <mc:AlternateContent xmlns:mc="http://schemas.openxmlformats.org/markup-compatibility/2006">
          <mc:Choice Requires="x14">
            <control shapeId="1194" r:id="rId63" name="Check Box 170">
              <controlPr defaultSize="0" autoFill="0" autoLine="0" autoPict="0">
                <anchor moveWithCells="1">
                  <from>
                    <xdr:col>39</xdr:col>
                    <xdr:colOff>0</xdr:colOff>
                    <xdr:row>136</xdr:row>
                    <xdr:rowOff>0</xdr:rowOff>
                  </from>
                  <to>
                    <xdr:col>39</xdr:col>
                    <xdr:colOff>342900</xdr:colOff>
                    <xdr:row>136</xdr:row>
                    <xdr:rowOff>209550</xdr:rowOff>
                  </to>
                </anchor>
              </controlPr>
            </control>
          </mc:Choice>
        </mc:AlternateContent>
        <mc:AlternateContent xmlns:mc="http://schemas.openxmlformats.org/markup-compatibility/2006">
          <mc:Choice Requires="x14">
            <control shapeId="1195" r:id="rId64" name="Check Box 171">
              <controlPr defaultSize="0" autoFill="0" autoLine="0" autoPict="0">
                <anchor moveWithCells="1">
                  <from>
                    <xdr:col>39</xdr:col>
                    <xdr:colOff>0</xdr:colOff>
                    <xdr:row>137</xdr:row>
                    <xdr:rowOff>0</xdr:rowOff>
                  </from>
                  <to>
                    <xdr:col>39</xdr:col>
                    <xdr:colOff>342900</xdr:colOff>
                    <xdr:row>138</xdr:row>
                    <xdr:rowOff>19050</xdr:rowOff>
                  </to>
                </anchor>
              </controlPr>
            </control>
          </mc:Choice>
        </mc:AlternateContent>
        <mc:AlternateContent xmlns:mc="http://schemas.openxmlformats.org/markup-compatibility/2006">
          <mc:Choice Requires="x14">
            <control shapeId="1196" r:id="rId65" name="Check Box 172">
              <controlPr defaultSize="0" autoFill="0" autoLine="0" autoPict="0">
                <anchor moveWithCells="1">
                  <from>
                    <xdr:col>39</xdr:col>
                    <xdr:colOff>0</xdr:colOff>
                    <xdr:row>138</xdr:row>
                    <xdr:rowOff>0</xdr:rowOff>
                  </from>
                  <to>
                    <xdr:col>39</xdr:col>
                    <xdr:colOff>342900</xdr:colOff>
                    <xdr:row>139</xdr:row>
                    <xdr:rowOff>9525</xdr:rowOff>
                  </to>
                </anchor>
              </controlPr>
            </control>
          </mc:Choice>
        </mc:AlternateContent>
        <mc:AlternateContent xmlns:mc="http://schemas.openxmlformats.org/markup-compatibility/2006">
          <mc:Choice Requires="x14">
            <control shapeId="1197" r:id="rId66" name="Check Box 173">
              <controlPr defaultSize="0" autoFill="0" autoLine="0" autoPict="0">
                <anchor moveWithCells="1">
                  <from>
                    <xdr:col>39</xdr:col>
                    <xdr:colOff>0</xdr:colOff>
                    <xdr:row>139</xdr:row>
                    <xdr:rowOff>0</xdr:rowOff>
                  </from>
                  <to>
                    <xdr:col>39</xdr:col>
                    <xdr:colOff>342900</xdr:colOff>
                    <xdr:row>140</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7B5B9-F22A-469F-805C-C4A38051E117}">
  <sheetPr>
    <tabColor theme="8" tint="-0.249977111117893"/>
  </sheetPr>
  <dimension ref="A1:T206"/>
  <sheetViews>
    <sheetView topLeftCell="A46" zoomScale="80" zoomScaleNormal="80" workbookViewId="0">
      <selection activeCell="D76" sqref="D76"/>
    </sheetView>
  </sheetViews>
  <sheetFormatPr defaultRowHeight="15" x14ac:dyDescent="0.25"/>
  <cols>
    <col min="1" max="1" width="9.140625" style="32"/>
    <col min="2" max="2" width="28.85546875" style="32" customWidth="1"/>
    <col min="3" max="3" width="32.42578125" style="32" customWidth="1"/>
    <col min="4" max="4" width="25.28515625" style="32" customWidth="1"/>
    <col min="5" max="5" width="23.140625" style="32" customWidth="1"/>
    <col min="6" max="6" width="37.42578125" style="32" customWidth="1"/>
    <col min="7" max="7" width="29.42578125" style="32" customWidth="1"/>
    <col min="8" max="8" width="13.7109375" style="32" customWidth="1"/>
    <col min="9" max="9" width="11.5703125" style="32" customWidth="1"/>
    <col min="10" max="16384" width="9.140625" style="32"/>
  </cols>
  <sheetData>
    <row r="1" spans="1:20" ht="64.5" customHeight="1" x14ac:dyDescent="0.25"/>
    <row r="2" spans="1:20" s="186" customFormat="1" ht="33.75" customHeight="1" x14ac:dyDescent="0.35">
      <c r="A2" s="185" t="s">
        <v>857</v>
      </c>
      <c r="F2" s="187"/>
    </row>
    <row r="3" spans="1:20" s="188" customFormat="1" ht="20.100000000000001" customHeight="1" x14ac:dyDescent="0.25">
      <c r="A3" s="333">
        <f>IF(Deal_Name="","",Deal_Name)</f>
        <v>0</v>
      </c>
      <c r="B3" s="315"/>
      <c r="C3" s="315"/>
      <c r="D3" s="315"/>
      <c r="E3" s="315"/>
      <c r="F3" s="315"/>
      <c r="G3" s="315"/>
      <c r="H3" s="315"/>
      <c r="I3" s="315"/>
      <c r="J3" s="315"/>
    </row>
    <row r="4" spans="1:20" ht="15" customHeight="1" x14ac:dyDescent="0.25">
      <c r="B4" s="200"/>
      <c r="C4" s="200"/>
      <c r="D4" s="200"/>
      <c r="E4" s="200"/>
      <c r="F4" s="200"/>
      <c r="N4" s="32" t="s">
        <v>179</v>
      </c>
      <c r="O4" s="199" t="s">
        <v>125</v>
      </c>
      <c r="Q4" s="32" t="s">
        <v>165</v>
      </c>
      <c r="R4" s="199" t="s">
        <v>114</v>
      </c>
      <c r="T4" s="199" t="s">
        <v>135</v>
      </c>
    </row>
    <row r="5" spans="1:20" ht="15.75" customHeight="1" x14ac:dyDescent="0.25">
      <c r="B5" s="200"/>
      <c r="C5" s="200"/>
      <c r="D5" s="200"/>
      <c r="E5" s="200"/>
      <c r="F5" s="200"/>
      <c r="N5" s="32" t="s">
        <v>180</v>
      </c>
      <c r="O5" s="199" t="s">
        <v>126</v>
      </c>
      <c r="Q5" s="32" t="s">
        <v>166</v>
      </c>
      <c r="R5" s="199" t="s">
        <v>115</v>
      </c>
      <c r="T5" s="199" t="s">
        <v>136</v>
      </c>
    </row>
    <row r="6" spans="1:20" ht="16.5" thickBot="1" x14ac:dyDescent="0.3">
      <c r="B6" s="474" t="s">
        <v>661</v>
      </c>
      <c r="C6" s="474"/>
      <c r="D6" s="197"/>
      <c r="E6" s="474" t="s">
        <v>662</v>
      </c>
      <c r="F6" s="474"/>
      <c r="N6" s="32" t="s">
        <v>165</v>
      </c>
      <c r="O6" s="199" t="s">
        <v>127</v>
      </c>
      <c r="Q6" s="32" t="s">
        <v>167</v>
      </c>
      <c r="R6" s="199" t="s">
        <v>170</v>
      </c>
      <c r="T6" s="199" t="s">
        <v>137</v>
      </c>
    </row>
    <row r="7" spans="1:20" ht="18" customHeight="1" thickBot="1" x14ac:dyDescent="0.3">
      <c r="B7" s="301" t="s">
        <v>116</v>
      </c>
      <c r="C7" s="475" t="s">
        <v>107</v>
      </c>
      <c r="D7" s="476"/>
      <c r="E7" s="301" t="s">
        <v>116</v>
      </c>
      <c r="F7" s="475"/>
      <c r="G7" s="476"/>
      <c r="O7" s="199" t="s">
        <v>128</v>
      </c>
      <c r="Q7" s="32" t="s">
        <v>168</v>
      </c>
      <c r="R7" s="199" t="s">
        <v>171</v>
      </c>
      <c r="T7" s="199" t="s">
        <v>138</v>
      </c>
    </row>
    <row r="8" spans="1:20" ht="15.75" thickBot="1" x14ac:dyDescent="0.3">
      <c r="B8" s="301" t="s">
        <v>619</v>
      </c>
      <c r="C8" s="49" t="s">
        <v>107</v>
      </c>
      <c r="D8" s="49"/>
      <c r="E8" s="301" t="s">
        <v>889</v>
      </c>
      <c r="F8" s="49" t="s">
        <v>107</v>
      </c>
      <c r="G8" s="49"/>
      <c r="O8" s="199" t="s">
        <v>162</v>
      </c>
      <c r="Q8" s="32" t="s">
        <v>169</v>
      </c>
      <c r="T8" s="199" t="s">
        <v>165</v>
      </c>
    </row>
    <row r="9" spans="1:20" ht="15.75" thickBot="1" x14ac:dyDescent="0.3">
      <c r="B9" s="301" t="s">
        <v>118</v>
      </c>
      <c r="C9" s="475" t="s">
        <v>107</v>
      </c>
      <c r="D9" s="476"/>
      <c r="E9" s="301" t="s">
        <v>118</v>
      </c>
      <c r="F9" s="475" t="s">
        <v>107</v>
      </c>
      <c r="G9" s="476"/>
    </row>
    <row r="10" spans="1:20" ht="15.75" thickBot="1" x14ac:dyDescent="0.3">
      <c r="B10" s="301" t="s">
        <v>670</v>
      </c>
      <c r="C10" s="475" t="s">
        <v>107</v>
      </c>
      <c r="D10" s="476"/>
      <c r="E10" s="301" t="s">
        <v>119</v>
      </c>
      <c r="F10" s="475" t="s">
        <v>107</v>
      </c>
      <c r="G10" s="476"/>
    </row>
    <row r="11" spans="1:20" ht="16.5" customHeight="1" thickBot="1" x14ac:dyDescent="0.3">
      <c r="B11" s="301" t="s">
        <v>669</v>
      </c>
      <c r="C11" s="49" t="s">
        <v>107</v>
      </c>
      <c r="D11" s="176"/>
      <c r="E11" s="301" t="s">
        <v>120</v>
      </c>
      <c r="F11" s="49" t="s">
        <v>107</v>
      </c>
      <c r="G11" s="176"/>
      <c r="I11" s="4"/>
      <c r="J11" s="470" t="s">
        <v>50</v>
      </c>
      <c r="K11" s="471"/>
      <c r="L11" s="471"/>
      <c r="M11" s="471"/>
      <c r="N11" s="471"/>
      <c r="O11" s="471"/>
      <c r="P11" s="471"/>
      <c r="Q11" s="471"/>
      <c r="R11" s="198"/>
      <c r="S11" s="198"/>
      <c r="T11" s="198"/>
    </row>
    <row r="12" spans="1:20" ht="15.75" thickBot="1" x14ac:dyDescent="0.3">
      <c r="B12" s="301" t="s">
        <v>121</v>
      </c>
      <c r="C12" s="175" t="s">
        <v>107</v>
      </c>
      <c r="D12" s="477"/>
      <c r="E12" s="301" t="s">
        <v>121</v>
      </c>
      <c r="F12" s="175" t="s">
        <v>107</v>
      </c>
      <c r="G12" s="477"/>
      <c r="I12" s="5"/>
      <c r="J12" s="472" t="s">
        <v>51</v>
      </c>
      <c r="K12" s="473"/>
      <c r="L12" s="473"/>
      <c r="M12" s="473"/>
      <c r="N12" s="473"/>
      <c r="O12" s="473"/>
      <c r="P12" s="473"/>
      <c r="Q12" s="473"/>
      <c r="R12" s="473"/>
      <c r="S12" s="198"/>
      <c r="T12" s="198"/>
    </row>
    <row r="13" spans="1:20" ht="15.75" thickBot="1" x14ac:dyDescent="0.3">
      <c r="B13" s="301" t="s">
        <v>122</v>
      </c>
      <c r="C13" s="175" t="s">
        <v>107</v>
      </c>
      <c r="D13" s="478"/>
      <c r="E13" s="301" t="s">
        <v>122</v>
      </c>
      <c r="F13" s="175" t="s">
        <v>107</v>
      </c>
      <c r="G13" s="478"/>
      <c r="I13" s="6"/>
      <c r="J13" s="472" t="s">
        <v>52</v>
      </c>
      <c r="K13" s="473"/>
      <c r="L13" s="473"/>
      <c r="M13" s="473"/>
      <c r="N13" s="473"/>
      <c r="O13" s="473"/>
      <c r="P13" s="473"/>
      <c r="Q13" s="473"/>
      <c r="R13" s="473"/>
      <c r="S13" s="198"/>
      <c r="T13" s="198"/>
    </row>
    <row r="14" spans="1:20" ht="15.75" thickBot="1" x14ac:dyDescent="0.3">
      <c r="B14" s="301" t="s">
        <v>123</v>
      </c>
      <c r="C14" s="175" t="s">
        <v>107</v>
      </c>
      <c r="D14" s="478"/>
      <c r="E14" s="301" t="s">
        <v>123</v>
      </c>
      <c r="F14" s="175" t="s">
        <v>107</v>
      </c>
      <c r="G14" s="478"/>
      <c r="I14" s="7"/>
      <c r="J14" s="472" t="s">
        <v>53</v>
      </c>
      <c r="K14" s="473"/>
      <c r="L14" s="473"/>
      <c r="M14" s="473"/>
      <c r="N14" s="473"/>
      <c r="O14" s="473"/>
      <c r="P14" s="473"/>
      <c r="Q14" s="473"/>
      <c r="R14" s="473"/>
      <c r="S14" s="198"/>
      <c r="T14" s="198"/>
    </row>
    <row r="15" spans="1:20" ht="15.75" thickBot="1" x14ac:dyDescent="0.3">
      <c r="B15" s="301" t="s">
        <v>124</v>
      </c>
      <c r="C15" s="175" t="s">
        <v>107</v>
      </c>
      <c r="D15" s="478"/>
      <c r="E15" s="301" t="s">
        <v>124</v>
      </c>
      <c r="F15" s="175" t="s">
        <v>107</v>
      </c>
      <c r="G15" s="478"/>
      <c r="H15" s="196"/>
      <c r="I15" s="8"/>
      <c r="J15" s="480" t="s">
        <v>54</v>
      </c>
      <c r="K15" s="481"/>
      <c r="L15" s="481"/>
      <c r="M15" s="481"/>
      <c r="N15" s="481"/>
      <c r="O15" s="481"/>
      <c r="P15" s="481"/>
      <c r="Q15" s="481"/>
      <c r="R15" s="481"/>
      <c r="S15" s="481"/>
      <c r="T15" s="481"/>
    </row>
    <row r="16" spans="1:20" ht="15.75" thickBot="1" x14ac:dyDescent="0.3">
      <c r="B16" s="301" t="s">
        <v>181</v>
      </c>
      <c r="C16" s="175"/>
      <c r="D16" s="479"/>
      <c r="E16" s="301" t="s">
        <v>181</v>
      </c>
      <c r="F16" s="175"/>
      <c r="G16" s="479"/>
      <c r="J16" s="184"/>
      <c r="K16" s="184"/>
      <c r="L16" s="184"/>
      <c r="M16" s="184"/>
      <c r="N16" s="184"/>
      <c r="O16" s="184"/>
      <c r="P16" s="184"/>
      <c r="Q16" s="184"/>
      <c r="R16" s="184"/>
      <c r="S16" s="184"/>
      <c r="T16" s="184"/>
    </row>
    <row r="17" spans="2:20" ht="15.75" thickBot="1" x14ac:dyDescent="0.3">
      <c r="B17" s="301" t="s">
        <v>182</v>
      </c>
      <c r="C17" s="49"/>
      <c r="D17" s="49"/>
      <c r="E17" s="301" t="s">
        <v>182</v>
      </c>
      <c r="F17" s="49"/>
      <c r="G17" s="49"/>
      <c r="R17" s="184"/>
      <c r="S17" s="184"/>
      <c r="T17" s="184"/>
    </row>
    <row r="18" spans="2:20" ht="15.75" thickBot="1" x14ac:dyDescent="0.3">
      <c r="B18" s="301" t="s">
        <v>161</v>
      </c>
      <c r="C18" s="50"/>
      <c r="D18" s="193"/>
      <c r="E18" s="301" t="s">
        <v>163</v>
      </c>
      <c r="F18" s="50"/>
      <c r="G18" s="193"/>
    </row>
    <row r="19" spans="2:20" ht="15.75" thickBot="1" x14ac:dyDescent="0.3">
      <c r="B19" s="301" t="s">
        <v>178</v>
      </c>
      <c r="C19" s="50"/>
      <c r="D19" s="301" t="s">
        <v>671</v>
      </c>
      <c r="E19" s="301" t="s">
        <v>178</v>
      </c>
      <c r="F19" s="50"/>
      <c r="G19" s="301" t="s">
        <v>672</v>
      </c>
    </row>
    <row r="20" spans="2:20" ht="18" customHeight="1" thickBot="1" x14ac:dyDescent="0.3">
      <c r="B20" s="301" t="s">
        <v>164</v>
      </c>
      <c r="C20" s="50"/>
      <c r="D20" s="84"/>
      <c r="E20" s="301" t="s">
        <v>164</v>
      </c>
      <c r="F20" s="50"/>
      <c r="G20" s="84"/>
      <c r="T20" s="199" t="s">
        <v>874</v>
      </c>
    </row>
    <row r="21" spans="2:20" x14ac:dyDescent="0.25">
      <c r="T21" s="199" t="s">
        <v>875</v>
      </c>
    </row>
    <row r="22" spans="2:20" x14ac:dyDescent="0.25">
      <c r="T22" s="199" t="s">
        <v>876</v>
      </c>
    </row>
    <row r="23" spans="2:20" ht="16.5" thickBot="1" x14ac:dyDescent="0.3">
      <c r="B23" s="474" t="s">
        <v>129</v>
      </c>
      <c r="C23" s="474"/>
      <c r="D23" s="197"/>
      <c r="E23" s="474" t="s">
        <v>130</v>
      </c>
      <c r="F23" s="474"/>
      <c r="T23" s="199" t="s">
        <v>877</v>
      </c>
    </row>
    <row r="24" spans="2:20" ht="15.75" customHeight="1" thickBot="1" x14ac:dyDescent="0.3">
      <c r="B24" s="301" t="s">
        <v>116</v>
      </c>
      <c r="C24" s="49" t="s">
        <v>107</v>
      </c>
      <c r="D24" s="49"/>
      <c r="E24" s="301" t="s">
        <v>116</v>
      </c>
      <c r="F24" s="175" t="s">
        <v>107</v>
      </c>
      <c r="G24" s="498" t="s">
        <v>873</v>
      </c>
      <c r="H24" s="499"/>
      <c r="T24" s="199" t="s">
        <v>878</v>
      </c>
    </row>
    <row r="25" spans="2:20" ht="15.75" thickBot="1" x14ac:dyDescent="0.3">
      <c r="B25" s="301" t="s">
        <v>117</v>
      </c>
      <c r="C25" s="49" t="s">
        <v>107</v>
      </c>
      <c r="D25" s="49"/>
      <c r="E25" s="301" t="s">
        <v>117</v>
      </c>
      <c r="F25" s="175" t="s">
        <v>107</v>
      </c>
      <c r="G25" s="500"/>
      <c r="H25" s="501"/>
      <c r="T25" s="199" t="s">
        <v>879</v>
      </c>
    </row>
    <row r="26" spans="2:20" ht="15.75" thickBot="1" x14ac:dyDescent="0.3">
      <c r="B26" s="301" t="s">
        <v>118</v>
      </c>
      <c r="C26" s="49" t="s">
        <v>107</v>
      </c>
      <c r="D26" s="49"/>
      <c r="E26" s="301" t="s">
        <v>118</v>
      </c>
      <c r="F26" s="175" t="s">
        <v>107</v>
      </c>
      <c r="G26" s="502"/>
      <c r="H26" s="503"/>
      <c r="T26" s="199" t="s">
        <v>880</v>
      </c>
    </row>
    <row r="27" spans="2:20" ht="15.75" thickBot="1" x14ac:dyDescent="0.3">
      <c r="B27" s="301" t="s">
        <v>119</v>
      </c>
      <c r="C27" s="49" t="s">
        <v>107</v>
      </c>
      <c r="D27" s="49"/>
      <c r="E27" s="301" t="s">
        <v>119</v>
      </c>
      <c r="F27" s="175" t="s">
        <v>107</v>
      </c>
      <c r="G27" s="504"/>
      <c r="H27" s="505"/>
    </row>
    <row r="28" spans="2:20" ht="15.75" thickBot="1" x14ac:dyDescent="0.3">
      <c r="B28" s="301" t="s">
        <v>120</v>
      </c>
      <c r="C28" s="49" t="s">
        <v>107</v>
      </c>
      <c r="D28" s="49"/>
      <c r="E28" s="301" t="s">
        <v>120</v>
      </c>
      <c r="F28" s="49" t="s">
        <v>107</v>
      </c>
    </row>
    <row r="29" spans="2:20" ht="15.75" thickBot="1" x14ac:dyDescent="0.3">
      <c r="B29" s="301" t="s">
        <v>121</v>
      </c>
      <c r="C29" s="49" t="s">
        <v>107</v>
      </c>
      <c r="D29" s="49"/>
      <c r="E29" s="301" t="s">
        <v>121</v>
      </c>
      <c r="F29" s="49" t="s">
        <v>107</v>
      </c>
    </row>
    <row r="30" spans="2:20" ht="15.75" thickBot="1" x14ac:dyDescent="0.3">
      <c r="B30" s="301" t="s">
        <v>122</v>
      </c>
      <c r="C30" s="49" t="s">
        <v>107</v>
      </c>
      <c r="D30" s="49"/>
      <c r="E30" s="301" t="s">
        <v>122</v>
      </c>
      <c r="F30" s="49" t="s">
        <v>107</v>
      </c>
    </row>
    <row r="31" spans="2:20" ht="15.75" thickBot="1" x14ac:dyDescent="0.3">
      <c r="B31" s="301" t="s">
        <v>123</v>
      </c>
      <c r="C31" s="49" t="s">
        <v>107</v>
      </c>
      <c r="D31" s="49"/>
      <c r="E31" s="301" t="s">
        <v>123</v>
      </c>
      <c r="F31" s="49" t="s">
        <v>107</v>
      </c>
    </row>
    <row r="32" spans="2:20" ht="15.75" thickBot="1" x14ac:dyDescent="0.3">
      <c r="B32" s="301" t="s">
        <v>124</v>
      </c>
      <c r="C32" s="49" t="s">
        <v>107</v>
      </c>
      <c r="D32" s="49"/>
      <c r="E32" s="301" t="s">
        <v>164</v>
      </c>
      <c r="F32" s="50"/>
      <c r="G32" s="196"/>
      <c r="H32" s="196"/>
      <c r="I32" s="196"/>
    </row>
    <row r="34" spans="2:9" ht="15.75" customHeight="1" thickBot="1" x14ac:dyDescent="0.3"/>
    <row r="35" spans="2:9" ht="16.5" customHeight="1" thickBot="1" x14ac:dyDescent="0.3">
      <c r="B35" s="511" t="s">
        <v>131</v>
      </c>
      <c r="C35" s="511"/>
      <c r="D35" s="512"/>
      <c r="E35" s="506"/>
      <c r="F35" s="507"/>
    </row>
    <row r="36" spans="2:9" ht="15.75" thickBot="1" x14ac:dyDescent="0.3">
      <c r="B36" s="301" t="s">
        <v>116</v>
      </c>
      <c r="C36" s="475" t="s">
        <v>107</v>
      </c>
      <c r="D36" s="476"/>
      <c r="E36" s="301" t="s">
        <v>119</v>
      </c>
      <c r="F36" s="49" t="s">
        <v>107</v>
      </c>
    </row>
    <row r="37" spans="2:9" ht="15.75" thickBot="1" x14ac:dyDescent="0.3">
      <c r="B37" s="301" t="s">
        <v>117</v>
      </c>
      <c r="C37" s="475" t="s">
        <v>107</v>
      </c>
      <c r="D37" s="476"/>
      <c r="E37" s="301" t="s">
        <v>120</v>
      </c>
      <c r="F37" s="49" t="s">
        <v>107</v>
      </c>
    </row>
    <row r="38" spans="2:9" ht="15.75" thickBot="1" x14ac:dyDescent="0.3">
      <c r="B38" s="301" t="s">
        <v>118</v>
      </c>
      <c r="C38" s="475" t="s">
        <v>107</v>
      </c>
      <c r="D38" s="476"/>
      <c r="E38" s="301" t="s">
        <v>123</v>
      </c>
      <c r="F38" s="49" t="s">
        <v>107</v>
      </c>
    </row>
    <row r="39" spans="2:9" ht="15.75" thickBot="1" x14ac:dyDescent="0.3">
      <c r="B39" s="301" t="s">
        <v>121</v>
      </c>
      <c r="C39" s="475" t="s">
        <v>107</v>
      </c>
      <c r="D39" s="476"/>
      <c r="E39" s="301" t="s">
        <v>122</v>
      </c>
      <c r="F39" s="49" t="s">
        <v>107</v>
      </c>
    </row>
    <row r="40" spans="2:9" x14ac:dyDescent="0.25">
      <c r="B40" s="194"/>
      <c r="C40" s="495"/>
      <c r="D40" s="495"/>
      <c r="E40" s="495"/>
      <c r="F40" s="194"/>
      <c r="G40" s="194"/>
      <c r="H40" s="194"/>
    </row>
    <row r="41" spans="2:9" x14ac:dyDescent="0.25">
      <c r="B41" s="491" t="s">
        <v>148</v>
      </c>
      <c r="C41" s="491"/>
      <c r="D41" s="491"/>
      <c r="E41" s="491"/>
    </row>
    <row r="42" spans="2:9" ht="15.75" thickBot="1" x14ac:dyDescent="0.3">
      <c r="B42" s="189"/>
    </row>
    <row r="43" spans="2:9" ht="30.75" thickBot="1" x14ac:dyDescent="0.3">
      <c r="B43" s="195"/>
      <c r="C43" s="301" t="s">
        <v>172</v>
      </c>
      <c r="D43" s="301" t="s">
        <v>673</v>
      </c>
      <c r="E43" s="301" t="s">
        <v>674</v>
      </c>
      <c r="F43" s="301" t="s">
        <v>174</v>
      </c>
      <c r="G43" s="301" t="s">
        <v>173</v>
      </c>
      <c r="H43" s="301" t="s">
        <v>177</v>
      </c>
      <c r="I43" s="306" t="s">
        <v>675</v>
      </c>
    </row>
    <row r="44" spans="2:9" ht="15.75" thickBot="1" x14ac:dyDescent="0.3">
      <c r="B44" s="301" t="s">
        <v>149</v>
      </c>
      <c r="C44" s="51" t="s">
        <v>107</v>
      </c>
      <c r="D44" s="51"/>
      <c r="E44" s="51" t="s">
        <v>107</v>
      </c>
      <c r="F44" s="51" t="s">
        <v>107</v>
      </c>
      <c r="G44" s="51" t="s">
        <v>107</v>
      </c>
      <c r="H44" s="50"/>
      <c r="I44" s="178" t="s">
        <v>107</v>
      </c>
    </row>
    <row r="45" spans="2:9" ht="15.75" thickBot="1" x14ac:dyDescent="0.3">
      <c r="B45" s="301" t="s">
        <v>150</v>
      </c>
      <c r="C45" s="51" t="s">
        <v>107</v>
      </c>
      <c r="D45" s="51"/>
      <c r="E45" s="51" t="s">
        <v>107</v>
      </c>
      <c r="F45" s="51" t="s">
        <v>107</v>
      </c>
      <c r="G45" s="51" t="s">
        <v>107</v>
      </c>
      <c r="H45" s="50"/>
      <c r="I45" s="178" t="s">
        <v>107</v>
      </c>
    </row>
    <row r="46" spans="2:9" ht="15.75" thickBot="1" x14ac:dyDescent="0.3">
      <c r="B46" s="301" t="s">
        <v>151</v>
      </c>
      <c r="C46" s="51" t="s">
        <v>107</v>
      </c>
      <c r="D46" s="51"/>
      <c r="E46" s="51" t="s">
        <v>107</v>
      </c>
      <c r="F46" s="51" t="s">
        <v>107</v>
      </c>
      <c r="G46" s="51" t="s">
        <v>107</v>
      </c>
      <c r="H46" s="50"/>
      <c r="I46" s="178" t="s">
        <v>107</v>
      </c>
    </row>
    <row r="47" spans="2:9" ht="15.75" thickBot="1" x14ac:dyDescent="0.3">
      <c r="B47" s="301" t="s">
        <v>152</v>
      </c>
      <c r="C47" s="51" t="s">
        <v>107</v>
      </c>
      <c r="D47" s="51"/>
      <c r="E47" s="51" t="s">
        <v>107</v>
      </c>
      <c r="F47" s="51" t="s">
        <v>107</v>
      </c>
      <c r="G47" s="51" t="s">
        <v>107</v>
      </c>
      <c r="H47" s="50"/>
      <c r="I47" s="178" t="s">
        <v>107</v>
      </c>
    </row>
    <row r="48" spans="2:9" ht="15.75" thickBot="1" x14ac:dyDescent="0.3">
      <c r="B48" s="301" t="s">
        <v>153</v>
      </c>
      <c r="C48" s="51" t="s">
        <v>107</v>
      </c>
      <c r="D48" s="51"/>
      <c r="E48" s="51" t="s">
        <v>107</v>
      </c>
      <c r="F48" s="51" t="s">
        <v>107</v>
      </c>
      <c r="G48" s="51" t="s">
        <v>107</v>
      </c>
      <c r="H48" s="50"/>
      <c r="I48" s="178" t="s">
        <v>107</v>
      </c>
    </row>
    <row r="49" spans="2:14" ht="15.75" thickBot="1" x14ac:dyDescent="0.3"/>
    <row r="50" spans="2:14" ht="15.75" thickBot="1" x14ac:dyDescent="0.3">
      <c r="B50" s="301" t="s">
        <v>154</v>
      </c>
      <c r="C50" s="334" t="s">
        <v>107</v>
      </c>
      <c r="D50" s="336"/>
      <c r="E50" s="301" t="s">
        <v>175</v>
      </c>
      <c r="F50" s="51"/>
      <c r="G50" s="301" t="s">
        <v>176</v>
      </c>
    </row>
    <row r="51" spans="2:14" ht="15.75" thickBot="1" x14ac:dyDescent="0.3">
      <c r="B51" s="301" t="s">
        <v>890</v>
      </c>
      <c r="C51" s="51" t="s">
        <v>107</v>
      </c>
      <c r="D51" s="51"/>
      <c r="E51" s="301" t="s">
        <v>120</v>
      </c>
      <c r="F51" s="51"/>
      <c r="G51" s="51" t="s">
        <v>107</v>
      </c>
    </row>
    <row r="52" spans="2:14" ht="15.75" thickBot="1" x14ac:dyDescent="0.3">
      <c r="B52" s="301" t="s">
        <v>156</v>
      </c>
      <c r="C52" s="51" t="s">
        <v>107</v>
      </c>
      <c r="D52" s="193"/>
      <c r="E52" s="301" t="s">
        <v>157</v>
      </c>
      <c r="F52" s="51"/>
      <c r="G52" s="32" t="s">
        <v>107</v>
      </c>
    </row>
    <row r="55" spans="2:14" ht="18.75" customHeight="1" x14ac:dyDescent="0.25">
      <c r="B55" s="491" t="s">
        <v>134</v>
      </c>
      <c r="C55" s="491"/>
      <c r="D55" s="491"/>
      <c r="E55" s="491"/>
      <c r="N55" s="190"/>
    </row>
    <row r="56" spans="2:14" ht="15.75" thickBot="1" x14ac:dyDescent="0.3">
      <c r="B56" s="191"/>
      <c r="C56" s="191"/>
      <c r="D56" s="191"/>
      <c r="E56" s="191"/>
      <c r="I56" s="192"/>
      <c r="J56" s="192"/>
      <c r="N56" s="192"/>
    </row>
    <row r="57" spans="2:14" ht="33.75" customHeight="1" thickBot="1" x14ac:dyDescent="0.3">
      <c r="B57" s="305" t="s">
        <v>139</v>
      </c>
      <c r="C57" s="51" t="s">
        <v>107</v>
      </c>
      <c r="D57" s="146" t="s">
        <v>140</v>
      </c>
      <c r="E57" s="51"/>
    </row>
    <row r="58" spans="2:14" ht="48.75" customHeight="1" thickBot="1" x14ac:dyDescent="0.3">
      <c r="B58" s="146" t="s">
        <v>141</v>
      </c>
      <c r="C58" s="51"/>
      <c r="D58" s="146" t="s">
        <v>142</v>
      </c>
      <c r="E58" s="51"/>
    </row>
    <row r="59" spans="2:14" ht="30" customHeight="1" thickBot="1" x14ac:dyDescent="0.3">
      <c r="B59" s="146" t="s">
        <v>143</v>
      </c>
      <c r="C59" s="51"/>
      <c r="D59" s="146" t="s">
        <v>144</v>
      </c>
      <c r="E59" s="51"/>
    </row>
    <row r="60" spans="2:14" ht="15.75" thickBot="1" x14ac:dyDescent="0.3"/>
    <row r="61" spans="2:14" ht="15.75" thickBot="1" x14ac:dyDescent="0.3">
      <c r="B61" s="508" t="s">
        <v>145</v>
      </c>
      <c r="C61" s="509"/>
      <c r="D61" s="510"/>
      <c r="E61" s="177"/>
    </row>
    <row r="62" spans="2:14" ht="19.5" customHeight="1" thickBot="1" x14ac:dyDescent="0.3">
      <c r="B62" s="508" t="s">
        <v>146</v>
      </c>
      <c r="C62" s="509"/>
      <c r="D62" s="510"/>
      <c r="E62" s="84"/>
    </row>
    <row r="63" spans="2:14" ht="18.75" customHeight="1" thickBot="1" x14ac:dyDescent="0.3">
      <c r="B63" s="303" t="s">
        <v>147</v>
      </c>
      <c r="C63" s="302"/>
      <c r="D63" s="304"/>
      <c r="E63" s="84"/>
    </row>
    <row r="65" spans="2:6" ht="15.75" thickBot="1" x14ac:dyDescent="0.3">
      <c r="B65" s="189"/>
    </row>
    <row r="66" spans="2:6" ht="30.75" customHeight="1" thickBot="1" x14ac:dyDescent="0.3">
      <c r="B66" s="492" t="s">
        <v>158</v>
      </c>
      <c r="C66" s="493"/>
      <c r="D66" s="493"/>
      <c r="E66" s="493"/>
      <c r="F66" s="494"/>
    </row>
    <row r="67" spans="2:6" x14ac:dyDescent="0.25">
      <c r="B67" s="482"/>
      <c r="C67" s="483"/>
      <c r="D67" s="483"/>
      <c r="E67" s="483"/>
      <c r="F67" s="484"/>
    </row>
    <row r="68" spans="2:6" x14ac:dyDescent="0.25">
      <c r="B68" s="485"/>
      <c r="C68" s="486"/>
      <c r="D68" s="486"/>
      <c r="E68" s="486"/>
      <c r="F68" s="487"/>
    </row>
    <row r="69" spans="2:6" ht="90.75" customHeight="1" thickBot="1" x14ac:dyDescent="0.3">
      <c r="B69" s="488"/>
      <c r="C69" s="489"/>
      <c r="D69" s="489"/>
      <c r="E69" s="489"/>
      <c r="F69" s="490"/>
    </row>
    <row r="72" spans="2:6" ht="22.5" x14ac:dyDescent="0.3">
      <c r="B72" s="296" t="s">
        <v>782</v>
      </c>
    </row>
    <row r="74" spans="2:6" ht="33.75" customHeight="1" x14ac:dyDescent="0.25">
      <c r="C74" s="275"/>
      <c r="D74" s="276" t="s">
        <v>783</v>
      </c>
      <c r="E74" s="276" t="s">
        <v>784</v>
      </c>
      <c r="F74" s="276" t="s">
        <v>785</v>
      </c>
    </row>
    <row r="75" spans="2:6" x14ac:dyDescent="0.25">
      <c r="C75" s="91" t="s">
        <v>789</v>
      </c>
      <c r="D75" s="284"/>
      <c r="E75" s="284"/>
      <c r="F75" s="284"/>
    </row>
    <row r="76" spans="2:6" x14ac:dyDescent="0.25">
      <c r="C76" s="91" t="s">
        <v>792</v>
      </c>
      <c r="D76" s="284"/>
      <c r="E76" s="284"/>
      <c r="F76" s="284"/>
    </row>
    <row r="77" spans="2:6" x14ac:dyDescent="0.25">
      <c r="C77" s="91" t="s">
        <v>791</v>
      </c>
      <c r="D77" s="284"/>
      <c r="E77" s="284"/>
      <c r="F77" s="284"/>
    </row>
    <row r="78" spans="2:6" x14ac:dyDescent="0.25">
      <c r="C78" s="91" t="s">
        <v>793</v>
      </c>
      <c r="D78" s="284"/>
      <c r="E78" s="284"/>
      <c r="F78" s="284"/>
    </row>
    <row r="79" spans="2:6" x14ac:dyDescent="0.25">
      <c r="C79" s="91" t="s">
        <v>794</v>
      </c>
      <c r="D79" s="284"/>
      <c r="E79" s="284"/>
      <c r="F79" s="284"/>
    </row>
    <row r="80" spans="2:6" x14ac:dyDescent="0.25">
      <c r="C80" s="91" t="s">
        <v>795</v>
      </c>
      <c r="D80" s="284"/>
      <c r="E80" s="284"/>
      <c r="F80" s="284"/>
    </row>
    <row r="81" spans="3:6" x14ac:dyDescent="0.25">
      <c r="C81" s="278" t="s">
        <v>790</v>
      </c>
      <c r="D81" s="279"/>
      <c r="E81" s="279"/>
      <c r="F81" s="280"/>
    </row>
    <row r="82" spans="3:6" x14ac:dyDescent="0.25">
      <c r="C82" s="91" t="s">
        <v>796</v>
      </c>
      <c r="D82" s="284"/>
      <c r="E82" s="284"/>
      <c r="F82" s="284"/>
    </row>
    <row r="83" spans="3:6" x14ac:dyDescent="0.25">
      <c r="C83" s="91" t="s">
        <v>797</v>
      </c>
      <c r="D83" s="284"/>
      <c r="E83" s="284"/>
      <c r="F83" s="284"/>
    </row>
    <row r="84" spans="3:6" x14ac:dyDescent="0.25">
      <c r="C84" s="91" t="s">
        <v>798</v>
      </c>
      <c r="D84" s="284"/>
      <c r="E84" s="284"/>
      <c r="F84" s="284"/>
    </row>
    <row r="85" spans="3:6" x14ac:dyDescent="0.25">
      <c r="C85" s="278" t="s">
        <v>800</v>
      </c>
      <c r="D85" s="279"/>
      <c r="E85" s="279"/>
      <c r="F85" s="280"/>
    </row>
    <row r="86" spans="3:6" x14ac:dyDescent="0.25">
      <c r="C86" s="91" t="s">
        <v>801</v>
      </c>
      <c r="D86" s="284"/>
      <c r="E86" s="284"/>
      <c r="F86" s="284"/>
    </row>
    <row r="87" spans="3:6" x14ac:dyDescent="0.25">
      <c r="C87" s="281" t="s">
        <v>802</v>
      </c>
      <c r="D87" s="284"/>
      <c r="E87" s="284"/>
      <c r="F87" s="284"/>
    </row>
    <row r="88" spans="3:6" x14ac:dyDescent="0.25">
      <c r="C88" s="91" t="s">
        <v>799</v>
      </c>
      <c r="D88" s="284"/>
      <c r="E88" s="284"/>
      <c r="F88" s="284"/>
    </row>
    <row r="89" spans="3:6" x14ac:dyDescent="0.25">
      <c r="C89" s="278" t="s">
        <v>786</v>
      </c>
      <c r="D89" s="279"/>
      <c r="E89" s="279"/>
      <c r="F89" s="280"/>
    </row>
    <row r="90" spans="3:6" x14ac:dyDescent="0.25">
      <c r="C90" s="91" t="s">
        <v>803</v>
      </c>
      <c r="D90" s="284"/>
      <c r="E90" s="284"/>
      <c r="F90" s="284"/>
    </row>
    <row r="91" spans="3:6" x14ac:dyDescent="0.25">
      <c r="C91" s="91" t="s">
        <v>804</v>
      </c>
      <c r="D91" s="284"/>
      <c r="E91" s="284"/>
      <c r="F91" s="284"/>
    </row>
    <row r="92" spans="3:6" x14ac:dyDescent="0.25">
      <c r="C92" s="91" t="s">
        <v>805</v>
      </c>
      <c r="D92" s="284"/>
      <c r="E92" s="284"/>
      <c r="F92" s="284"/>
    </row>
    <row r="93" spans="3:6" x14ac:dyDescent="0.25">
      <c r="C93" s="278" t="s">
        <v>787</v>
      </c>
      <c r="D93" s="279"/>
      <c r="E93" s="279"/>
      <c r="F93" s="280"/>
    </row>
    <row r="94" spans="3:6" x14ac:dyDescent="0.25">
      <c r="C94" s="91" t="s">
        <v>807</v>
      </c>
      <c r="D94" s="284"/>
      <c r="E94" s="284"/>
      <c r="F94" s="284"/>
    </row>
    <row r="95" spans="3:6" x14ac:dyDescent="0.25">
      <c r="C95" s="91" t="s">
        <v>806</v>
      </c>
      <c r="D95" s="284"/>
      <c r="E95" s="284"/>
      <c r="F95" s="284"/>
    </row>
    <row r="96" spans="3:6" x14ac:dyDescent="0.25">
      <c r="D96" s="277"/>
      <c r="E96" s="277"/>
      <c r="F96" s="277"/>
    </row>
    <row r="97" spans="2:16" x14ac:dyDescent="0.25">
      <c r="C97" s="282"/>
      <c r="D97" s="283" t="s">
        <v>808</v>
      </c>
      <c r="E97" s="283" t="s">
        <v>809</v>
      </c>
      <c r="F97" s="277"/>
    </row>
    <row r="98" spans="2:16" x14ac:dyDescent="0.25">
      <c r="C98" s="91" t="s">
        <v>788</v>
      </c>
      <c r="D98" s="284"/>
      <c r="E98" s="284"/>
      <c r="F98" s="277"/>
    </row>
    <row r="102" spans="2:16" ht="22.5" x14ac:dyDescent="0.3">
      <c r="B102" s="296" t="s">
        <v>742</v>
      </c>
    </row>
    <row r="104" spans="2:16" ht="15.75" x14ac:dyDescent="0.25">
      <c r="B104" s="497" t="s">
        <v>849</v>
      </c>
      <c r="C104" s="497"/>
      <c r="D104" s="497"/>
      <c r="E104" s="497"/>
      <c r="F104" s="497"/>
    </row>
    <row r="106" spans="2:16" x14ac:dyDescent="0.25">
      <c r="C106" s="283" t="s">
        <v>850</v>
      </c>
      <c r="D106" s="283" t="s">
        <v>109</v>
      </c>
      <c r="E106" s="283" t="s">
        <v>851</v>
      </c>
      <c r="F106" s="283" t="s">
        <v>852</v>
      </c>
      <c r="H106" s="496" t="s">
        <v>853</v>
      </c>
      <c r="I106" s="496"/>
      <c r="J106" s="496"/>
      <c r="K106" s="496"/>
      <c r="L106" s="496"/>
      <c r="M106" s="496"/>
      <c r="N106" s="496"/>
      <c r="O106" s="496"/>
      <c r="P106" s="496"/>
    </row>
    <row r="107" spans="2:16" x14ac:dyDescent="0.25">
      <c r="C107" s="85"/>
      <c r="D107" s="85"/>
      <c r="E107" s="85"/>
      <c r="F107" s="85"/>
      <c r="H107" s="496"/>
      <c r="I107" s="496"/>
      <c r="J107" s="496"/>
      <c r="K107" s="496"/>
      <c r="L107" s="496"/>
      <c r="M107" s="496"/>
      <c r="N107" s="496"/>
      <c r="O107" s="496"/>
      <c r="P107" s="496"/>
    </row>
    <row r="108" spans="2:16" x14ac:dyDescent="0.25">
      <c r="C108" s="85"/>
      <c r="D108" s="85"/>
      <c r="E108" s="85"/>
      <c r="F108" s="85"/>
      <c r="H108" s="496"/>
      <c r="I108" s="496"/>
      <c r="J108" s="496"/>
      <c r="K108" s="496"/>
      <c r="L108" s="496"/>
      <c r="M108" s="496"/>
      <c r="N108" s="496"/>
      <c r="O108" s="496"/>
      <c r="P108" s="496"/>
    </row>
    <row r="109" spans="2:16" x14ac:dyDescent="0.25">
      <c r="C109" s="85"/>
      <c r="D109" s="85"/>
      <c r="E109" s="85"/>
      <c r="F109" s="85"/>
    </row>
    <row r="110" spans="2:16" x14ac:dyDescent="0.25">
      <c r="C110" s="85"/>
      <c r="D110" s="85"/>
      <c r="E110" s="85"/>
      <c r="F110" s="85"/>
    </row>
    <row r="111" spans="2:16" x14ac:dyDescent="0.25">
      <c r="C111" s="85"/>
      <c r="D111" s="85"/>
      <c r="E111" s="85"/>
      <c r="F111" s="85"/>
    </row>
    <row r="114" spans="2:17" ht="15.75" x14ac:dyDescent="0.25">
      <c r="B114" s="497" t="s">
        <v>854</v>
      </c>
      <c r="C114" s="497"/>
      <c r="D114" s="497"/>
      <c r="E114" s="497"/>
      <c r="F114" s="497"/>
    </row>
    <row r="116" spans="2:17" x14ac:dyDescent="0.25">
      <c r="C116" s="283" t="s">
        <v>850</v>
      </c>
      <c r="D116" s="283" t="s">
        <v>109</v>
      </c>
      <c r="E116" s="283" t="s">
        <v>851</v>
      </c>
      <c r="F116" s="283" t="s">
        <v>852</v>
      </c>
      <c r="G116" s="283" t="s">
        <v>855</v>
      </c>
      <c r="I116" s="331" t="s">
        <v>856</v>
      </c>
      <c r="J116" s="331"/>
      <c r="K116" s="331"/>
      <c r="L116" s="331"/>
      <c r="M116" s="331"/>
      <c r="N116" s="331"/>
      <c r="O116" s="331"/>
      <c r="P116" s="331"/>
      <c r="Q116" s="331"/>
    </row>
    <row r="117" spans="2:17" x14ac:dyDescent="0.25">
      <c r="C117" s="85"/>
      <c r="D117" s="85"/>
      <c r="E117" s="85"/>
      <c r="F117" s="85"/>
      <c r="G117" s="85"/>
      <c r="I117" s="331"/>
      <c r="J117" s="331"/>
      <c r="K117" s="331"/>
      <c r="L117" s="331"/>
      <c r="M117" s="331"/>
      <c r="N117" s="331"/>
      <c r="O117" s="331"/>
      <c r="P117" s="331"/>
      <c r="Q117" s="331"/>
    </row>
    <row r="118" spans="2:17" x14ac:dyDescent="0.25">
      <c r="C118" s="85"/>
      <c r="D118" s="85"/>
      <c r="E118" s="85"/>
      <c r="F118" s="85"/>
      <c r="G118" s="85"/>
      <c r="I118" s="331"/>
      <c r="J118" s="331"/>
      <c r="K118" s="331"/>
      <c r="L118" s="331"/>
      <c r="M118" s="331"/>
      <c r="N118" s="331"/>
      <c r="O118" s="331"/>
      <c r="P118" s="331"/>
      <c r="Q118" s="331"/>
    </row>
    <row r="119" spans="2:17" x14ac:dyDescent="0.25">
      <c r="C119" s="85"/>
      <c r="D119" s="85"/>
      <c r="E119" s="85"/>
      <c r="F119" s="85"/>
      <c r="G119" s="85"/>
    </row>
    <row r="120" spans="2:17" x14ac:dyDescent="0.25">
      <c r="C120" s="85"/>
      <c r="D120" s="85"/>
      <c r="E120" s="85"/>
      <c r="F120" s="85"/>
      <c r="G120" s="85"/>
    </row>
    <row r="121" spans="2:17" x14ac:dyDescent="0.25">
      <c r="C121" s="85"/>
      <c r="D121" s="85"/>
      <c r="E121" s="85"/>
      <c r="F121" s="85"/>
      <c r="G121" s="85"/>
    </row>
    <row r="122" spans="2:17" x14ac:dyDescent="0.25">
      <c r="C122" s="85"/>
      <c r="D122" s="85"/>
      <c r="E122" s="85"/>
      <c r="F122" s="85"/>
      <c r="G122" s="85"/>
    </row>
    <row r="123" spans="2:17" x14ac:dyDescent="0.25">
      <c r="C123" s="85"/>
      <c r="D123" s="85"/>
      <c r="E123" s="85"/>
      <c r="F123" s="85"/>
      <c r="G123" s="85"/>
    </row>
    <row r="124" spans="2:17" x14ac:dyDescent="0.25">
      <c r="C124" s="85"/>
      <c r="D124" s="85"/>
      <c r="E124" s="85"/>
      <c r="F124" s="85"/>
      <c r="G124" s="85"/>
    </row>
    <row r="125" spans="2:17" x14ac:dyDescent="0.25">
      <c r="C125" s="85"/>
      <c r="D125" s="85"/>
      <c r="E125" s="85"/>
      <c r="F125" s="85"/>
      <c r="G125" s="85"/>
    </row>
    <row r="126" spans="2:17" x14ac:dyDescent="0.25">
      <c r="C126" s="85"/>
      <c r="D126" s="85"/>
      <c r="E126" s="85"/>
      <c r="F126" s="85"/>
      <c r="G126" s="85"/>
    </row>
    <row r="127" spans="2:17" x14ac:dyDescent="0.25">
      <c r="C127" s="85"/>
      <c r="D127" s="85"/>
      <c r="E127" s="85"/>
      <c r="F127" s="85"/>
      <c r="G127" s="85"/>
    </row>
    <row r="128" spans="2:17" x14ac:dyDescent="0.25">
      <c r="C128" s="85"/>
      <c r="D128" s="85"/>
      <c r="E128" s="85"/>
      <c r="F128" s="85"/>
      <c r="G128" s="85"/>
    </row>
    <row r="132" spans="2:6" ht="15.75" x14ac:dyDescent="0.25">
      <c r="B132" s="497" t="s">
        <v>860</v>
      </c>
      <c r="C132" s="497"/>
      <c r="D132" s="497"/>
      <c r="E132" s="497"/>
      <c r="F132" s="497"/>
    </row>
    <row r="134" spans="2:6" ht="60" customHeight="1" x14ac:dyDescent="0.25">
      <c r="C134" s="297" t="s">
        <v>861</v>
      </c>
      <c r="D134" s="533" t="s">
        <v>862</v>
      </c>
      <c r="E134" s="534"/>
      <c r="F134" s="298" t="s">
        <v>863</v>
      </c>
    </row>
    <row r="135" spans="2:6" x14ac:dyDescent="0.25">
      <c r="C135" s="300" t="s">
        <v>864</v>
      </c>
      <c r="D135" s="531"/>
      <c r="E135" s="532"/>
      <c r="F135" s="85"/>
    </row>
    <row r="136" spans="2:6" x14ac:dyDescent="0.25">
      <c r="C136" s="300" t="s">
        <v>865</v>
      </c>
      <c r="D136" s="531"/>
      <c r="E136" s="532"/>
      <c r="F136" s="85"/>
    </row>
    <row r="137" spans="2:6" x14ac:dyDescent="0.25">
      <c r="C137" s="300" t="s">
        <v>866</v>
      </c>
      <c r="D137" s="531"/>
      <c r="E137" s="532"/>
      <c r="F137" s="85"/>
    </row>
    <row r="138" spans="2:6" x14ac:dyDescent="0.25">
      <c r="C138" s="300" t="s">
        <v>867</v>
      </c>
      <c r="D138" s="531"/>
      <c r="E138" s="532"/>
      <c r="F138" s="85"/>
    </row>
    <row r="139" spans="2:6" x14ac:dyDescent="0.25">
      <c r="C139" s="300" t="s">
        <v>868</v>
      </c>
      <c r="D139" s="531"/>
      <c r="E139" s="532"/>
      <c r="F139" s="85"/>
    </row>
    <row r="140" spans="2:6" x14ac:dyDescent="0.25">
      <c r="C140" s="300" t="s">
        <v>869</v>
      </c>
      <c r="D140" s="531"/>
      <c r="E140" s="532"/>
      <c r="F140" s="85"/>
    </row>
    <row r="141" spans="2:6" x14ac:dyDescent="0.25">
      <c r="C141" s="300" t="s">
        <v>870</v>
      </c>
      <c r="D141" s="531"/>
      <c r="E141" s="532"/>
      <c r="F141" s="85"/>
    </row>
    <row r="142" spans="2:6" x14ac:dyDescent="0.25">
      <c r="C142" s="300" t="s">
        <v>871</v>
      </c>
      <c r="D142" s="531"/>
      <c r="E142" s="532"/>
      <c r="F142" s="85"/>
    </row>
    <row r="143" spans="2:6" x14ac:dyDescent="0.25">
      <c r="C143" s="300" t="s">
        <v>872</v>
      </c>
      <c r="D143" s="531"/>
      <c r="E143" s="532"/>
      <c r="F143" s="85"/>
    </row>
    <row r="144" spans="2:6" x14ac:dyDescent="0.25">
      <c r="B144" s="299" t="s">
        <v>153</v>
      </c>
      <c r="C144" s="85"/>
      <c r="D144" s="531"/>
      <c r="E144" s="532"/>
      <c r="F144" s="85"/>
    </row>
    <row r="145" spans="2:7" x14ac:dyDescent="0.25">
      <c r="B145" s="299" t="s">
        <v>153</v>
      </c>
      <c r="C145" s="85"/>
      <c r="D145" s="531"/>
      <c r="E145" s="532"/>
      <c r="F145" s="85"/>
    </row>
    <row r="146" spans="2:7" x14ac:dyDescent="0.25">
      <c r="B146" s="299" t="s">
        <v>153</v>
      </c>
      <c r="C146" s="85"/>
      <c r="D146" s="531"/>
      <c r="E146" s="532"/>
      <c r="F146" s="85"/>
    </row>
    <row r="151" spans="2:7" ht="15.75" thickBot="1" x14ac:dyDescent="0.3"/>
    <row r="152" spans="2:7" ht="15" customHeight="1" x14ac:dyDescent="0.25">
      <c r="B152" s="513" t="s">
        <v>858</v>
      </c>
      <c r="C152" s="514"/>
      <c r="D152" s="514"/>
      <c r="E152" s="514"/>
      <c r="F152" s="514"/>
      <c r="G152" s="515"/>
    </row>
    <row r="153" spans="2:7" x14ac:dyDescent="0.25">
      <c r="B153" s="516"/>
      <c r="C153" s="517"/>
      <c r="D153" s="517"/>
      <c r="E153" s="517"/>
      <c r="F153" s="517"/>
      <c r="G153" s="518"/>
    </row>
    <row r="154" spans="2:7" ht="15.75" thickBot="1" x14ac:dyDescent="0.3">
      <c r="B154" s="519"/>
      <c r="C154" s="520"/>
      <c r="D154" s="520"/>
      <c r="E154" s="520"/>
      <c r="F154" s="520"/>
      <c r="G154" s="521"/>
    </row>
    <row r="155" spans="2:7" x14ac:dyDescent="0.25">
      <c r="B155" s="522"/>
      <c r="C155" s="523"/>
      <c r="D155" s="523"/>
      <c r="E155" s="523"/>
      <c r="F155" s="523"/>
      <c r="G155" s="524"/>
    </row>
    <row r="156" spans="2:7" x14ac:dyDescent="0.25">
      <c r="B156" s="525"/>
      <c r="C156" s="526"/>
      <c r="D156" s="526"/>
      <c r="E156" s="526"/>
      <c r="F156" s="526"/>
      <c r="G156" s="527"/>
    </row>
    <row r="157" spans="2:7" x14ac:dyDescent="0.25">
      <c r="B157" s="525"/>
      <c r="C157" s="526"/>
      <c r="D157" s="526"/>
      <c r="E157" s="526"/>
      <c r="F157" s="526"/>
      <c r="G157" s="527"/>
    </row>
    <row r="158" spans="2:7" x14ac:dyDescent="0.25">
      <c r="B158" s="525"/>
      <c r="C158" s="526"/>
      <c r="D158" s="526"/>
      <c r="E158" s="526"/>
      <c r="F158" s="526"/>
      <c r="G158" s="527"/>
    </row>
    <row r="159" spans="2:7" x14ac:dyDescent="0.25">
      <c r="B159" s="525"/>
      <c r="C159" s="526"/>
      <c r="D159" s="526"/>
      <c r="E159" s="526"/>
      <c r="F159" s="526"/>
      <c r="G159" s="527"/>
    </row>
    <row r="160" spans="2:7" x14ac:dyDescent="0.25">
      <c r="B160" s="525"/>
      <c r="C160" s="526"/>
      <c r="D160" s="526"/>
      <c r="E160" s="526"/>
      <c r="F160" s="526"/>
      <c r="G160" s="527"/>
    </row>
    <row r="161" spans="2:7" x14ac:dyDescent="0.25">
      <c r="B161" s="525"/>
      <c r="C161" s="526"/>
      <c r="D161" s="526"/>
      <c r="E161" s="526"/>
      <c r="F161" s="526"/>
      <c r="G161" s="527"/>
    </row>
    <row r="162" spans="2:7" x14ac:dyDescent="0.25">
      <c r="B162" s="525"/>
      <c r="C162" s="526"/>
      <c r="D162" s="526"/>
      <c r="E162" s="526"/>
      <c r="F162" s="526"/>
      <c r="G162" s="527"/>
    </row>
    <row r="163" spans="2:7" x14ac:dyDescent="0.25">
      <c r="B163" s="525"/>
      <c r="C163" s="526"/>
      <c r="D163" s="526"/>
      <c r="E163" s="526"/>
      <c r="F163" s="526"/>
      <c r="G163" s="527"/>
    </row>
    <row r="164" spans="2:7" x14ac:dyDescent="0.25">
      <c r="B164" s="525"/>
      <c r="C164" s="526"/>
      <c r="D164" s="526"/>
      <c r="E164" s="526"/>
      <c r="F164" s="526"/>
      <c r="G164" s="527"/>
    </row>
    <row r="165" spans="2:7" x14ac:dyDescent="0.25">
      <c r="B165" s="525"/>
      <c r="C165" s="526"/>
      <c r="D165" s="526"/>
      <c r="E165" s="526"/>
      <c r="F165" s="526"/>
      <c r="G165" s="527"/>
    </row>
    <row r="166" spans="2:7" x14ac:dyDescent="0.25">
      <c r="B166" s="525"/>
      <c r="C166" s="526"/>
      <c r="D166" s="526"/>
      <c r="E166" s="526"/>
      <c r="F166" s="526"/>
      <c r="G166" s="527"/>
    </row>
    <row r="167" spans="2:7" x14ac:dyDescent="0.25">
      <c r="B167" s="525"/>
      <c r="C167" s="526"/>
      <c r="D167" s="526"/>
      <c r="E167" s="526"/>
      <c r="F167" s="526"/>
      <c r="G167" s="527"/>
    </row>
    <row r="168" spans="2:7" x14ac:dyDescent="0.25">
      <c r="B168" s="525"/>
      <c r="C168" s="526"/>
      <c r="D168" s="526"/>
      <c r="E168" s="526"/>
      <c r="F168" s="526"/>
      <c r="G168" s="527"/>
    </row>
    <row r="169" spans="2:7" x14ac:dyDescent="0.25">
      <c r="B169" s="525"/>
      <c r="C169" s="526"/>
      <c r="D169" s="526"/>
      <c r="E169" s="526"/>
      <c r="F169" s="526"/>
      <c r="G169" s="527"/>
    </row>
    <row r="170" spans="2:7" x14ac:dyDescent="0.25">
      <c r="B170" s="525"/>
      <c r="C170" s="526"/>
      <c r="D170" s="526"/>
      <c r="E170" s="526"/>
      <c r="F170" s="526"/>
      <c r="G170" s="527"/>
    </row>
    <row r="171" spans="2:7" x14ac:dyDescent="0.25">
      <c r="B171" s="525"/>
      <c r="C171" s="526"/>
      <c r="D171" s="526"/>
      <c r="E171" s="526"/>
      <c r="F171" s="526"/>
      <c r="G171" s="527"/>
    </row>
    <row r="172" spans="2:7" x14ac:dyDescent="0.25">
      <c r="B172" s="525"/>
      <c r="C172" s="526"/>
      <c r="D172" s="526"/>
      <c r="E172" s="526"/>
      <c r="F172" s="526"/>
      <c r="G172" s="527"/>
    </row>
    <row r="173" spans="2:7" x14ac:dyDescent="0.25">
      <c r="B173" s="525"/>
      <c r="C173" s="526"/>
      <c r="D173" s="526"/>
      <c r="E173" s="526"/>
      <c r="F173" s="526"/>
      <c r="G173" s="527"/>
    </row>
    <row r="174" spans="2:7" x14ac:dyDescent="0.25">
      <c r="B174" s="525"/>
      <c r="C174" s="526"/>
      <c r="D174" s="526"/>
      <c r="E174" s="526"/>
      <c r="F174" s="526"/>
      <c r="G174" s="527"/>
    </row>
    <row r="175" spans="2:7" x14ac:dyDescent="0.25">
      <c r="B175" s="525"/>
      <c r="C175" s="526"/>
      <c r="D175" s="526"/>
      <c r="E175" s="526"/>
      <c r="F175" s="526"/>
      <c r="G175" s="527"/>
    </row>
    <row r="176" spans="2:7" x14ac:dyDescent="0.25">
      <c r="B176" s="525"/>
      <c r="C176" s="526"/>
      <c r="D176" s="526"/>
      <c r="E176" s="526"/>
      <c r="F176" s="526"/>
      <c r="G176" s="527"/>
    </row>
    <row r="177" spans="2:7" ht="15.75" thickBot="1" x14ac:dyDescent="0.3">
      <c r="B177" s="528"/>
      <c r="C177" s="529"/>
      <c r="D177" s="529"/>
      <c r="E177" s="529"/>
      <c r="F177" s="529"/>
      <c r="G177" s="530"/>
    </row>
    <row r="180" spans="2:7" ht="15.75" thickBot="1" x14ac:dyDescent="0.3"/>
    <row r="181" spans="2:7" x14ac:dyDescent="0.25">
      <c r="B181" s="513" t="s">
        <v>859</v>
      </c>
      <c r="C181" s="514"/>
      <c r="D181" s="514"/>
      <c r="E181" s="514"/>
      <c r="F181" s="514"/>
      <c r="G181" s="515"/>
    </row>
    <row r="182" spans="2:7" x14ac:dyDescent="0.25">
      <c r="B182" s="516"/>
      <c r="C182" s="517"/>
      <c r="D182" s="517"/>
      <c r="E182" s="517"/>
      <c r="F182" s="517"/>
      <c r="G182" s="518"/>
    </row>
    <row r="183" spans="2:7" ht="15.75" thickBot="1" x14ac:dyDescent="0.3">
      <c r="B183" s="519"/>
      <c r="C183" s="520"/>
      <c r="D183" s="520"/>
      <c r="E183" s="520"/>
      <c r="F183" s="520"/>
      <c r="G183" s="521"/>
    </row>
    <row r="184" spans="2:7" x14ac:dyDescent="0.25">
      <c r="B184" s="522"/>
      <c r="C184" s="523"/>
      <c r="D184" s="523"/>
      <c r="E184" s="523"/>
      <c r="F184" s="523"/>
      <c r="G184" s="524"/>
    </row>
    <row r="185" spans="2:7" x14ac:dyDescent="0.25">
      <c r="B185" s="525"/>
      <c r="C185" s="526"/>
      <c r="D185" s="526"/>
      <c r="E185" s="526"/>
      <c r="F185" s="526"/>
      <c r="G185" s="527"/>
    </row>
    <row r="186" spans="2:7" x14ac:dyDescent="0.25">
      <c r="B186" s="525"/>
      <c r="C186" s="526"/>
      <c r="D186" s="526"/>
      <c r="E186" s="526"/>
      <c r="F186" s="526"/>
      <c r="G186" s="527"/>
    </row>
    <row r="187" spans="2:7" x14ac:dyDescent="0.25">
      <c r="B187" s="525"/>
      <c r="C187" s="526"/>
      <c r="D187" s="526"/>
      <c r="E187" s="526"/>
      <c r="F187" s="526"/>
      <c r="G187" s="527"/>
    </row>
    <row r="188" spans="2:7" x14ac:dyDescent="0.25">
      <c r="B188" s="525"/>
      <c r="C188" s="526"/>
      <c r="D188" s="526"/>
      <c r="E188" s="526"/>
      <c r="F188" s="526"/>
      <c r="G188" s="527"/>
    </row>
    <row r="189" spans="2:7" x14ac:dyDescent="0.25">
      <c r="B189" s="525"/>
      <c r="C189" s="526"/>
      <c r="D189" s="526"/>
      <c r="E189" s="526"/>
      <c r="F189" s="526"/>
      <c r="G189" s="527"/>
    </row>
    <row r="190" spans="2:7" x14ac:dyDescent="0.25">
      <c r="B190" s="525"/>
      <c r="C190" s="526"/>
      <c r="D190" s="526"/>
      <c r="E190" s="526"/>
      <c r="F190" s="526"/>
      <c r="G190" s="527"/>
    </row>
    <row r="191" spans="2:7" x14ac:dyDescent="0.25">
      <c r="B191" s="525"/>
      <c r="C191" s="526"/>
      <c r="D191" s="526"/>
      <c r="E191" s="526"/>
      <c r="F191" s="526"/>
      <c r="G191" s="527"/>
    </row>
    <row r="192" spans="2:7" x14ac:dyDescent="0.25">
      <c r="B192" s="525"/>
      <c r="C192" s="526"/>
      <c r="D192" s="526"/>
      <c r="E192" s="526"/>
      <c r="F192" s="526"/>
      <c r="G192" s="527"/>
    </row>
    <row r="193" spans="2:7" x14ac:dyDescent="0.25">
      <c r="B193" s="525"/>
      <c r="C193" s="526"/>
      <c r="D193" s="526"/>
      <c r="E193" s="526"/>
      <c r="F193" s="526"/>
      <c r="G193" s="527"/>
    </row>
    <row r="194" spans="2:7" x14ac:dyDescent="0.25">
      <c r="B194" s="525"/>
      <c r="C194" s="526"/>
      <c r="D194" s="526"/>
      <c r="E194" s="526"/>
      <c r="F194" s="526"/>
      <c r="G194" s="527"/>
    </row>
    <row r="195" spans="2:7" x14ac:dyDescent="0.25">
      <c r="B195" s="525"/>
      <c r="C195" s="526"/>
      <c r="D195" s="526"/>
      <c r="E195" s="526"/>
      <c r="F195" s="526"/>
      <c r="G195" s="527"/>
    </row>
    <row r="196" spans="2:7" x14ac:dyDescent="0.25">
      <c r="B196" s="525"/>
      <c r="C196" s="526"/>
      <c r="D196" s="526"/>
      <c r="E196" s="526"/>
      <c r="F196" s="526"/>
      <c r="G196" s="527"/>
    </row>
    <row r="197" spans="2:7" x14ac:dyDescent="0.25">
      <c r="B197" s="525"/>
      <c r="C197" s="526"/>
      <c r="D197" s="526"/>
      <c r="E197" s="526"/>
      <c r="F197" s="526"/>
      <c r="G197" s="527"/>
    </row>
    <row r="198" spans="2:7" x14ac:dyDescent="0.25">
      <c r="B198" s="525"/>
      <c r="C198" s="526"/>
      <c r="D198" s="526"/>
      <c r="E198" s="526"/>
      <c r="F198" s="526"/>
      <c r="G198" s="527"/>
    </row>
    <row r="199" spans="2:7" x14ac:dyDescent="0.25">
      <c r="B199" s="525"/>
      <c r="C199" s="526"/>
      <c r="D199" s="526"/>
      <c r="E199" s="526"/>
      <c r="F199" s="526"/>
      <c r="G199" s="527"/>
    </row>
    <row r="200" spans="2:7" x14ac:dyDescent="0.25">
      <c r="B200" s="525"/>
      <c r="C200" s="526"/>
      <c r="D200" s="526"/>
      <c r="E200" s="526"/>
      <c r="F200" s="526"/>
      <c r="G200" s="527"/>
    </row>
    <row r="201" spans="2:7" x14ac:dyDescent="0.25">
      <c r="B201" s="525"/>
      <c r="C201" s="526"/>
      <c r="D201" s="526"/>
      <c r="E201" s="526"/>
      <c r="F201" s="526"/>
      <c r="G201" s="527"/>
    </row>
    <row r="202" spans="2:7" x14ac:dyDescent="0.25">
      <c r="B202" s="525"/>
      <c r="C202" s="526"/>
      <c r="D202" s="526"/>
      <c r="E202" s="526"/>
      <c r="F202" s="526"/>
      <c r="G202" s="527"/>
    </row>
    <row r="203" spans="2:7" x14ac:dyDescent="0.25">
      <c r="B203" s="525"/>
      <c r="C203" s="526"/>
      <c r="D203" s="526"/>
      <c r="E203" s="526"/>
      <c r="F203" s="526"/>
      <c r="G203" s="527"/>
    </row>
    <row r="204" spans="2:7" x14ac:dyDescent="0.25">
      <c r="B204" s="525"/>
      <c r="C204" s="526"/>
      <c r="D204" s="526"/>
      <c r="E204" s="526"/>
      <c r="F204" s="526"/>
      <c r="G204" s="527"/>
    </row>
    <row r="205" spans="2:7" x14ac:dyDescent="0.25">
      <c r="B205" s="525"/>
      <c r="C205" s="526"/>
      <c r="D205" s="526"/>
      <c r="E205" s="526"/>
      <c r="F205" s="526"/>
      <c r="G205" s="527"/>
    </row>
    <row r="206" spans="2:7" ht="15.75" thickBot="1" x14ac:dyDescent="0.3">
      <c r="B206" s="528"/>
      <c r="C206" s="529"/>
      <c r="D206" s="529"/>
      <c r="E206" s="529"/>
      <c r="F206" s="529"/>
      <c r="G206" s="530"/>
    </row>
  </sheetData>
  <sheetProtection algorithmName="SHA-512" hashValue="O9COwMXuft2SsyWsOyIaCTbB1vNcGdfdXXbuSHASqdwts0lbdGhe8/hPom1rjbJ/qey7YsoznFzyTR+o5BUkKg==" saltValue="qTV8yW1fK9I3hlQ0K9v7HQ==" spinCount="100000" sheet="1" objects="1" scenarios="1"/>
  <mergeCells count="56">
    <mergeCell ref="B132:F132"/>
    <mergeCell ref="D134:E134"/>
    <mergeCell ref="D135:E135"/>
    <mergeCell ref="D136:E136"/>
    <mergeCell ref="D137:E137"/>
    <mergeCell ref="B152:G154"/>
    <mergeCell ref="B155:G177"/>
    <mergeCell ref="B181:G183"/>
    <mergeCell ref="B184:G206"/>
    <mergeCell ref="D138:E138"/>
    <mergeCell ref="D144:E144"/>
    <mergeCell ref="D145:E145"/>
    <mergeCell ref="D146:E146"/>
    <mergeCell ref="D139:E139"/>
    <mergeCell ref="D140:E140"/>
    <mergeCell ref="D141:E141"/>
    <mergeCell ref="D142:E142"/>
    <mergeCell ref="D143:E143"/>
    <mergeCell ref="H106:P108"/>
    <mergeCell ref="B114:F114"/>
    <mergeCell ref="I116:Q118"/>
    <mergeCell ref="B23:C23"/>
    <mergeCell ref="E23:F23"/>
    <mergeCell ref="G24:H26"/>
    <mergeCell ref="G27:H27"/>
    <mergeCell ref="B104:F104"/>
    <mergeCell ref="E35:F35"/>
    <mergeCell ref="B61:D61"/>
    <mergeCell ref="B62:D62"/>
    <mergeCell ref="C50:D50"/>
    <mergeCell ref="B35:D35"/>
    <mergeCell ref="C36:D36"/>
    <mergeCell ref="C37:D37"/>
    <mergeCell ref="C38:D38"/>
    <mergeCell ref="C39:D39"/>
    <mergeCell ref="B67:F69"/>
    <mergeCell ref="B41:E41"/>
    <mergeCell ref="B55:E55"/>
    <mergeCell ref="B66:F66"/>
    <mergeCell ref="C40:E40"/>
    <mergeCell ref="A3:J3"/>
    <mergeCell ref="J11:Q11"/>
    <mergeCell ref="J12:R12"/>
    <mergeCell ref="J13:R13"/>
    <mergeCell ref="J14:R14"/>
    <mergeCell ref="B6:C6"/>
    <mergeCell ref="E6:F6"/>
    <mergeCell ref="C7:D7"/>
    <mergeCell ref="C9:D9"/>
    <mergeCell ref="C10:D10"/>
    <mergeCell ref="D12:D16"/>
    <mergeCell ref="F7:G7"/>
    <mergeCell ref="F9:G9"/>
    <mergeCell ref="F10:G10"/>
    <mergeCell ref="G12:G16"/>
    <mergeCell ref="J15:T15"/>
  </mergeCells>
  <dataValidations count="7">
    <dataValidation type="list" errorStyle="information" allowBlank="1" showInputMessage="1" showErrorMessage="1" error="Please select from drop down menu." sqref="C18" xr:uid="{8F72522B-C882-42E1-A19B-65D7048F97B5}">
      <formula1>$O$4:$O$8</formula1>
    </dataValidation>
    <dataValidation type="list" allowBlank="1" showInputMessage="1" showErrorMessage="1" sqref="F18" xr:uid="{F1A5D1B4-721B-4AD9-96F6-81A9290C5F02}">
      <formula1>$O$4:$O$8</formula1>
    </dataValidation>
    <dataValidation type="list" allowBlank="1" showInputMessage="1" showErrorMessage="1" sqref="H44:H48 C20 F32 F20" xr:uid="{BC2631FF-ADDF-4020-A6FE-D23A9787139A}">
      <formula1>$Q$4:$Q$8</formula1>
    </dataValidation>
    <dataValidation type="list" allowBlank="1" showInputMessage="1" showErrorMessage="1" sqref="E35:F35" xr:uid="{7534E07A-F23E-43B8-9851-25478568D692}">
      <formula1>$R$4:$R$7</formula1>
    </dataValidation>
    <dataValidation type="list" errorStyle="information" allowBlank="1" showInputMessage="1" showErrorMessage="1" error="Please select from drop down menu." sqref="C19" xr:uid="{C28C64D5-31B5-4DD8-853A-7C27E41B4936}">
      <formula1>$T$4:$T$8</formula1>
    </dataValidation>
    <dataValidation type="list" allowBlank="1" showInputMessage="1" showErrorMessage="1" sqref="F19" xr:uid="{DFB59DDD-757A-43A2-B14C-DF85AC37DE58}">
      <formula1>$T$4:$T$8</formula1>
    </dataValidation>
    <dataValidation type="list" allowBlank="1" showInputMessage="1" showErrorMessage="1" sqref="G27:H27" xr:uid="{B5C5C378-9875-4121-A605-C854DB0B0F22}">
      <formula1>$T$20:$T$26</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78" r:id="rId4" name="SD_A_22">
              <controlPr defaultSize="0" autoFill="0" autoLine="0" autoPict="0">
                <anchor moveWithCells="1">
                  <from>
                    <xdr:col>4</xdr:col>
                    <xdr:colOff>0</xdr:colOff>
                    <xdr:row>60</xdr:row>
                    <xdr:rowOff>0</xdr:rowOff>
                  </from>
                  <to>
                    <xdr:col>4</xdr:col>
                    <xdr:colOff>295275</xdr:colOff>
                    <xdr:row>61</xdr:row>
                    <xdr:rowOff>9525</xdr:rowOff>
                  </to>
                </anchor>
              </controlPr>
            </control>
          </mc:Choice>
        </mc:AlternateContent>
        <mc:AlternateContent xmlns:mc="http://schemas.openxmlformats.org/markup-compatibility/2006">
          <mc:Choice Requires="x14">
            <control shapeId="11280" r:id="rId5" name="SD_A_23">
              <controlPr defaultSize="0" autoFill="0" autoLine="0" autoPict="0">
                <anchor moveWithCells="1">
                  <from>
                    <xdr:col>4</xdr:col>
                    <xdr:colOff>0</xdr:colOff>
                    <xdr:row>61</xdr:row>
                    <xdr:rowOff>0</xdr:rowOff>
                  </from>
                  <to>
                    <xdr:col>4</xdr:col>
                    <xdr:colOff>295275</xdr:colOff>
                    <xdr:row>61</xdr:row>
                    <xdr:rowOff>209550</xdr:rowOff>
                  </to>
                </anchor>
              </controlPr>
            </control>
          </mc:Choice>
        </mc:AlternateContent>
        <mc:AlternateContent xmlns:mc="http://schemas.openxmlformats.org/markup-compatibility/2006">
          <mc:Choice Requires="x14">
            <control shapeId="11282" r:id="rId6" name="SD_A_24">
              <controlPr defaultSize="0" autoFill="0" autoLine="0" autoPict="0">
                <anchor moveWithCells="1">
                  <from>
                    <xdr:col>4</xdr:col>
                    <xdr:colOff>0</xdr:colOff>
                    <xdr:row>62</xdr:row>
                    <xdr:rowOff>0</xdr:rowOff>
                  </from>
                  <to>
                    <xdr:col>4</xdr:col>
                    <xdr:colOff>295275</xdr:colOff>
                    <xdr:row>62</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A1:S193"/>
  <sheetViews>
    <sheetView topLeftCell="A13" zoomScale="80" zoomScaleNormal="80" workbookViewId="0">
      <selection activeCell="P11" sqref="P11"/>
    </sheetView>
  </sheetViews>
  <sheetFormatPr defaultRowHeight="15" x14ac:dyDescent="0.25"/>
  <cols>
    <col min="1" max="1" width="8.7109375" style="32" customWidth="1"/>
    <col min="2" max="2" width="54.28515625" style="32" customWidth="1"/>
    <col min="3" max="3" width="18.42578125" style="201" customWidth="1"/>
    <col min="4" max="4" width="19.28515625" style="212" customWidth="1"/>
    <col min="5" max="5" width="19.28515625" style="212" hidden="1" customWidth="1"/>
    <col min="6" max="6" width="2" style="32" customWidth="1"/>
    <col min="7" max="14" width="15.7109375" style="32" customWidth="1"/>
    <col min="15" max="17" width="9.140625" style="32"/>
    <col min="18" max="18" width="12.28515625" style="32" customWidth="1"/>
    <col min="19" max="16384" width="9.140625" style="32"/>
  </cols>
  <sheetData>
    <row r="1" spans="1:19" ht="64.5" customHeight="1" x14ac:dyDescent="0.25">
      <c r="C1" s="32"/>
      <c r="D1" s="32"/>
      <c r="E1" s="32"/>
    </row>
    <row r="2" spans="1:19" s="186" customFormat="1" ht="33.75" customHeight="1" x14ac:dyDescent="0.35">
      <c r="A2" s="185" t="s">
        <v>722</v>
      </c>
      <c r="G2" s="187"/>
    </row>
    <row r="3" spans="1:19" s="188" customFormat="1" ht="20.100000000000001" customHeight="1" x14ac:dyDescent="0.25">
      <c r="A3" s="333">
        <f>Prolink!G2</f>
        <v>0</v>
      </c>
      <c r="B3" s="315"/>
      <c r="C3" s="315"/>
      <c r="D3" s="315"/>
      <c r="E3" s="315"/>
      <c r="F3" s="315"/>
      <c r="G3" s="315"/>
      <c r="H3" s="315"/>
      <c r="I3" s="315"/>
      <c r="J3" s="315"/>
      <c r="K3" s="315"/>
    </row>
    <row r="5" spans="1:19" ht="15" customHeight="1" x14ac:dyDescent="0.25">
      <c r="C5" s="32"/>
      <c r="D5" s="32"/>
      <c r="E5" s="32"/>
      <c r="H5" s="4"/>
      <c r="I5" s="470" t="s">
        <v>50</v>
      </c>
      <c r="J5" s="471"/>
      <c r="K5" s="471"/>
      <c r="L5" s="471"/>
      <c r="M5" s="471"/>
      <c r="N5" s="471"/>
      <c r="O5" s="471"/>
      <c r="P5" s="471"/>
      <c r="Q5" s="198"/>
      <c r="R5" s="198"/>
      <c r="S5" s="198"/>
    </row>
    <row r="6" spans="1:19" ht="15" customHeight="1" x14ac:dyDescent="0.25">
      <c r="C6" s="32"/>
      <c r="D6" s="32"/>
      <c r="E6" s="32"/>
      <c r="H6" s="5"/>
      <c r="I6" s="472" t="s">
        <v>51</v>
      </c>
      <c r="J6" s="473"/>
      <c r="K6" s="473"/>
      <c r="L6" s="473"/>
      <c r="M6" s="473"/>
      <c r="N6" s="473"/>
      <c r="O6" s="473"/>
      <c r="P6" s="473"/>
      <c r="Q6" s="473"/>
      <c r="R6" s="198"/>
      <c r="S6" s="198"/>
    </row>
    <row r="7" spans="1:19" ht="15" customHeight="1" x14ac:dyDescent="0.25">
      <c r="C7" s="32"/>
      <c r="D7" s="32"/>
      <c r="E7" s="32"/>
      <c r="H7" s="6"/>
      <c r="I7" s="472" t="s">
        <v>52</v>
      </c>
      <c r="J7" s="473"/>
      <c r="K7" s="473"/>
      <c r="L7" s="473"/>
      <c r="M7" s="473"/>
      <c r="N7" s="473"/>
      <c r="O7" s="473"/>
      <c r="P7" s="473"/>
      <c r="Q7" s="473"/>
      <c r="R7" s="198"/>
      <c r="S7" s="198"/>
    </row>
    <row r="8" spans="1:19" ht="15" customHeight="1" x14ac:dyDescent="0.25">
      <c r="A8" s="539" t="s">
        <v>36</v>
      </c>
      <c r="B8" s="539"/>
      <c r="C8" s="539"/>
      <c r="D8" s="539"/>
      <c r="E8" s="259"/>
      <c r="H8" s="7"/>
      <c r="I8" s="472" t="s">
        <v>53</v>
      </c>
      <c r="J8" s="473"/>
      <c r="K8" s="473"/>
      <c r="L8" s="473"/>
      <c r="M8" s="473"/>
      <c r="N8" s="473"/>
      <c r="O8" s="473"/>
      <c r="P8" s="473"/>
      <c r="Q8" s="473"/>
      <c r="R8" s="198"/>
      <c r="S8" s="198"/>
    </row>
    <row r="9" spans="1:19" ht="15" customHeight="1" x14ac:dyDescent="0.25">
      <c r="A9" s="539"/>
      <c r="B9" s="539"/>
      <c r="C9" s="539"/>
      <c r="D9" s="539"/>
      <c r="E9" s="259"/>
      <c r="H9" s="8"/>
      <c r="I9" s="480" t="s">
        <v>54</v>
      </c>
      <c r="J9" s="481"/>
      <c r="K9" s="481"/>
      <c r="L9" s="481"/>
      <c r="M9" s="481"/>
      <c r="N9" s="481"/>
      <c r="O9" s="481"/>
      <c r="P9" s="481"/>
      <c r="Q9" s="481"/>
      <c r="R9" s="481"/>
      <c r="S9" s="481"/>
    </row>
    <row r="10" spans="1:19" ht="21.75" customHeight="1" x14ac:dyDescent="0.25">
      <c r="C10" s="32"/>
      <c r="D10" s="32"/>
      <c r="E10" s="32"/>
    </row>
    <row r="11" spans="1:19" ht="21.75" customHeight="1" thickBot="1" x14ac:dyDescent="0.45">
      <c r="A11" s="240"/>
      <c r="C11" s="32"/>
      <c r="D11" s="32"/>
      <c r="E11" s="32"/>
    </row>
    <row r="12" spans="1:19" ht="17.25" customHeight="1" thickBot="1" x14ac:dyDescent="0.45">
      <c r="A12" s="240"/>
      <c r="B12" s="241" t="s">
        <v>45</v>
      </c>
      <c r="C12" s="242"/>
      <c r="D12" s="32"/>
      <c r="E12" s="32"/>
      <c r="I12" s="553" t="s">
        <v>55</v>
      </c>
      <c r="J12" s="554"/>
      <c r="K12" s="555"/>
    </row>
    <row r="13" spans="1:19" x14ac:dyDescent="0.25">
      <c r="B13" s="237" t="s">
        <v>46</v>
      </c>
      <c r="C13" s="9"/>
      <c r="D13" s="32"/>
      <c r="E13" s="32"/>
      <c r="I13" s="547" t="s">
        <v>96</v>
      </c>
      <c r="J13" s="548"/>
      <c r="K13" s="132">
        <f>'Project Information'!G57</f>
        <v>0</v>
      </c>
    </row>
    <row r="14" spans="1:19" x14ac:dyDescent="0.25">
      <c r="B14" s="238" t="s">
        <v>47</v>
      </c>
      <c r="C14" s="10"/>
      <c r="D14" s="32"/>
      <c r="E14" s="32"/>
      <c r="I14" s="549" t="s">
        <v>39</v>
      </c>
      <c r="J14" s="550"/>
      <c r="K14" s="133">
        <f>'Project Information'!J57</f>
        <v>0</v>
      </c>
    </row>
    <row r="15" spans="1:19" ht="15.75" thickBot="1" x14ac:dyDescent="0.3">
      <c r="B15" s="238" t="s">
        <v>48</v>
      </c>
      <c r="C15" s="101" t="e">
        <f>H170</f>
        <v>#DIV/0!</v>
      </c>
      <c r="D15" s="32"/>
      <c r="E15" s="32"/>
      <c r="I15" s="551" t="s">
        <v>56</v>
      </c>
      <c r="J15" s="552"/>
      <c r="K15" s="102" t="str">
        <f>IF(ISERROR(D62/K14),"-",D62/K14)</f>
        <v>-</v>
      </c>
    </row>
    <row r="16" spans="1:19" ht="15.75" thickBot="1" x14ac:dyDescent="0.3">
      <c r="B16" s="239" t="s">
        <v>49</v>
      </c>
      <c r="C16" s="11"/>
      <c r="D16" s="32"/>
      <c r="E16" s="32"/>
    </row>
    <row r="18" spans="1:14" ht="18.75" x14ac:dyDescent="0.25">
      <c r="A18" s="540" t="s">
        <v>57</v>
      </c>
      <c r="B18" s="540"/>
    </row>
    <row r="19" spans="1:14" ht="19.5" thickBot="1" x14ac:dyDescent="0.3">
      <c r="C19" s="226" t="s">
        <v>58</v>
      </c>
      <c r="D19" s="227" t="s">
        <v>5</v>
      </c>
      <c r="E19" s="227"/>
      <c r="G19" s="538" t="s">
        <v>67</v>
      </c>
      <c r="H19" s="538"/>
      <c r="I19" s="538"/>
      <c r="J19" s="538"/>
      <c r="K19" s="538"/>
      <c r="L19" s="538"/>
      <c r="M19" s="538"/>
      <c r="N19" s="538"/>
    </row>
    <row r="20" spans="1:14" ht="16.5" thickBot="1" x14ac:dyDescent="0.3">
      <c r="A20" s="537" t="s">
        <v>80</v>
      </c>
      <c r="B20" s="537"/>
      <c r="G20" s="14" t="s">
        <v>59</v>
      </c>
      <c r="H20" s="15" t="s">
        <v>60</v>
      </c>
      <c r="I20" s="15" t="s">
        <v>61</v>
      </c>
      <c r="J20" s="15" t="s">
        <v>62</v>
      </c>
      <c r="K20" s="15" t="s">
        <v>63</v>
      </c>
      <c r="L20" s="15" t="s">
        <v>64</v>
      </c>
      <c r="M20" s="15" t="s">
        <v>65</v>
      </c>
      <c r="N20" s="16" t="s">
        <v>66</v>
      </c>
    </row>
    <row r="21" spans="1:14" x14ac:dyDescent="0.25">
      <c r="B21" s="235" t="s">
        <v>10</v>
      </c>
      <c r="C21" s="20" t="str">
        <f>IF(ISERROR(D21/$K$13),"-",D21/$K$13)</f>
        <v>-</v>
      </c>
      <c r="D21" s="31"/>
      <c r="E21" s="32"/>
      <c r="G21" s="25"/>
      <c r="H21" s="27"/>
      <c r="I21" s="27"/>
      <c r="J21" s="27"/>
      <c r="K21" s="27"/>
      <c r="L21" s="27"/>
      <c r="M21" s="27"/>
      <c r="N21" s="13"/>
    </row>
    <row r="22" spans="1:14" x14ac:dyDescent="0.25">
      <c r="B22" s="236" t="s">
        <v>75</v>
      </c>
      <c r="C22" s="20" t="str">
        <f t="shared" ref="C22:C32" si="0">IF(ISERROR(D22/$K$13),"-",D22/$K$13)</f>
        <v>-</v>
      </c>
      <c r="D22" s="31"/>
      <c r="E22" s="32"/>
      <c r="G22" s="26"/>
      <c r="H22" s="28"/>
      <c r="I22" s="28"/>
      <c r="J22" s="28"/>
      <c r="K22" s="28"/>
      <c r="L22" s="28"/>
      <c r="M22" s="28"/>
      <c r="N22" s="13"/>
    </row>
    <row r="23" spans="1:14" x14ac:dyDescent="0.25">
      <c r="B23" s="235" t="s">
        <v>12</v>
      </c>
      <c r="C23" s="20" t="str">
        <f t="shared" si="0"/>
        <v>-</v>
      </c>
      <c r="D23" s="31"/>
      <c r="E23" s="32"/>
      <c r="G23" s="26"/>
      <c r="H23" s="28"/>
      <c r="I23" s="28"/>
      <c r="J23" s="28"/>
      <c r="K23" s="28"/>
      <c r="L23" s="28"/>
      <c r="M23" s="28"/>
      <c r="N23" s="13"/>
    </row>
    <row r="24" spans="1:14" x14ac:dyDescent="0.25">
      <c r="B24" s="235" t="s">
        <v>11</v>
      </c>
      <c r="C24" s="20" t="str">
        <f t="shared" si="0"/>
        <v>-</v>
      </c>
      <c r="D24" s="31"/>
      <c r="E24" s="32"/>
      <c r="G24" s="26"/>
      <c r="H24" s="28"/>
      <c r="I24" s="28"/>
      <c r="J24" s="28"/>
      <c r="K24" s="28"/>
      <c r="L24" s="28"/>
      <c r="M24" s="28"/>
      <c r="N24" s="13"/>
    </row>
    <row r="25" spans="1:14" x14ac:dyDescent="0.25">
      <c r="B25" s="235" t="s">
        <v>13</v>
      </c>
      <c r="C25" s="20" t="str">
        <f t="shared" si="0"/>
        <v>-</v>
      </c>
      <c r="D25" s="31"/>
      <c r="E25" s="32"/>
      <c r="G25" s="26"/>
      <c r="H25" s="28"/>
      <c r="I25" s="28"/>
      <c r="J25" s="28"/>
      <c r="K25" s="28"/>
      <c r="L25" s="28"/>
      <c r="M25" s="28"/>
      <c r="N25" s="13"/>
    </row>
    <row r="26" spans="1:14" x14ac:dyDescent="0.25">
      <c r="B26" s="236" t="s">
        <v>90</v>
      </c>
      <c r="C26" s="20" t="str">
        <f t="shared" si="0"/>
        <v>-</v>
      </c>
      <c r="D26" s="31"/>
      <c r="E26" s="32"/>
      <c r="G26" s="26"/>
      <c r="H26" s="28"/>
      <c r="I26" s="28"/>
      <c r="J26" s="28"/>
      <c r="K26" s="28"/>
      <c r="L26" s="28"/>
      <c r="M26" s="28"/>
      <c r="N26" s="13"/>
    </row>
    <row r="27" spans="1:14" x14ac:dyDescent="0.25">
      <c r="B27" s="235" t="s">
        <v>14</v>
      </c>
      <c r="C27" s="20" t="str">
        <f t="shared" si="0"/>
        <v>-</v>
      </c>
      <c r="D27" s="31"/>
      <c r="E27" s="32"/>
      <c r="G27" s="26"/>
      <c r="H27" s="28"/>
      <c r="I27" s="28"/>
      <c r="J27" s="28"/>
      <c r="K27" s="28"/>
      <c r="L27" s="28"/>
      <c r="M27" s="28"/>
      <c r="N27" s="13"/>
    </row>
    <row r="28" spans="1:14" x14ac:dyDescent="0.25">
      <c r="A28" s="225"/>
      <c r="B28" s="235" t="s">
        <v>15</v>
      </c>
      <c r="C28" s="20" t="str">
        <f t="shared" si="0"/>
        <v>-</v>
      </c>
      <c r="D28" s="31"/>
      <c r="E28" s="32"/>
      <c r="G28" s="26"/>
      <c r="H28" s="28"/>
      <c r="I28" s="28"/>
      <c r="J28" s="28"/>
      <c r="K28" s="28"/>
      <c r="L28" s="28"/>
      <c r="M28" s="28"/>
      <c r="N28" s="13"/>
    </row>
    <row r="29" spans="1:14" ht="25.5" x14ac:dyDescent="0.25">
      <c r="A29" s="225"/>
      <c r="B29" s="234" t="s">
        <v>74</v>
      </c>
      <c r="C29" s="20" t="str">
        <f t="shared" si="0"/>
        <v>-</v>
      </c>
      <c r="D29" s="31"/>
      <c r="E29" s="32"/>
      <c r="G29" s="26"/>
      <c r="H29" s="28"/>
      <c r="I29" s="28"/>
      <c r="J29" s="28"/>
      <c r="K29" s="28"/>
      <c r="L29" s="28"/>
      <c r="M29" s="28"/>
      <c r="N29" s="13"/>
    </row>
    <row r="30" spans="1:14" x14ac:dyDescent="0.25">
      <c r="A30" s="225"/>
      <c r="B30" s="235" t="s">
        <v>16</v>
      </c>
      <c r="C30" s="20" t="str">
        <f t="shared" si="0"/>
        <v>-</v>
      </c>
      <c r="D30" s="31"/>
      <c r="E30" s="32"/>
      <c r="G30" s="26"/>
      <c r="H30" s="28"/>
      <c r="I30" s="28"/>
      <c r="J30" s="28"/>
      <c r="K30" s="28"/>
      <c r="L30" s="28"/>
      <c r="M30" s="28"/>
      <c r="N30" s="13"/>
    </row>
    <row r="31" spans="1:14" x14ac:dyDescent="0.25">
      <c r="A31" s="225"/>
      <c r="B31" s="236" t="s">
        <v>89</v>
      </c>
      <c r="C31" s="20" t="str">
        <f t="shared" si="0"/>
        <v>-</v>
      </c>
      <c r="D31" s="31"/>
      <c r="E31" s="32"/>
      <c r="G31" s="26"/>
      <c r="H31" s="28"/>
      <c r="I31" s="28"/>
      <c r="J31" s="28"/>
      <c r="K31" s="28"/>
      <c r="L31" s="28"/>
      <c r="M31" s="28"/>
      <c r="N31" s="13"/>
    </row>
    <row r="32" spans="1:14" x14ac:dyDescent="0.25">
      <c r="A32" s="225"/>
      <c r="B32" s="235" t="s">
        <v>17</v>
      </c>
      <c r="C32" s="20" t="str">
        <f t="shared" si="0"/>
        <v>-</v>
      </c>
      <c r="D32" s="31"/>
      <c r="E32" s="32"/>
      <c r="G32" s="26"/>
      <c r="H32" s="28"/>
      <c r="I32" s="28"/>
      <c r="J32" s="28"/>
      <c r="K32" s="28"/>
      <c r="L32" s="28"/>
      <c r="M32" s="28"/>
      <c r="N32" s="13"/>
    </row>
    <row r="33" spans="1:14" x14ac:dyDescent="0.25">
      <c r="A33" s="222"/>
      <c r="B33" s="236" t="s">
        <v>73</v>
      </c>
      <c r="C33" s="20" t="str">
        <f>IF(ISERROR(D33/$K$13),"-",D33/$K$13)</f>
        <v>-</v>
      </c>
      <c r="D33" s="31"/>
      <c r="E33" s="32"/>
      <c r="G33" s="26"/>
      <c r="H33" s="28"/>
      <c r="I33" s="28"/>
      <c r="J33" s="28"/>
      <c r="K33" s="28"/>
      <c r="L33" s="28"/>
      <c r="M33" s="28"/>
      <c r="N33" s="13"/>
    </row>
    <row r="34" spans="1:14" x14ac:dyDescent="0.25">
      <c r="A34" s="222"/>
      <c r="B34" s="235" t="s">
        <v>68</v>
      </c>
      <c r="C34" s="20" t="str">
        <f>IF(ISERROR(D34/$K$13),"-",D34/$K$13)</f>
        <v>-</v>
      </c>
      <c r="D34" s="31"/>
      <c r="E34" s="32"/>
      <c r="G34" s="26"/>
      <c r="H34" s="28"/>
      <c r="I34" s="28"/>
      <c r="J34" s="28"/>
      <c r="K34" s="28"/>
      <c r="L34" s="28"/>
      <c r="M34" s="28"/>
      <c r="N34" s="13"/>
    </row>
    <row r="35" spans="1:14" x14ac:dyDescent="0.25">
      <c r="A35" s="222"/>
      <c r="B35" s="236" t="s">
        <v>69</v>
      </c>
      <c r="C35" s="20" t="str">
        <f>IF(ISERROR(D35/$K$13),"-",D35/$K$13)</f>
        <v>-</v>
      </c>
      <c r="D35" s="31"/>
      <c r="E35" s="32"/>
      <c r="G35" s="26"/>
      <c r="H35" s="28"/>
      <c r="I35" s="28"/>
      <c r="J35" s="28"/>
      <c r="K35" s="28"/>
      <c r="L35" s="28"/>
      <c r="M35" s="28"/>
      <c r="N35" s="13"/>
    </row>
    <row r="36" spans="1:14" x14ac:dyDescent="0.25">
      <c r="A36" s="222"/>
      <c r="B36" s="236" t="s">
        <v>88</v>
      </c>
      <c r="C36" s="20" t="str">
        <f>IF(ISERROR(D36/$K$13),"-",D36/$K$13)</f>
        <v>-</v>
      </c>
      <c r="D36" s="31"/>
      <c r="E36" s="32"/>
      <c r="G36" s="26"/>
      <c r="H36" s="28"/>
      <c r="I36" s="28"/>
      <c r="J36" s="28"/>
      <c r="K36" s="28"/>
      <c r="L36" s="28"/>
      <c r="M36" s="28"/>
      <c r="N36" s="13"/>
    </row>
    <row r="37" spans="1:14" x14ac:dyDescent="0.25">
      <c r="A37" s="222"/>
      <c r="B37" s="236" t="s">
        <v>70</v>
      </c>
      <c r="C37" s="20" t="str">
        <f>IF(ISERROR(D37/$K$13),"-",D37/$K$13)</f>
        <v>-</v>
      </c>
      <c r="D37" s="31"/>
      <c r="E37" s="32"/>
      <c r="G37" s="26"/>
      <c r="H37" s="28"/>
      <c r="I37" s="28"/>
      <c r="J37" s="28"/>
      <c r="K37" s="28"/>
      <c r="L37" s="28"/>
      <c r="M37" s="28"/>
      <c r="N37" s="13"/>
    </row>
    <row r="38" spans="1:14" x14ac:dyDescent="0.25">
      <c r="A38" s="535" t="s">
        <v>71</v>
      </c>
      <c r="B38" s="535"/>
      <c r="C38" s="535"/>
      <c r="D38" s="536"/>
      <c r="E38" s="32"/>
      <c r="G38" s="546"/>
      <c r="H38" s="546"/>
      <c r="I38" s="546"/>
      <c r="J38" s="546"/>
      <c r="K38" s="546"/>
      <c r="L38" s="546"/>
      <c r="M38" s="546"/>
      <c r="N38" s="546"/>
    </row>
    <row r="39" spans="1:14" x14ac:dyDescent="0.25">
      <c r="A39" s="222"/>
      <c r="B39" s="17"/>
      <c r="C39" s="20" t="str">
        <f t="shared" ref="C39:C56" si="1">IF(ISERROR(D39/$K$13),"-",D39/$K$13)</f>
        <v>-</v>
      </c>
      <c r="D39" s="12"/>
      <c r="E39" s="32"/>
      <c r="G39" s="26"/>
      <c r="H39" s="28"/>
      <c r="I39" s="28"/>
      <c r="J39" s="28"/>
      <c r="K39" s="28"/>
      <c r="L39" s="28"/>
      <c r="M39" s="28"/>
      <c r="N39" s="13"/>
    </row>
    <row r="40" spans="1:14" x14ac:dyDescent="0.25">
      <c r="A40" s="222"/>
      <c r="B40" s="17"/>
      <c r="C40" s="20" t="str">
        <f t="shared" si="1"/>
        <v>-</v>
      </c>
      <c r="D40" s="12"/>
      <c r="E40" s="32"/>
      <c r="G40" s="26"/>
      <c r="H40" s="28"/>
      <c r="I40" s="28"/>
      <c r="J40" s="28"/>
      <c r="K40" s="28"/>
      <c r="L40" s="28"/>
      <c r="M40" s="28"/>
      <c r="N40" s="13"/>
    </row>
    <row r="41" spans="1:14" hidden="1" x14ac:dyDescent="0.25">
      <c r="A41" s="222"/>
      <c r="B41" s="18"/>
      <c r="C41" s="20" t="str">
        <f t="shared" si="1"/>
        <v>-</v>
      </c>
      <c r="D41" s="12"/>
      <c r="E41" s="32"/>
      <c r="G41" s="26"/>
      <c r="H41" s="28"/>
      <c r="I41" s="28"/>
      <c r="J41" s="28"/>
      <c r="K41" s="28"/>
      <c r="L41" s="28"/>
      <c r="M41" s="28"/>
      <c r="N41" s="13"/>
    </row>
    <row r="42" spans="1:14" hidden="1" x14ac:dyDescent="0.25">
      <c r="A42" s="222"/>
      <c r="B42" s="17"/>
      <c r="C42" s="20" t="str">
        <f t="shared" si="1"/>
        <v>-</v>
      </c>
      <c r="D42" s="12"/>
      <c r="E42" s="32"/>
      <c r="G42" s="26"/>
      <c r="H42" s="28"/>
      <c r="I42" s="28"/>
      <c r="J42" s="28"/>
      <c r="K42" s="28"/>
      <c r="L42" s="28"/>
      <c r="M42" s="28"/>
      <c r="N42" s="13"/>
    </row>
    <row r="43" spans="1:14" hidden="1" x14ac:dyDescent="0.25">
      <c r="A43" s="222"/>
      <c r="B43" s="17"/>
      <c r="C43" s="20" t="str">
        <f t="shared" si="1"/>
        <v>-</v>
      </c>
      <c r="D43" s="12"/>
      <c r="E43" s="32"/>
      <c r="G43" s="26"/>
      <c r="H43" s="28"/>
      <c r="I43" s="28"/>
      <c r="J43" s="28"/>
      <c r="K43" s="28"/>
      <c r="L43" s="28"/>
      <c r="M43" s="28"/>
      <c r="N43" s="13"/>
    </row>
    <row r="44" spans="1:14" hidden="1" x14ac:dyDescent="0.25">
      <c r="A44" s="222"/>
      <c r="B44" s="18"/>
      <c r="C44" s="20" t="str">
        <f t="shared" si="1"/>
        <v>-</v>
      </c>
      <c r="D44" s="12"/>
      <c r="E44" s="32"/>
      <c r="G44" s="26"/>
      <c r="H44" s="28"/>
      <c r="I44" s="28"/>
      <c r="J44" s="28"/>
      <c r="K44" s="28"/>
      <c r="L44" s="28"/>
      <c r="M44" s="28"/>
      <c r="N44" s="13"/>
    </row>
    <row r="45" spans="1:14" hidden="1" x14ac:dyDescent="0.25">
      <c r="A45" s="222"/>
      <c r="B45" s="17"/>
      <c r="C45" s="20" t="str">
        <f t="shared" si="1"/>
        <v>-</v>
      </c>
      <c r="D45" s="12"/>
      <c r="E45" s="32"/>
      <c r="G45" s="26"/>
      <c r="H45" s="28"/>
      <c r="I45" s="28"/>
      <c r="J45" s="28"/>
      <c r="K45" s="28"/>
      <c r="L45" s="28"/>
      <c r="M45" s="28"/>
      <c r="N45" s="13"/>
    </row>
    <row r="46" spans="1:14" hidden="1" x14ac:dyDescent="0.25">
      <c r="A46" s="222"/>
      <c r="B46" s="18"/>
      <c r="C46" s="20" t="str">
        <f t="shared" si="1"/>
        <v>-</v>
      </c>
      <c r="D46" s="12"/>
      <c r="E46" s="32"/>
      <c r="G46" s="26"/>
      <c r="H46" s="28"/>
      <c r="I46" s="28"/>
      <c r="J46" s="28"/>
      <c r="K46" s="28"/>
      <c r="L46" s="28"/>
      <c r="M46" s="28"/>
      <c r="N46" s="13"/>
    </row>
    <row r="47" spans="1:14" hidden="1" x14ac:dyDescent="0.25">
      <c r="A47" s="222"/>
      <c r="B47" s="17"/>
      <c r="C47" s="20" t="str">
        <f t="shared" si="1"/>
        <v>-</v>
      </c>
      <c r="D47" s="12"/>
      <c r="E47" s="32"/>
      <c r="G47" s="26"/>
      <c r="H47" s="28"/>
      <c r="I47" s="28"/>
      <c r="J47" s="28"/>
      <c r="K47" s="28"/>
      <c r="L47" s="28"/>
      <c r="M47" s="28"/>
      <c r="N47" s="13"/>
    </row>
    <row r="48" spans="1:14" hidden="1" x14ac:dyDescent="0.25">
      <c r="A48" s="222"/>
      <c r="B48" s="17"/>
      <c r="C48" s="20" t="str">
        <f t="shared" si="1"/>
        <v>-</v>
      </c>
      <c r="D48" s="12"/>
      <c r="E48" s="32"/>
      <c r="G48" s="26"/>
      <c r="H48" s="28"/>
      <c r="I48" s="28"/>
      <c r="J48" s="28"/>
      <c r="K48" s="28"/>
      <c r="L48" s="28"/>
      <c r="M48" s="28"/>
      <c r="N48" s="13"/>
    </row>
    <row r="49" spans="1:14" hidden="1" x14ac:dyDescent="0.25">
      <c r="A49" s="222"/>
      <c r="B49" s="18"/>
      <c r="C49" s="20" t="str">
        <f t="shared" si="1"/>
        <v>-</v>
      </c>
      <c r="D49" s="12"/>
      <c r="E49" s="32"/>
      <c r="G49" s="26"/>
      <c r="H49" s="28"/>
      <c r="I49" s="28"/>
      <c r="J49" s="28"/>
      <c r="K49" s="28"/>
      <c r="L49" s="28"/>
      <c r="M49" s="28"/>
      <c r="N49" s="13"/>
    </row>
    <row r="50" spans="1:14" hidden="1" x14ac:dyDescent="0.25">
      <c r="A50" s="222"/>
      <c r="B50" s="17"/>
      <c r="C50" s="20" t="str">
        <f t="shared" si="1"/>
        <v>-</v>
      </c>
      <c r="D50" s="12"/>
      <c r="E50" s="32"/>
      <c r="G50" s="26"/>
      <c r="H50" s="28"/>
      <c r="I50" s="28"/>
      <c r="J50" s="28"/>
      <c r="K50" s="28"/>
      <c r="L50" s="28"/>
      <c r="M50" s="28"/>
      <c r="N50" s="13"/>
    </row>
    <row r="51" spans="1:14" hidden="1" x14ac:dyDescent="0.25">
      <c r="A51" s="222"/>
      <c r="B51" s="17"/>
      <c r="C51" s="20" t="str">
        <f t="shared" si="1"/>
        <v>-</v>
      </c>
      <c r="D51" s="12"/>
      <c r="E51" s="32"/>
      <c r="G51" s="26"/>
      <c r="H51" s="28"/>
      <c r="I51" s="28"/>
      <c r="J51" s="28"/>
      <c r="K51" s="28"/>
      <c r="L51" s="28"/>
      <c r="M51" s="28"/>
      <c r="N51" s="13"/>
    </row>
    <row r="52" spans="1:14" hidden="1" x14ac:dyDescent="0.25">
      <c r="A52" s="222"/>
      <c r="B52" s="18"/>
      <c r="C52" s="20" t="str">
        <f t="shared" si="1"/>
        <v>-</v>
      </c>
      <c r="D52" s="12"/>
      <c r="E52" s="32"/>
      <c r="G52" s="26"/>
      <c r="H52" s="28"/>
      <c r="I52" s="28"/>
      <c r="J52" s="28"/>
      <c r="K52" s="28"/>
      <c r="L52" s="28"/>
      <c r="M52" s="28"/>
      <c r="N52" s="13"/>
    </row>
    <row r="53" spans="1:14" hidden="1" x14ac:dyDescent="0.25">
      <c r="A53" s="222"/>
      <c r="B53" s="17"/>
      <c r="C53" s="20" t="str">
        <f t="shared" si="1"/>
        <v>-</v>
      </c>
      <c r="D53" s="12"/>
      <c r="E53" s="32"/>
      <c r="G53" s="26"/>
      <c r="H53" s="28"/>
      <c r="I53" s="28"/>
      <c r="J53" s="28"/>
      <c r="K53" s="28"/>
      <c r="L53" s="28"/>
      <c r="M53" s="28"/>
      <c r="N53" s="13"/>
    </row>
    <row r="54" spans="1:14" hidden="1" x14ac:dyDescent="0.25">
      <c r="A54" s="222"/>
      <c r="B54" s="17"/>
      <c r="C54" s="20" t="str">
        <f t="shared" si="1"/>
        <v>-</v>
      </c>
      <c r="D54" s="12"/>
      <c r="E54" s="32"/>
      <c r="G54" s="26"/>
      <c r="H54" s="28"/>
      <c r="I54" s="28"/>
      <c r="J54" s="28"/>
      <c r="K54" s="28"/>
      <c r="L54" s="28"/>
      <c r="M54" s="28"/>
      <c r="N54" s="13"/>
    </row>
    <row r="55" spans="1:14" hidden="1" x14ac:dyDescent="0.25">
      <c r="A55" s="222"/>
      <c r="B55" s="18"/>
      <c r="C55" s="20" t="str">
        <f t="shared" si="1"/>
        <v>-</v>
      </c>
      <c r="D55" s="12"/>
      <c r="E55" s="32"/>
      <c r="G55" s="26"/>
      <c r="H55" s="28"/>
      <c r="I55" s="28"/>
      <c r="J55" s="28"/>
      <c r="K55" s="28"/>
      <c r="L55" s="28"/>
      <c r="M55" s="28"/>
      <c r="N55" s="13"/>
    </row>
    <row r="56" spans="1:14" x14ac:dyDescent="0.25">
      <c r="A56" s="222"/>
      <c r="B56" s="17"/>
      <c r="C56" s="20" t="str">
        <f t="shared" si="1"/>
        <v>-</v>
      </c>
      <c r="D56" s="12"/>
      <c r="E56" s="32"/>
      <c r="G56" s="26"/>
      <c r="H56" s="28"/>
      <c r="I56" s="28"/>
      <c r="J56" s="28"/>
      <c r="K56" s="28"/>
      <c r="L56" s="28"/>
      <c r="M56" s="28"/>
      <c r="N56" s="13"/>
    </row>
    <row r="57" spans="1:14" x14ac:dyDescent="0.25">
      <c r="A57" s="222"/>
      <c r="B57" s="222"/>
      <c r="D57" s="230"/>
      <c r="E57" s="32"/>
    </row>
    <row r="58" spans="1:14" x14ac:dyDescent="0.25">
      <c r="B58" s="19" t="s">
        <v>18</v>
      </c>
      <c r="C58" s="20" t="str">
        <f>IF(ISERROR(D58/#REF!),"-",D58/#REF!)</f>
        <v>-</v>
      </c>
      <c r="D58" s="21">
        <f>SUM(D21:D56)</f>
        <v>0</v>
      </c>
      <c r="E58" s="32"/>
      <c r="G58" s="24">
        <f>SUM(G21:G37,G39:G56)</f>
        <v>0</v>
      </c>
      <c r="H58" s="24">
        <f t="shared" ref="H58:N58" si="2">SUM(H21:H37,H39:H56)</f>
        <v>0</v>
      </c>
      <c r="I58" s="24">
        <f t="shared" si="2"/>
        <v>0</v>
      </c>
      <c r="J58" s="24">
        <f t="shared" si="2"/>
        <v>0</v>
      </c>
      <c r="K58" s="24">
        <f t="shared" si="2"/>
        <v>0</v>
      </c>
      <c r="L58" s="24">
        <f t="shared" si="2"/>
        <v>0</v>
      </c>
      <c r="M58" s="24">
        <f t="shared" si="2"/>
        <v>0</v>
      </c>
      <c r="N58" s="24">
        <f t="shared" si="2"/>
        <v>0</v>
      </c>
    </row>
    <row r="59" spans="1:14" ht="19.5" thickBot="1" x14ac:dyDescent="0.3">
      <c r="C59" s="226" t="s">
        <v>58</v>
      </c>
      <c r="D59" s="233" t="s">
        <v>5</v>
      </c>
      <c r="E59" s="32"/>
      <c r="G59" s="538" t="s">
        <v>67</v>
      </c>
      <c r="H59" s="538"/>
      <c r="I59" s="538"/>
      <c r="J59" s="538"/>
      <c r="K59" s="538"/>
      <c r="L59" s="538"/>
      <c r="M59" s="538"/>
      <c r="N59" s="538"/>
    </row>
    <row r="60" spans="1:14" ht="16.5" thickBot="1" x14ac:dyDescent="0.3">
      <c r="A60" s="537" t="s">
        <v>0</v>
      </c>
      <c r="B60" s="537"/>
      <c r="D60" s="230"/>
      <c r="E60" s="32"/>
      <c r="G60" s="14" t="s">
        <v>59</v>
      </c>
      <c r="H60" s="15" t="s">
        <v>60</v>
      </c>
      <c r="I60" s="15" t="s">
        <v>61</v>
      </c>
      <c r="J60" s="15" t="s">
        <v>62</v>
      </c>
      <c r="K60" s="15" t="s">
        <v>63</v>
      </c>
      <c r="L60" s="15" t="s">
        <v>64</v>
      </c>
      <c r="M60" s="15" t="s">
        <v>65</v>
      </c>
      <c r="N60" s="16" t="s">
        <v>66</v>
      </c>
    </row>
    <row r="61" spans="1:14" x14ac:dyDescent="0.25">
      <c r="B61" s="2" t="s">
        <v>19</v>
      </c>
      <c r="C61" s="20" t="str">
        <f>IF(ISERROR(D61/$K$13),"-",D61/$K$13)</f>
        <v>-</v>
      </c>
      <c r="D61" s="12"/>
      <c r="E61" s="32"/>
      <c r="G61" s="29"/>
      <c r="H61" s="29"/>
      <c r="I61" s="29"/>
      <c r="J61" s="29"/>
      <c r="K61" s="29"/>
      <c r="L61" s="29"/>
      <c r="M61" s="29"/>
      <c r="N61" s="12"/>
    </row>
    <row r="62" spans="1:14" x14ac:dyDescent="0.25">
      <c r="B62" s="2" t="s">
        <v>20</v>
      </c>
      <c r="C62" s="20" t="str">
        <f t="shared" ref="C62:C67" si="3">IF(ISERROR(D62/$K$13),"-",D62/$K$13)</f>
        <v>-</v>
      </c>
      <c r="D62" s="12"/>
      <c r="E62" s="32"/>
      <c r="G62" s="30"/>
      <c r="H62" s="30"/>
      <c r="I62" s="30"/>
      <c r="J62" s="30"/>
      <c r="K62" s="30"/>
      <c r="L62" s="30"/>
      <c r="M62" s="30"/>
      <c r="N62" s="12"/>
    </row>
    <row r="63" spans="1:14" x14ac:dyDescent="0.25">
      <c r="B63" s="23" t="s">
        <v>79</v>
      </c>
      <c r="C63" s="20" t="str">
        <f t="shared" si="3"/>
        <v>-</v>
      </c>
      <c r="D63" s="12"/>
      <c r="E63" s="32"/>
      <c r="G63" s="30"/>
      <c r="H63" s="30"/>
      <c r="I63" s="30"/>
      <c r="J63" s="30"/>
      <c r="K63" s="30"/>
      <c r="L63" s="30"/>
      <c r="M63" s="30"/>
      <c r="N63" s="12"/>
    </row>
    <row r="64" spans="1:14" x14ac:dyDescent="0.25">
      <c r="B64" s="22" t="s">
        <v>78</v>
      </c>
      <c r="C64" s="20" t="str">
        <f t="shared" si="3"/>
        <v>-</v>
      </c>
      <c r="D64" s="12"/>
      <c r="E64" s="32"/>
      <c r="G64" s="30"/>
      <c r="H64" s="30"/>
      <c r="I64" s="30"/>
      <c r="J64" s="30"/>
      <c r="K64" s="30"/>
      <c r="L64" s="30"/>
      <c r="M64" s="30"/>
      <c r="N64" s="12"/>
    </row>
    <row r="65" spans="1:14" x14ac:dyDescent="0.25">
      <c r="B65" s="22" t="s">
        <v>77</v>
      </c>
      <c r="C65" s="20" t="str">
        <f t="shared" si="3"/>
        <v>-</v>
      </c>
      <c r="D65" s="12"/>
      <c r="E65" s="32"/>
      <c r="G65" s="30"/>
      <c r="H65" s="30"/>
      <c r="I65" s="30"/>
      <c r="J65" s="30"/>
      <c r="K65" s="30"/>
      <c r="L65" s="30"/>
      <c r="M65" s="30"/>
      <c r="N65" s="12"/>
    </row>
    <row r="66" spans="1:14" x14ac:dyDescent="0.25">
      <c r="B66" s="22" t="s">
        <v>76</v>
      </c>
      <c r="C66" s="20" t="str">
        <f t="shared" si="3"/>
        <v>-</v>
      </c>
      <c r="D66" s="12"/>
      <c r="E66" s="32"/>
      <c r="G66" s="30"/>
      <c r="H66" s="30"/>
      <c r="I66" s="30"/>
      <c r="J66" s="30"/>
      <c r="K66" s="30"/>
      <c r="L66" s="30"/>
      <c r="M66" s="30"/>
      <c r="N66" s="12"/>
    </row>
    <row r="67" spans="1:14" x14ac:dyDescent="0.25">
      <c r="B67" s="22" t="s">
        <v>723</v>
      </c>
      <c r="C67" s="20" t="str">
        <f t="shared" si="3"/>
        <v>-</v>
      </c>
      <c r="D67" s="12"/>
      <c r="E67" s="32"/>
      <c r="G67" s="30"/>
      <c r="H67" s="30"/>
      <c r="I67" s="30"/>
      <c r="J67" s="30"/>
      <c r="K67" s="30"/>
      <c r="L67" s="30"/>
      <c r="M67" s="30"/>
      <c r="N67" s="12"/>
    </row>
    <row r="68" spans="1:14" x14ac:dyDescent="0.25">
      <c r="A68" s="535" t="s">
        <v>71</v>
      </c>
      <c r="B68" s="535" t="s">
        <v>1</v>
      </c>
      <c r="C68" s="535"/>
      <c r="D68" s="536"/>
      <c r="E68" s="32"/>
    </row>
    <row r="69" spans="1:14" x14ac:dyDescent="0.25">
      <c r="A69" s="222"/>
      <c r="B69" s="17"/>
      <c r="C69" s="20" t="str">
        <f>IF(ISERROR(D69/$K$13),"-",D69/$K$13)</f>
        <v>-</v>
      </c>
      <c r="D69" s="12"/>
      <c r="E69" s="32"/>
      <c r="G69" s="30"/>
      <c r="H69" s="30"/>
      <c r="I69" s="30"/>
      <c r="J69" s="30"/>
      <c r="K69" s="30"/>
      <c r="L69" s="30"/>
      <c r="M69" s="30"/>
      <c r="N69" s="12"/>
    </row>
    <row r="70" spans="1:14" hidden="1" x14ac:dyDescent="0.25">
      <c r="B70" s="232"/>
      <c r="C70" s="220" t="str">
        <f t="shared" ref="C70:C88" si="4">IF(ISERROR(D70/$K$13),"-",D70/$K$13)</f>
        <v>-</v>
      </c>
      <c r="D70" s="219"/>
      <c r="E70" s="32"/>
      <c r="G70" s="221"/>
      <c r="H70" s="221"/>
      <c r="I70" s="221"/>
      <c r="J70" s="221"/>
      <c r="K70" s="221"/>
      <c r="L70" s="221"/>
      <c r="M70" s="221"/>
      <c r="N70" s="219"/>
    </row>
    <row r="71" spans="1:14" hidden="1" x14ac:dyDescent="0.25">
      <c r="B71" s="232"/>
      <c r="C71" s="220" t="str">
        <f t="shared" si="4"/>
        <v>-</v>
      </c>
      <c r="D71" s="219"/>
      <c r="E71" s="32"/>
      <c r="G71" s="221"/>
      <c r="H71" s="221"/>
      <c r="I71" s="221"/>
      <c r="J71" s="221"/>
      <c r="K71" s="221"/>
      <c r="L71" s="221"/>
      <c r="M71" s="221"/>
      <c r="N71" s="219"/>
    </row>
    <row r="72" spans="1:14" hidden="1" x14ac:dyDescent="0.25">
      <c r="B72" s="232"/>
      <c r="C72" s="220" t="str">
        <f t="shared" si="4"/>
        <v>-</v>
      </c>
      <c r="D72" s="219"/>
      <c r="E72" s="32"/>
      <c r="G72" s="221"/>
      <c r="H72" s="221"/>
      <c r="I72" s="221"/>
      <c r="J72" s="221"/>
      <c r="K72" s="221"/>
      <c r="L72" s="221"/>
      <c r="M72" s="221"/>
      <c r="N72" s="219"/>
    </row>
    <row r="73" spans="1:14" hidden="1" x14ac:dyDescent="0.25">
      <c r="B73" s="232"/>
      <c r="C73" s="220" t="str">
        <f t="shared" si="4"/>
        <v>-</v>
      </c>
      <c r="D73" s="219"/>
      <c r="E73" s="32"/>
      <c r="G73" s="221"/>
      <c r="H73" s="221"/>
      <c r="I73" s="221"/>
      <c r="J73" s="221"/>
      <c r="K73" s="221"/>
      <c r="L73" s="221"/>
      <c r="M73" s="221"/>
      <c r="N73" s="219"/>
    </row>
    <row r="74" spans="1:14" hidden="1" x14ac:dyDescent="0.25">
      <c r="B74" s="232"/>
      <c r="C74" s="220" t="str">
        <f t="shared" si="4"/>
        <v>-</v>
      </c>
      <c r="D74" s="219"/>
      <c r="E74" s="32"/>
      <c r="G74" s="221"/>
      <c r="H74" s="221"/>
      <c r="I74" s="221"/>
      <c r="J74" s="221"/>
      <c r="K74" s="221"/>
      <c r="L74" s="221"/>
      <c r="M74" s="221"/>
      <c r="N74" s="219"/>
    </row>
    <row r="75" spans="1:14" hidden="1" x14ac:dyDescent="0.25">
      <c r="B75" s="232"/>
      <c r="C75" s="220" t="str">
        <f t="shared" si="4"/>
        <v>-</v>
      </c>
      <c r="D75" s="219"/>
      <c r="E75" s="32"/>
      <c r="G75" s="221"/>
      <c r="H75" s="221"/>
      <c r="I75" s="221"/>
      <c r="J75" s="221"/>
      <c r="K75" s="221"/>
      <c r="L75" s="221"/>
      <c r="M75" s="221"/>
      <c r="N75" s="219"/>
    </row>
    <row r="76" spans="1:14" hidden="1" x14ac:dyDescent="0.25">
      <c r="B76" s="232"/>
      <c r="C76" s="220" t="str">
        <f t="shared" si="4"/>
        <v>-</v>
      </c>
      <c r="D76" s="219"/>
      <c r="E76" s="32"/>
      <c r="G76" s="221"/>
      <c r="H76" s="221"/>
      <c r="I76" s="221"/>
      <c r="J76" s="221"/>
      <c r="K76" s="221"/>
      <c r="L76" s="221"/>
      <c r="M76" s="221"/>
      <c r="N76" s="219"/>
    </row>
    <row r="77" spans="1:14" hidden="1" x14ac:dyDescent="0.25">
      <c r="B77" s="232"/>
      <c r="C77" s="220" t="str">
        <f t="shared" si="4"/>
        <v>-</v>
      </c>
      <c r="D77" s="219"/>
      <c r="E77" s="32"/>
      <c r="G77" s="221"/>
      <c r="H77" s="221"/>
      <c r="I77" s="221"/>
      <c r="J77" s="221"/>
      <c r="K77" s="221"/>
      <c r="L77" s="221"/>
      <c r="M77" s="221"/>
      <c r="N77" s="219"/>
    </row>
    <row r="78" spans="1:14" hidden="1" x14ac:dyDescent="0.25">
      <c r="B78" s="232"/>
      <c r="C78" s="220" t="str">
        <f t="shared" si="4"/>
        <v>-</v>
      </c>
      <c r="D78" s="219"/>
      <c r="E78" s="32"/>
      <c r="G78" s="221"/>
      <c r="H78" s="221"/>
      <c r="I78" s="221"/>
      <c r="J78" s="221"/>
      <c r="K78" s="221"/>
      <c r="L78" s="221"/>
      <c r="M78" s="221"/>
      <c r="N78" s="219"/>
    </row>
    <row r="79" spans="1:14" hidden="1" x14ac:dyDescent="0.25">
      <c r="B79" s="232"/>
      <c r="C79" s="220" t="str">
        <f t="shared" si="4"/>
        <v>-</v>
      </c>
      <c r="D79" s="219"/>
      <c r="E79" s="32"/>
      <c r="G79" s="221"/>
      <c r="H79" s="221"/>
      <c r="I79" s="221"/>
      <c r="J79" s="221"/>
      <c r="K79" s="221"/>
      <c r="L79" s="221"/>
      <c r="M79" s="221"/>
      <c r="N79" s="219"/>
    </row>
    <row r="80" spans="1:14" hidden="1" x14ac:dyDescent="0.25">
      <c r="B80" s="232"/>
      <c r="C80" s="220" t="str">
        <f t="shared" si="4"/>
        <v>-</v>
      </c>
      <c r="D80" s="219"/>
      <c r="E80" s="32"/>
      <c r="G80" s="221"/>
      <c r="H80" s="221"/>
      <c r="I80" s="221"/>
      <c r="J80" s="221"/>
      <c r="K80" s="221"/>
      <c r="L80" s="221"/>
      <c r="M80" s="221"/>
      <c r="N80" s="219"/>
    </row>
    <row r="81" spans="1:14" hidden="1" x14ac:dyDescent="0.25">
      <c r="B81" s="232"/>
      <c r="C81" s="220" t="str">
        <f t="shared" si="4"/>
        <v>-</v>
      </c>
      <c r="D81" s="219"/>
      <c r="E81" s="32"/>
      <c r="G81" s="221"/>
      <c r="H81" s="221"/>
      <c r="I81" s="221"/>
      <c r="J81" s="221"/>
      <c r="K81" s="221"/>
      <c r="L81" s="221"/>
      <c r="M81" s="221"/>
      <c r="N81" s="219"/>
    </row>
    <row r="82" spans="1:14" hidden="1" x14ac:dyDescent="0.25">
      <c r="B82" s="232"/>
      <c r="C82" s="220" t="str">
        <f t="shared" si="4"/>
        <v>-</v>
      </c>
      <c r="D82" s="219"/>
      <c r="E82" s="32"/>
      <c r="G82" s="221"/>
      <c r="H82" s="221"/>
      <c r="I82" s="221"/>
      <c r="J82" s="221"/>
      <c r="K82" s="221"/>
      <c r="L82" s="221"/>
      <c r="M82" s="221"/>
      <c r="N82" s="219"/>
    </row>
    <row r="83" spans="1:14" hidden="1" x14ac:dyDescent="0.25">
      <c r="B83" s="232"/>
      <c r="C83" s="220" t="str">
        <f t="shared" si="4"/>
        <v>-</v>
      </c>
      <c r="D83" s="219"/>
      <c r="E83" s="32"/>
      <c r="G83" s="221"/>
      <c r="H83" s="221"/>
      <c r="I83" s="221"/>
      <c r="J83" s="221"/>
      <c r="K83" s="221"/>
      <c r="L83" s="221"/>
      <c r="M83" s="221"/>
      <c r="N83" s="219"/>
    </row>
    <row r="84" spans="1:14" hidden="1" x14ac:dyDescent="0.25">
      <c r="B84" s="232"/>
      <c r="C84" s="220" t="str">
        <f t="shared" si="4"/>
        <v>-</v>
      </c>
      <c r="D84" s="219"/>
      <c r="E84" s="32"/>
      <c r="G84" s="221"/>
      <c r="H84" s="221"/>
      <c r="I84" s="221"/>
      <c r="J84" s="221"/>
      <c r="K84" s="221"/>
      <c r="L84" s="221"/>
      <c r="M84" s="221"/>
      <c r="N84" s="219"/>
    </row>
    <row r="85" spans="1:14" hidden="1" x14ac:dyDescent="0.25">
      <c r="B85" s="232"/>
      <c r="C85" s="220" t="str">
        <f t="shared" si="4"/>
        <v>-</v>
      </c>
      <c r="D85" s="219"/>
      <c r="E85" s="32"/>
      <c r="G85" s="221"/>
      <c r="H85" s="221"/>
      <c r="I85" s="221"/>
      <c r="J85" s="221"/>
      <c r="K85" s="221"/>
      <c r="L85" s="221"/>
      <c r="M85" s="221"/>
      <c r="N85" s="219"/>
    </row>
    <row r="86" spans="1:14" hidden="1" x14ac:dyDescent="0.25">
      <c r="B86" s="232"/>
      <c r="C86" s="220" t="str">
        <f t="shared" si="4"/>
        <v>-</v>
      </c>
      <c r="D86" s="219"/>
      <c r="E86" s="32"/>
      <c r="G86" s="221"/>
      <c r="H86" s="221"/>
      <c r="I86" s="221"/>
      <c r="J86" s="221"/>
      <c r="K86" s="221"/>
      <c r="L86" s="221"/>
      <c r="M86" s="221"/>
      <c r="N86" s="219"/>
    </row>
    <row r="87" spans="1:14" hidden="1" x14ac:dyDescent="0.25">
      <c r="B87" s="232"/>
      <c r="C87" s="220" t="str">
        <f t="shared" si="4"/>
        <v>-</v>
      </c>
      <c r="D87" s="219"/>
      <c r="E87" s="32"/>
      <c r="G87" s="221"/>
      <c r="H87" s="221"/>
      <c r="I87" s="221"/>
      <c r="J87" s="221"/>
      <c r="K87" s="221"/>
      <c r="L87" s="221"/>
      <c r="M87" s="221"/>
      <c r="N87" s="219"/>
    </row>
    <row r="88" spans="1:14" hidden="1" x14ac:dyDescent="0.25">
      <c r="B88" s="232"/>
      <c r="C88" s="220" t="str">
        <f t="shared" si="4"/>
        <v>-</v>
      </c>
      <c r="D88" s="219"/>
      <c r="E88" s="32"/>
      <c r="G88" s="221"/>
      <c r="H88" s="221"/>
      <c r="I88" s="221"/>
      <c r="J88" s="221"/>
      <c r="K88" s="221"/>
      <c r="L88" s="221"/>
      <c r="M88" s="221"/>
      <c r="N88" s="219"/>
    </row>
    <row r="89" spans="1:14" x14ac:dyDescent="0.25">
      <c r="B89" s="222"/>
      <c r="E89" s="32"/>
    </row>
    <row r="90" spans="1:14" x14ac:dyDescent="0.25">
      <c r="B90" s="19" t="s">
        <v>2</v>
      </c>
      <c r="C90" s="20" t="str">
        <f>IF(ISERROR(D90/#REF!),"-",D90/#REF!)</f>
        <v>-</v>
      </c>
      <c r="D90" s="21">
        <f>SUM(D61:D88)</f>
        <v>0</v>
      </c>
      <c r="E90" s="32"/>
      <c r="G90" s="21">
        <f>SUM(G61:G67,G69:G88)</f>
        <v>0</v>
      </c>
      <c r="H90" s="21">
        <f t="shared" ref="H90:N90" si="5">SUM(H61:H67,H69:H88)</f>
        <v>0</v>
      </c>
      <c r="I90" s="21">
        <f t="shared" si="5"/>
        <v>0</v>
      </c>
      <c r="J90" s="21">
        <f t="shared" si="5"/>
        <v>0</v>
      </c>
      <c r="K90" s="21">
        <f t="shared" si="5"/>
        <v>0</v>
      </c>
      <c r="L90" s="21">
        <f t="shared" si="5"/>
        <v>0</v>
      </c>
      <c r="M90" s="21">
        <f t="shared" si="5"/>
        <v>0</v>
      </c>
      <c r="N90" s="21">
        <f t="shared" si="5"/>
        <v>0</v>
      </c>
    </row>
    <row r="91" spans="1:14" ht="19.5" thickBot="1" x14ac:dyDescent="0.3">
      <c r="B91" s="231"/>
      <c r="C91" s="226" t="s">
        <v>58</v>
      </c>
      <c r="D91" s="227" t="s">
        <v>5</v>
      </c>
      <c r="E91" s="32"/>
      <c r="G91" s="538" t="s">
        <v>67</v>
      </c>
      <c r="H91" s="538"/>
      <c r="I91" s="538"/>
      <c r="J91" s="538"/>
      <c r="K91" s="538"/>
      <c r="L91" s="538"/>
      <c r="M91" s="538"/>
      <c r="N91" s="538"/>
    </row>
    <row r="92" spans="1:14" ht="16.5" thickBot="1" x14ac:dyDescent="0.3">
      <c r="A92" s="537" t="s">
        <v>21</v>
      </c>
      <c r="B92" s="537"/>
      <c r="D92" s="230"/>
      <c r="E92" s="32"/>
      <c r="G92" s="14" t="s">
        <v>59</v>
      </c>
      <c r="H92" s="15" t="s">
        <v>60</v>
      </c>
      <c r="I92" s="15" t="s">
        <v>61</v>
      </c>
      <c r="J92" s="15" t="s">
        <v>62</v>
      </c>
      <c r="K92" s="15" t="s">
        <v>63</v>
      </c>
      <c r="L92" s="15" t="s">
        <v>64</v>
      </c>
      <c r="M92" s="15" t="s">
        <v>65</v>
      </c>
      <c r="N92" s="16" t="s">
        <v>66</v>
      </c>
    </row>
    <row r="93" spans="1:14" x14ac:dyDescent="0.25">
      <c r="B93" s="228" t="s">
        <v>22</v>
      </c>
      <c r="C93" s="20" t="str">
        <f>IF(ISERROR(D93/$K$13),"-",D93/$K$13)</f>
        <v>-</v>
      </c>
      <c r="D93" s="12"/>
      <c r="E93" s="32"/>
      <c r="G93" s="29"/>
      <c r="H93" s="29"/>
      <c r="I93" s="29"/>
      <c r="J93" s="29"/>
      <c r="K93" s="29"/>
      <c r="L93" s="29"/>
      <c r="M93" s="29"/>
      <c r="N93" s="12"/>
    </row>
    <row r="94" spans="1:14" x14ac:dyDescent="0.25">
      <c r="B94" s="224" t="s">
        <v>23</v>
      </c>
      <c r="C94" s="20" t="str">
        <f t="shared" ref="C94:C104" si="6">IF(ISERROR(D94/$K$13),"-",D94/$K$13)</f>
        <v>-</v>
      </c>
      <c r="D94" s="12"/>
      <c r="E94" s="32"/>
      <c r="G94" s="30"/>
      <c r="H94" s="30"/>
      <c r="I94" s="30"/>
      <c r="J94" s="30"/>
      <c r="K94" s="30"/>
      <c r="L94" s="30"/>
      <c r="M94" s="30"/>
      <c r="N94" s="12"/>
    </row>
    <row r="95" spans="1:14" x14ac:dyDescent="0.25">
      <c r="B95" s="224" t="s">
        <v>24</v>
      </c>
      <c r="C95" s="20" t="str">
        <f t="shared" si="6"/>
        <v>-</v>
      </c>
      <c r="D95" s="12"/>
      <c r="E95" s="32"/>
      <c r="G95" s="30"/>
      <c r="H95" s="30"/>
      <c r="I95" s="30"/>
      <c r="J95" s="30"/>
      <c r="K95" s="30"/>
      <c r="L95" s="30"/>
      <c r="M95" s="30"/>
      <c r="N95" s="12"/>
    </row>
    <row r="96" spans="1:14" x14ac:dyDescent="0.25">
      <c r="B96" s="224" t="s">
        <v>25</v>
      </c>
      <c r="C96" s="20" t="str">
        <f t="shared" si="6"/>
        <v>-</v>
      </c>
      <c r="D96" s="12"/>
      <c r="E96" s="32"/>
      <c r="G96" s="30"/>
      <c r="H96" s="30"/>
      <c r="I96" s="30"/>
      <c r="J96" s="30"/>
      <c r="K96" s="30"/>
      <c r="L96" s="30"/>
      <c r="M96" s="30"/>
      <c r="N96" s="12"/>
    </row>
    <row r="97" spans="1:14" x14ac:dyDescent="0.25">
      <c r="B97" s="224" t="s">
        <v>26</v>
      </c>
      <c r="C97" s="20" t="str">
        <f t="shared" si="6"/>
        <v>-</v>
      </c>
      <c r="D97" s="12"/>
      <c r="E97" s="32"/>
      <c r="G97" s="30"/>
      <c r="H97" s="30"/>
      <c r="I97" s="30"/>
      <c r="J97" s="30"/>
      <c r="K97" s="30"/>
      <c r="L97" s="30"/>
      <c r="M97" s="30"/>
      <c r="N97" s="12"/>
    </row>
    <row r="98" spans="1:14" x14ac:dyDescent="0.25">
      <c r="B98" s="229" t="s">
        <v>86</v>
      </c>
      <c r="C98" s="20" t="str">
        <f t="shared" si="6"/>
        <v>-</v>
      </c>
      <c r="D98" s="12"/>
      <c r="E98" s="32"/>
      <c r="G98" s="30"/>
      <c r="H98" s="30"/>
      <c r="I98" s="30"/>
      <c r="J98" s="30"/>
      <c r="K98" s="30"/>
      <c r="L98" s="30"/>
      <c r="M98" s="30"/>
      <c r="N98" s="12"/>
    </row>
    <row r="99" spans="1:14" x14ac:dyDescent="0.25">
      <c r="B99" s="229" t="s">
        <v>87</v>
      </c>
      <c r="C99" s="20" t="str">
        <f t="shared" si="6"/>
        <v>-</v>
      </c>
      <c r="D99" s="12"/>
      <c r="E99" s="32"/>
      <c r="G99" s="30"/>
      <c r="H99" s="30"/>
      <c r="I99" s="30"/>
      <c r="J99" s="30"/>
      <c r="K99" s="30"/>
      <c r="L99" s="30"/>
      <c r="M99" s="30"/>
      <c r="N99" s="12"/>
    </row>
    <row r="100" spans="1:14" x14ac:dyDescent="0.25">
      <c r="B100" s="224" t="s">
        <v>3</v>
      </c>
      <c r="C100" s="20" t="str">
        <f t="shared" si="6"/>
        <v>-</v>
      </c>
      <c r="D100" s="12"/>
      <c r="E100" s="32"/>
      <c r="G100" s="30"/>
      <c r="H100" s="30"/>
      <c r="I100" s="30"/>
      <c r="J100" s="30"/>
      <c r="K100" s="30"/>
      <c r="L100" s="30"/>
      <c r="M100" s="30"/>
      <c r="N100" s="12"/>
    </row>
    <row r="101" spans="1:14" x14ac:dyDescent="0.25">
      <c r="B101" s="229" t="s">
        <v>83</v>
      </c>
      <c r="C101" s="20" t="str">
        <f t="shared" si="6"/>
        <v>-</v>
      </c>
      <c r="D101" s="12"/>
      <c r="E101" s="32"/>
      <c r="G101" s="30"/>
      <c r="H101" s="30"/>
      <c r="I101" s="30"/>
      <c r="J101" s="30"/>
      <c r="K101" s="30"/>
      <c r="L101" s="30"/>
      <c r="M101" s="30"/>
      <c r="N101" s="12"/>
    </row>
    <row r="102" spans="1:14" x14ac:dyDescent="0.25">
      <c r="B102" s="229" t="s">
        <v>84</v>
      </c>
      <c r="C102" s="20" t="str">
        <f t="shared" si="6"/>
        <v>-</v>
      </c>
      <c r="D102" s="12"/>
      <c r="E102" s="32"/>
      <c r="G102" s="30"/>
      <c r="H102" s="30"/>
      <c r="I102" s="30"/>
      <c r="J102" s="30"/>
      <c r="K102" s="30"/>
      <c r="L102" s="30"/>
      <c r="M102" s="30"/>
      <c r="N102" s="12"/>
    </row>
    <row r="103" spans="1:14" x14ac:dyDescent="0.25">
      <c r="B103" s="229" t="s">
        <v>91</v>
      </c>
      <c r="C103" s="20" t="str">
        <f t="shared" si="6"/>
        <v>-</v>
      </c>
      <c r="D103" s="12"/>
      <c r="E103" s="32"/>
      <c r="G103" s="30"/>
      <c r="H103" s="30"/>
      <c r="I103" s="30"/>
      <c r="J103" s="30"/>
      <c r="K103" s="30"/>
      <c r="L103" s="30"/>
      <c r="M103" s="30"/>
      <c r="N103" s="12"/>
    </row>
    <row r="104" spans="1:14" x14ac:dyDescent="0.25">
      <c r="B104" s="229" t="s">
        <v>85</v>
      </c>
      <c r="C104" s="20" t="str">
        <f t="shared" si="6"/>
        <v>-</v>
      </c>
      <c r="D104" s="12"/>
      <c r="E104" s="32"/>
      <c r="G104" s="30"/>
      <c r="H104" s="30"/>
      <c r="I104" s="30"/>
      <c r="J104" s="30"/>
      <c r="K104" s="30"/>
      <c r="L104" s="30"/>
      <c r="M104" s="30"/>
      <c r="N104" s="12"/>
    </row>
    <row r="105" spans="1:14" x14ac:dyDescent="0.25">
      <c r="A105" s="535" t="s">
        <v>71</v>
      </c>
      <c r="B105" s="535"/>
      <c r="C105" s="535"/>
      <c r="D105" s="536"/>
      <c r="E105" s="32"/>
    </row>
    <row r="106" spans="1:14" x14ac:dyDescent="0.25">
      <c r="B106" s="12"/>
      <c r="C106" s="20" t="str">
        <f>IF(ISERROR(D106/$K$13),"-",D106/$K$13)</f>
        <v>-</v>
      </c>
      <c r="D106" s="12"/>
      <c r="E106" s="32"/>
      <c r="G106" s="30"/>
      <c r="H106" s="30"/>
      <c r="I106" s="30"/>
      <c r="J106" s="30"/>
      <c r="K106" s="30"/>
      <c r="L106" s="30"/>
      <c r="M106" s="30"/>
      <c r="N106" s="12"/>
    </row>
    <row r="107" spans="1:14" hidden="1" x14ac:dyDescent="0.25">
      <c r="B107" s="219"/>
      <c r="C107" s="220" t="str">
        <f t="shared" ref="C107:C114" si="7">IF(ISERROR(D107/$K$13),"-",D107/$K$13)</f>
        <v>-</v>
      </c>
      <c r="D107" s="219"/>
      <c r="E107" s="32"/>
      <c r="G107" s="221"/>
      <c r="H107" s="221"/>
      <c r="I107" s="221"/>
      <c r="J107" s="221"/>
      <c r="K107" s="221"/>
      <c r="L107" s="221"/>
      <c r="M107" s="221"/>
      <c r="N107" s="219"/>
    </row>
    <row r="108" spans="1:14" hidden="1" x14ac:dyDescent="0.25">
      <c r="B108" s="219"/>
      <c r="C108" s="220" t="str">
        <f t="shared" si="7"/>
        <v>-</v>
      </c>
      <c r="D108" s="219"/>
      <c r="E108" s="32"/>
      <c r="G108" s="221"/>
      <c r="H108" s="221"/>
      <c r="I108" s="221"/>
      <c r="J108" s="221"/>
      <c r="K108" s="221"/>
      <c r="L108" s="221"/>
      <c r="M108" s="221"/>
      <c r="N108" s="219"/>
    </row>
    <row r="109" spans="1:14" hidden="1" x14ac:dyDescent="0.25">
      <c r="B109" s="219"/>
      <c r="C109" s="220" t="str">
        <f t="shared" si="7"/>
        <v>-</v>
      </c>
      <c r="D109" s="219"/>
      <c r="E109" s="32"/>
      <c r="G109" s="221"/>
      <c r="H109" s="221"/>
      <c r="I109" s="221"/>
      <c r="J109" s="221"/>
      <c r="K109" s="221"/>
      <c r="L109" s="221"/>
      <c r="M109" s="221"/>
      <c r="N109" s="219"/>
    </row>
    <row r="110" spans="1:14" hidden="1" x14ac:dyDescent="0.25">
      <c r="B110" s="219"/>
      <c r="C110" s="220" t="str">
        <f t="shared" si="7"/>
        <v>-</v>
      </c>
      <c r="D110" s="219"/>
      <c r="E110" s="32"/>
      <c r="G110" s="221"/>
      <c r="H110" s="221"/>
      <c r="I110" s="221"/>
      <c r="J110" s="221"/>
      <c r="K110" s="221"/>
      <c r="L110" s="221"/>
      <c r="M110" s="221"/>
      <c r="N110" s="219"/>
    </row>
    <row r="111" spans="1:14" hidden="1" x14ac:dyDescent="0.25">
      <c r="B111" s="219"/>
      <c r="C111" s="220" t="str">
        <f t="shared" si="7"/>
        <v>-</v>
      </c>
      <c r="D111" s="219"/>
      <c r="E111" s="32"/>
      <c r="G111" s="221"/>
      <c r="H111" s="221"/>
      <c r="I111" s="221"/>
      <c r="J111" s="221"/>
      <c r="K111" s="221"/>
      <c r="L111" s="221"/>
      <c r="M111" s="221"/>
      <c r="N111" s="219"/>
    </row>
    <row r="112" spans="1:14" hidden="1" x14ac:dyDescent="0.25">
      <c r="B112" s="219"/>
      <c r="C112" s="220" t="str">
        <f t="shared" si="7"/>
        <v>-</v>
      </c>
      <c r="D112" s="219"/>
      <c r="E112" s="32"/>
      <c r="G112" s="221"/>
      <c r="H112" s="221"/>
      <c r="I112" s="221"/>
      <c r="J112" s="221"/>
      <c r="K112" s="221"/>
      <c r="L112" s="221"/>
      <c r="M112" s="221"/>
      <c r="N112" s="219"/>
    </row>
    <row r="113" spans="1:14" hidden="1" x14ac:dyDescent="0.25">
      <c r="B113" s="219"/>
      <c r="C113" s="220" t="str">
        <f t="shared" si="7"/>
        <v>-</v>
      </c>
      <c r="D113" s="219"/>
      <c r="E113" s="32"/>
      <c r="G113" s="221"/>
      <c r="H113" s="221"/>
      <c r="I113" s="221"/>
      <c r="J113" s="221"/>
      <c r="K113" s="221"/>
      <c r="L113" s="221"/>
      <c r="M113" s="221"/>
      <c r="N113" s="219"/>
    </row>
    <row r="114" spans="1:14" hidden="1" x14ac:dyDescent="0.25">
      <c r="B114" s="219"/>
      <c r="C114" s="220" t="str">
        <f t="shared" si="7"/>
        <v>-</v>
      </c>
      <c r="D114" s="219"/>
      <c r="E114" s="32"/>
      <c r="G114" s="221"/>
      <c r="H114" s="221"/>
      <c r="I114" s="221"/>
      <c r="J114" s="221"/>
      <c r="K114" s="221"/>
      <c r="L114" s="221"/>
      <c r="M114" s="221"/>
      <c r="N114" s="219"/>
    </row>
    <row r="115" spans="1:14" x14ac:dyDescent="0.25">
      <c r="B115" s="222"/>
      <c r="E115" s="32"/>
    </row>
    <row r="116" spans="1:14" x14ac:dyDescent="0.25">
      <c r="B116" s="19" t="s">
        <v>27</v>
      </c>
      <c r="C116" s="20" t="str">
        <f>IF(ISERROR(D116/#REF!),"-",D116/#REF!)</f>
        <v>-</v>
      </c>
      <c r="D116" s="21">
        <f>SUM(D93:D114)</f>
        <v>0</v>
      </c>
      <c r="E116" s="32"/>
      <c r="G116" s="21">
        <f>SUM(G93:G104,G106:G114)</f>
        <v>0</v>
      </c>
      <c r="H116" s="21">
        <f t="shared" ref="H116:N116" si="8">SUM(H93:H104,H106:H114)</f>
        <v>0</v>
      </c>
      <c r="I116" s="21">
        <f t="shared" si="8"/>
        <v>0</v>
      </c>
      <c r="J116" s="21">
        <f t="shared" si="8"/>
        <v>0</v>
      </c>
      <c r="K116" s="21">
        <f t="shared" si="8"/>
        <v>0</v>
      </c>
      <c r="L116" s="21">
        <f t="shared" si="8"/>
        <v>0</v>
      </c>
      <c r="M116" s="21">
        <f t="shared" si="8"/>
        <v>0</v>
      </c>
      <c r="N116" s="21">
        <f t="shared" si="8"/>
        <v>0</v>
      </c>
    </row>
    <row r="117" spans="1:14" ht="19.5" thickBot="1" x14ac:dyDescent="0.3">
      <c r="B117" s="222"/>
      <c r="E117" s="32"/>
      <c r="G117" s="538" t="s">
        <v>67</v>
      </c>
      <c r="H117" s="538"/>
      <c r="I117" s="538"/>
      <c r="J117" s="538"/>
      <c r="K117" s="538"/>
      <c r="L117" s="538"/>
      <c r="M117" s="538"/>
      <c r="N117" s="538"/>
    </row>
    <row r="118" spans="1:14" ht="16.5" thickBot="1" x14ac:dyDescent="0.3">
      <c r="A118" s="537" t="s">
        <v>28</v>
      </c>
      <c r="B118" s="537"/>
      <c r="C118" s="226" t="s">
        <v>58</v>
      </c>
      <c r="D118" s="227" t="s">
        <v>5</v>
      </c>
      <c r="E118" s="32"/>
      <c r="G118" s="14" t="s">
        <v>59</v>
      </c>
      <c r="H118" s="15" t="s">
        <v>60</v>
      </c>
      <c r="I118" s="15" t="s">
        <v>61</v>
      </c>
      <c r="J118" s="15" t="s">
        <v>62</v>
      </c>
      <c r="K118" s="15" t="s">
        <v>63</v>
      </c>
      <c r="L118" s="15" t="s">
        <v>64</v>
      </c>
      <c r="M118" s="15" t="s">
        <v>65</v>
      </c>
      <c r="N118" s="16" t="s">
        <v>66</v>
      </c>
    </row>
    <row r="119" spans="1:14" x14ac:dyDescent="0.25">
      <c r="B119" s="224" t="s">
        <v>29</v>
      </c>
      <c r="C119" s="20" t="str">
        <f>IF(ISERROR(D119/$K$13),"-",D119/$K$13)</f>
        <v>-</v>
      </c>
      <c r="D119" s="12"/>
      <c r="E119" s="32"/>
      <c r="G119" s="29"/>
      <c r="H119" s="29"/>
      <c r="I119" s="29"/>
      <c r="J119" s="29"/>
      <c r="K119" s="29"/>
      <c r="L119" s="29"/>
      <c r="M119" s="29"/>
      <c r="N119" s="12"/>
    </row>
    <row r="120" spans="1:14" x14ac:dyDescent="0.25">
      <c r="B120" s="224" t="s">
        <v>30</v>
      </c>
      <c r="C120" s="20" t="str">
        <f t="shared" ref="C120:C124" si="9">IF(ISERROR(D120/$K$13),"-",D120/$K$13)</f>
        <v>-</v>
      </c>
      <c r="D120" s="12"/>
      <c r="E120" s="32"/>
      <c r="G120" s="30"/>
      <c r="H120" s="30"/>
      <c r="I120" s="30"/>
      <c r="J120" s="30"/>
      <c r="K120" s="30"/>
      <c r="L120" s="30"/>
      <c r="M120" s="30"/>
      <c r="N120" s="12"/>
    </row>
    <row r="121" spans="1:14" x14ac:dyDescent="0.25">
      <c r="B121" s="224" t="s">
        <v>31</v>
      </c>
      <c r="C121" s="20" t="str">
        <f t="shared" si="9"/>
        <v>-</v>
      </c>
      <c r="D121" s="12"/>
      <c r="E121" s="32"/>
      <c r="G121" s="30"/>
      <c r="H121" s="30"/>
      <c r="I121" s="30"/>
      <c r="J121" s="30"/>
      <c r="K121" s="30"/>
      <c r="L121" s="30"/>
      <c r="M121" s="30"/>
      <c r="N121" s="12"/>
    </row>
    <row r="122" spans="1:14" x14ac:dyDescent="0.25">
      <c r="B122" s="224" t="s">
        <v>32</v>
      </c>
      <c r="C122" s="20" t="str">
        <f t="shared" si="9"/>
        <v>-</v>
      </c>
      <c r="D122" s="12"/>
      <c r="E122" s="32"/>
      <c r="G122" s="30"/>
      <c r="H122" s="30"/>
      <c r="I122" s="30"/>
      <c r="J122" s="30"/>
      <c r="K122" s="30"/>
      <c r="L122" s="30"/>
      <c r="M122" s="30"/>
      <c r="N122" s="12"/>
    </row>
    <row r="123" spans="1:14" x14ac:dyDescent="0.25">
      <c r="B123" s="224" t="s">
        <v>33</v>
      </c>
      <c r="C123" s="20" t="str">
        <f t="shared" si="9"/>
        <v>-</v>
      </c>
      <c r="D123" s="12"/>
      <c r="E123" s="32"/>
      <c r="G123" s="30"/>
      <c r="H123" s="30"/>
      <c r="I123" s="30"/>
      <c r="J123" s="30"/>
      <c r="K123" s="30"/>
      <c r="L123" s="30"/>
      <c r="M123" s="30"/>
      <c r="N123" s="12"/>
    </row>
    <row r="124" spans="1:14" x14ac:dyDescent="0.25">
      <c r="A124" s="225"/>
      <c r="B124" s="224" t="s">
        <v>34</v>
      </c>
      <c r="C124" s="20" t="str">
        <f t="shared" si="9"/>
        <v>-</v>
      </c>
      <c r="D124" s="12"/>
      <c r="E124" s="32"/>
      <c r="G124" s="30"/>
      <c r="H124" s="30"/>
      <c r="I124" s="30"/>
      <c r="J124" s="30"/>
      <c r="K124" s="30"/>
      <c r="L124" s="30"/>
      <c r="M124" s="30"/>
      <c r="N124" s="12"/>
    </row>
    <row r="125" spans="1:14" x14ac:dyDescent="0.25">
      <c r="A125" s="535" t="s">
        <v>71</v>
      </c>
      <c r="B125" s="535"/>
      <c r="C125" s="535"/>
      <c r="D125" s="536"/>
      <c r="E125" s="32"/>
    </row>
    <row r="126" spans="1:14" x14ac:dyDescent="0.25">
      <c r="B126" s="12"/>
      <c r="C126" s="20" t="str">
        <f>IF(ISERROR(D126/$K$13),"-",D126/$K$13)</f>
        <v>-</v>
      </c>
      <c r="D126" s="12"/>
      <c r="E126" s="32"/>
      <c r="G126" s="30"/>
      <c r="H126" s="30"/>
      <c r="I126" s="30"/>
      <c r="J126" s="30"/>
      <c r="K126" s="30"/>
      <c r="L126" s="30"/>
      <c r="M126" s="30"/>
      <c r="N126" s="12"/>
    </row>
    <row r="127" spans="1:14" hidden="1" x14ac:dyDescent="0.25">
      <c r="B127" s="219"/>
      <c r="C127" s="220" t="str">
        <f t="shared" ref="C127:C142" si="10">IF(ISERROR(D127/$K$13),"-",D127/$K$13)</f>
        <v>-</v>
      </c>
      <c r="D127" s="219"/>
      <c r="E127" s="32"/>
      <c r="G127" s="221"/>
      <c r="H127" s="221"/>
      <c r="I127" s="221"/>
      <c r="J127" s="221"/>
      <c r="K127" s="221"/>
      <c r="L127" s="221"/>
      <c r="M127" s="221"/>
      <c r="N127" s="219"/>
    </row>
    <row r="128" spans="1:14" hidden="1" x14ac:dyDescent="0.25">
      <c r="B128" s="219"/>
      <c r="C128" s="220" t="str">
        <f t="shared" si="10"/>
        <v>-</v>
      </c>
      <c r="D128" s="219"/>
      <c r="E128" s="32"/>
      <c r="G128" s="221"/>
      <c r="H128" s="221"/>
      <c r="I128" s="221"/>
      <c r="J128" s="221"/>
      <c r="K128" s="221"/>
      <c r="L128" s="221"/>
      <c r="M128" s="221"/>
      <c r="N128" s="219"/>
    </row>
    <row r="129" spans="1:14" hidden="1" x14ac:dyDescent="0.25">
      <c r="B129" s="219"/>
      <c r="C129" s="220" t="str">
        <f t="shared" si="10"/>
        <v>-</v>
      </c>
      <c r="D129" s="219"/>
      <c r="E129" s="32"/>
      <c r="G129" s="221"/>
      <c r="H129" s="221"/>
      <c r="I129" s="221"/>
      <c r="J129" s="221"/>
      <c r="K129" s="221"/>
      <c r="L129" s="221"/>
      <c r="M129" s="221"/>
      <c r="N129" s="219"/>
    </row>
    <row r="130" spans="1:14" hidden="1" x14ac:dyDescent="0.25">
      <c r="B130" s="219"/>
      <c r="C130" s="220" t="str">
        <f t="shared" si="10"/>
        <v>-</v>
      </c>
      <c r="D130" s="219"/>
      <c r="E130" s="32"/>
      <c r="G130" s="221"/>
      <c r="H130" s="221"/>
      <c r="I130" s="221"/>
      <c r="J130" s="221"/>
      <c r="K130" s="221"/>
      <c r="L130" s="221"/>
      <c r="M130" s="221"/>
      <c r="N130" s="219"/>
    </row>
    <row r="131" spans="1:14" hidden="1" x14ac:dyDescent="0.25">
      <c r="B131" s="219"/>
      <c r="C131" s="220" t="str">
        <f t="shared" si="10"/>
        <v>-</v>
      </c>
      <c r="D131" s="219"/>
      <c r="E131" s="32"/>
      <c r="G131" s="221"/>
      <c r="H131" s="221"/>
      <c r="I131" s="221"/>
      <c r="J131" s="221"/>
      <c r="K131" s="221"/>
      <c r="L131" s="221"/>
      <c r="M131" s="221"/>
      <c r="N131" s="219"/>
    </row>
    <row r="132" spans="1:14" hidden="1" x14ac:dyDescent="0.25">
      <c r="B132" s="219"/>
      <c r="C132" s="220" t="str">
        <f t="shared" si="10"/>
        <v>-</v>
      </c>
      <c r="D132" s="219"/>
      <c r="E132" s="32"/>
      <c r="G132" s="221"/>
      <c r="H132" s="221"/>
      <c r="I132" s="221"/>
      <c r="J132" s="221"/>
      <c r="K132" s="221"/>
      <c r="L132" s="221"/>
      <c r="M132" s="221"/>
      <c r="N132" s="219"/>
    </row>
    <row r="133" spans="1:14" hidden="1" x14ac:dyDescent="0.25">
      <c r="B133" s="219"/>
      <c r="C133" s="220" t="str">
        <f t="shared" si="10"/>
        <v>-</v>
      </c>
      <c r="D133" s="219"/>
      <c r="E133" s="32"/>
      <c r="G133" s="221"/>
      <c r="H133" s="221"/>
      <c r="I133" s="221"/>
      <c r="J133" s="221"/>
      <c r="K133" s="221"/>
      <c r="L133" s="221"/>
      <c r="M133" s="221"/>
      <c r="N133" s="219"/>
    </row>
    <row r="134" spans="1:14" hidden="1" x14ac:dyDescent="0.25">
      <c r="B134" s="219"/>
      <c r="C134" s="220" t="str">
        <f t="shared" si="10"/>
        <v>-</v>
      </c>
      <c r="D134" s="219"/>
      <c r="E134" s="32"/>
      <c r="G134" s="221"/>
      <c r="H134" s="221"/>
      <c r="I134" s="221"/>
      <c r="J134" s="221"/>
      <c r="K134" s="221"/>
      <c r="L134" s="221"/>
      <c r="M134" s="221"/>
      <c r="N134" s="219"/>
    </row>
    <row r="135" spans="1:14" hidden="1" x14ac:dyDescent="0.25">
      <c r="B135" s="219"/>
      <c r="C135" s="220" t="str">
        <f t="shared" si="10"/>
        <v>-</v>
      </c>
      <c r="D135" s="219"/>
      <c r="E135" s="32"/>
      <c r="G135" s="221"/>
      <c r="H135" s="221"/>
      <c r="I135" s="221"/>
      <c r="J135" s="221"/>
      <c r="K135" s="221"/>
      <c r="L135" s="221"/>
      <c r="M135" s="221"/>
      <c r="N135" s="219"/>
    </row>
    <row r="136" spans="1:14" hidden="1" x14ac:dyDescent="0.25">
      <c r="B136" s="219"/>
      <c r="C136" s="220" t="str">
        <f t="shared" si="10"/>
        <v>-</v>
      </c>
      <c r="D136" s="219"/>
      <c r="E136" s="32"/>
      <c r="G136" s="221"/>
      <c r="H136" s="221"/>
      <c r="I136" s="221"/>
      <c r="J136" s="221"/>
      <c r="K136" s="221"/>
      <c r="L136" s="221"/>
      <c r="M136" s="221"/>
      <c r="N136" s="219"/>
    </row>
    <row r="137" spans="1:14" hidden="1" x14ac:dyDescent="0.25">
      <c r="B137" s="219"/>
      <c r="C137" s="220" t="str">
        <f t="shared" si="10"/>
        <v>-</v>
      </c>
      <c r="D137" s="219"/>
      <c r="E137" s="32"/>
      <c r="G137" s="221"/>
      <c r="H137" s="221"/>
      <c r="I137" s="221"/>
      <c r="J137" s="221"/>
      <c r="K137" s="221"/>
      <c r="L137" s="221"/>
      <c r="M137" s="221"/>
      <c r="N137" s="219"/>
    </row>
    <row r="138" spans="1:14" hidden="1" x14ac:dyDescent="0.25">
      <c r="B138" s="219"/>
      <c r="C138" s="220" t="str">
        <f t="shared" si="10"/>
        <v>-</v>
      </c>
      <c r="D138" s="219"/>
      <c r="E138" s="32"/>
      <c r="G138" s="221"/>
      <c r="H138" s="221"/>
      <c r="I138" s="221"/>
      <c r="J138" s="221"/>
      <c r="K138" s="221"/>
      <c r="L138" s="221"/>
      <c r="M138" s="221"/>
      <c r="N138" s="219"/>
    </row>
    <row r="139" spans="1:14" hidden="1" x14ac:dyDescent="0.25">
      <c r="B139" s="219"/>
      <c r="C139" s="220" t="str">
        <f t="shared" si="10"/>
        <v>-</v>
      </c>
      <c r="D139" s="219"/>
      <c r="E139" s="32"/>
      <c r="G139" s="221"/>
      <c r="H139" s="221"/>
      <c r="I139" s="221"/>
      <c r="J139" s="221"/>
      <c r="K139" s="221"/>
      <c r="L139" s="221"/>
      <c r="M139" s="221"/>
      <c r="N139" s="219"/>
    </row>
    <row r="140" spans="1:14" hidden="1" x14ac:dyDescent="0.25">
      <c r="B140" s="219"/>
      <c r="C140" s="220" t="str">
        <f t="shared" si="10"/>
        <v>-</v>
      </c>
      <c r="D140" s="219"/>
      <c r="E140" s="32"/>
      <c r="G140" s="221"/>
      <c r="H140" s="221"/>
      <c r="I140" s="221"/>
      <c r="J140" s="221"/>
      <c r="K140" s="221"/>
      <c r="L140" s="221"/>
      <c r="M140" s="221"/>
      <c r="N140" s="219"/>
    </row>
    <row r="141" spans="1:14" hidden="1" x14ac:dyDescent="0.25">
      <c r="B141" s="219"/>
      <c r="C141" s="220" t="str">
        <f t="shared" si="10"/>
        <v>-</v>
      </c>
      <c r="D141" s="219"/>
      <c r="E141" s="32"/>
      <c r="G141" s="221"/>
      <c r="H141" s="221"/>
      <c r="I141" s="221"/>
      <c r="J141" s="221"/>
      <c r="K141" s="221"/>
      <c r="L141" s="221"/>
      <c r="M141" s="221"/>
      <c r="N141" s="219"/>
    </row>
    <row r="142" spans="1:14" hidden="1" x14ac:dyDescent="0.25">
      <c r="B142" s="219"/>
      <c r="C142" s="220" t="str">
        <f t="shared" si="10"/>
        <v>-</v>
      </c>
      <c r="D142" s="219"/>
      <c r="E142" s="32"/>
      <c r="G142" s="221"/>
      <c r="H142" s="221"/>
      <c r="I142" s="221"/>
      <c r="J142" s="221"/>
      <c r="K142" s="221"/>
      <c r="L142" s="221"/>
      <c r="M142" s="221"/>
      <c r="N142" s="219"/>
    </row>
    <row r="143" spans="1:14" x14ac:dyDescent="0.25">
      <c r="B143" s="222"/>
      <c r="E143" s="32"/>
    </row>
    <row r="144" spans="1:14" x14ac:dyDescent="0.25">
      <c r="A144" s="222"/>
      <c r="B144" s="19" t="s">
        <v>35</v>
      </c>
      <c r="C144" s="20" t="str">
        <f>IF(ISERROR(D144/$K$13),"-",D144/$K$13)</f>
        <v>-</v>
      </c>
      <c r="D144" s="21">
        <f>SUM(D119:D143)</f>
        <v>0</v>
      </c>
      <c r="E144" s="32"/>
      <c r="G144" s="21">
        <f>SUM(G119:G124,G126:G142)</f>
        <v>0</v>
      </c>
      <c r="H144" s="21">
        <f t="shared" ref="H144:N144" si="11">SUM(H119:H124,H126:H142)</f>
        <v>0</v>
      </c>
      <c r="I144" s="21">
        <f t="shared" si="11"/>
        <v>0</v>
      </c>
      <c r="J144" s="21">
        <f t="shared" si="11"/>
        <v>0</v>
      </c>
      <c r="K144" s="21">
        <f t="shared" si="11"/>
        <v>0</v>
      </c>
      <c r="L144" s="21">
        <f t="shared" si="11"/>
        <v>0</v>
      </c>
      <c r="M144" s="21">
        <f t="shared" si="11"/>
        <v>0</v>
      </c>
      <c r="N144" s="21">
        <f t="shared" si="11"/>
        <v>0</v>
      </c>
    </row>
    <row r="145" spans="1:14" x14ac:dyDescent="0.25">
      <c r="A145" s="222"/>
      <c r="E145" s="32"/>
    </row>
    <row r="146" spans="1:14" x14ac:dyDescent="0.25">
      <c r="A146" s="222"/>
      <c r="B146" s="19" t="s">
        <v>4</v>
      </c>
      <c r="C146" s="20" t="str">
        <f>IF(ISERROR(D146/$K$13),"-",D146/$K$13)</f>
        <v>-</v>
      </c>
      <c r="D146" s="21">
        <f>SUM(D144+D90+D58+D116)</f>
        <v>0</v>
      </c>
      <c r="E146" s="32"/>
      <c r="G146" s="21">
        <f>SUM(G58,G90,G116,G144)</f>
        <v>0</v>
      </c>
      <c r="H146" s="21">
        <f t="shared" ref="H146:N146" si="12">SUM(H58,H90,H116,H144)</f>
        <v>0</v>
      </c>
      <c r="I146" s="21">
        <f t="shared" si="12"/>
        <v>0</v>
      </c>
      <c r="J146" s="21">
        <f t="shared" si="12"/>
        <v>0</v>
      </c>
      <c r="K146" s="21">
        <f t="shared" si="12"/>
        <v>0</v>
      </c>
      <c r="L146" s="21">
        <f t="shared" si="12"/>
        <v>0</v>
      </c>
      <c r="M146" s="21">
        <f t="shared" si="12"/>
        <v>0</v>
      </c>
      <c r="N146" s="21">
        <f t="shared" si="12"/>
        <v>0</v>
      </c>
    </row>
    <row r="147" spans="1:14" x14ac:dyDescent="0.25">
      <c r="C147" s="32"/>
      <c r="D147" s="32"/>
      <c r="E147" s="32"/>
    </row>
    <row r="148" spans="1:14" ht="19.5" thickBot="1" x14ac:dyDescent="0.3">
      <c r="A148" s="222"/>
      <c r="B148" s="223"/>
      <c r="E148" s="32"/>
      <c r="G148" s="538" t="s">
        <v>67</v>
      </c>
      <c r="H148" s="538"/>
      <c r="I148" s="538"/>
      <c r="J148" s="538"/>
      <c r="K148" s="538"/>
      <c r="L148" s="538"/>
      <c r="M148" s="538"/>
      <c r="N148" s="538"/>
    </row>
    <row r="149" spans="1:14" ht="16.5" thickBot="1" x14ac:dyDescent="0.3">
      <c r="A149" s="537" t="s">
        <v>6</v>
      </c>
      <c r="B149" s="537"/>
      <c r="E149" s="32" t="s">
        <v>887</v>
      </c>
      <c r="G149" s="14" t="s">
        <v>59</v>
      </c>
      <c r="H149" s="15" t="s">
        <v>60</v>
      </c>
      <c r="I149" s="15" t="s">
        <v>61</v>
      </c>
      <c r="J149" s="15" t="s">
        <v>62</v>
      </c>
      <c r="K149" s="15" t="s">
        <v>63</v>
      </c>
      <c r="L149" s="15" t="s">
        <v>64</v>
      </c>
      <c r="M149" s="15" t="s">
        <v>65</v>
      </c>
      <c r="N149" s="16" t="s">
        <v>66</v>
      </c>
    </row>
    <row r="150" spans="1:14" x14ac:dyDescent="0.25">
      <c r="B150" s="214" t="s">
        <v>94</v>
      </c>
      <c r="C150" s="20" t="str">
        <f>IF(ISERROR(D150/$K$13),"-",D150/$K$13)</f>
        <v>-</v>
      </c>
      <c r="D150" s="100">
        <f>'Project Information'!E36</f>
        <v>0</v>
      </c>
      <c r="E150" s="32"/>
      <c r="G150" s="29"/>
      <c r="H150" s="29"/>
      <c r="I150" s="29"/>
      <c r="J150" s="29"/>
      <c r="K150" s="29"/>
      <c r="L150" s="29"/>
      <c r="M150" s="29"/>
      <c r="N150" s="12"/>
    </row>
    <row r="151" spans="1:14" x14ac:dyDescent="0.25">
      <c r="B151" s="214" t="s">
        <v>7</v>
      </c>
      <c r="C151" s="20" t="str">
        <f t="shared" ref="C151:C152" si="13">IF(ISERROR(D151/$K$13),"-",D151/$K$13)</f>
        <v>-</v>
      </c>
      <c r="D151" s="12"/>
      <c r="E151" s="307"/>
      <c r="G151" s="30"/>
      <c r="H151" s="30"/>
      <c r="I151" s="30"/>
      <c r="J151" s="30"/>
      <c r="K151" s="30"/>
      <c r="L151" s="30"/>
      <c r="M151" s="30"/>
      <c r="N151" s="12"/>
    </row>
    <row r="152" spans="1:14" x14ac:dyDescent="0.25">
      <c r="B152" s="214" t="s">
        <v>95</v>
      </c>
      <c r="C152" s="20" t="str">
        <f t="shared" si="13"/>
        <v>-</v>
      </c>
      <c r="D152" s="12"/>
      <c r="E152" s="307"/>
      <c r="G152" s="30"/>
      <c r="H152" s="30"/>
      <c r="I152" s="30"/>
      <c r="J152" s="30"/>
      <c r="K152" s="30"/>
      <c r="L152" s="30"/>
      <c r="M152" s="30"/>
      <c r="N152" s="12"/>
    </row>
    <row r="153" spans="1:14" x14ac:dyDescent="0.25">
      <c r="A153" s="535" t="s">
        <v>71</v>
      </c>
      <c r="B153" s="535" t="s">
        <v>1</v>
      </c>
      <c r="C153" s="535"/>
      <c r="D153" s="536"/>
      <c r="E153" s="258"/>
    </row>
    <row r="154" spans="1:14" x14ac:dyDescent="0.25">
      <c r="B154" s="12"/>
      <c r="C154" s="20" t="str">
        <f>IF(ISERROR(D154/$K$13),"-",D154/$K$13)</f>
        <v>-</v>
      </c>
      <c r="D154" s="12"/>
      <c r="E154" s="307"/>
      <c r="G154" s="30"/>
      <c r="H154" s="30"/>
      <c r="I154" s="30"/>
      <c r="J154" s="30"/>
      <c r="K154" s="30"/>
      <c r="L154" s="30"/>
      <c r="M154" s="30"/>
      <c r="N154" s="12"/>
    </row>
    <row r="155" spans="1:14" x14ac:dyDescent="0.25">
      <c r="B155" s="12"/>
      <c r="C155" s="20" t="str">
        <f t="shared" ref="C155:C162" si="14">IF(ISERROR(D155/$K$13),"-",D155/$K$13)</f>
        <v>-</v>
      </c>
      <c r="D155" s="12"/>
      <c r="E155" s="307"/>
      <c r="G155" s="30"/>
      <c r="H155" s="30"/>
      <c r="I155" s="30"/>
      <c r="J155" s="30"/>
      <c r="K155" s="30"/>
      <c r="L155" s="30"/>
      <c r="M155" s="30"/>
      <c r="N155" s="12"/>
    </row>
    <row r="156" spans="1:14" x14ac:dyDescent="0.25">
      <c r="B156" s="12"/>
      <c r="C156" s="20" t="str">
        <f t="shared" si="14"/>
        <v>-</v>
      </c>
      <c r="D156" s="12"/>
      <c r="E156" s="307"/>
      <c r="G156" s="30"/>
      <c r="H156" s="30"/>
      <c r="I156" s="30"/>
      <c r="J156" s="30"/>
      <c r="K156" s="30"/>
      <c r="L156" s="30"/>
      <c r="M156" s="30"/>
      <c r="N156" s="12"/>
    </row>
    <row r="157" spans="1:14" x14ac:dyDescent="0.25">
      <c r="B157" s="12"/>
      <c r="C157" s="20" t="str">
        <f t="shared" si="14"/>
        <v>-</v>
      </c>
      <c r="D157" s="12"/>
      <c r="E157" s="307"/>
      <c r="G157" s="30"/>
      <c r="H157" s="30"/>
      <c r="I157" s="30"/>
      <c r="J157" s="30"/>
      <c r="K157" s="30"/>
      <c r="L157" s="30"/>
      <c r="M157" s="30"/>
      <c r="N157" s="12"/>
    </row>
    <row r="158" spans="1:14" x14ac:dyDescent="0.25">
      <c r="B158" s="12"/>
      <c r="C158" s="20" t="str">
        <f t="shared" si="14"/>
        <v>-</v>
      </c>
      <c r="D158" s="12"/>
      <c r="E158" s="307"/>
      <c r="G158" s="30"/>
      <c r="H158" s="30"/>
      <c r="I158" s="30"/>
      <c r="J158" s="30"/>
      <c r="K158" s="30"/>
      <c r="L158" s="30"/>
      <c r="M158" s="30"/>
      <c r="N158" s="12"/>
    </row>
    <row r="159" spans="1:14" x14ac:dyDescent="0.25">
      <c r="B159" s="12"/>
      <c r="C159" s="20" t="str">
        <f t="shared" si="14"/>
        <v>-</v>
      </c>
      <c r="D159" s="12"/>
      <c r="E159" s="307"/>
      <c r="G159" s="30"/>
      <c r="H159" s="30"/>
      <c r="I159" s="30"/>
      <c r="J159" s="30"/>
      <c r="K159" s="30"/>
      <c r="L159" s="30"/>
      <c r="M159" s="30"/>
      <c r="N159" s="12"/>
    </row>
    <row r="160" spans="1:14" x14ac:dyDescent="0.25">
      <c r="B160" s="12"/>
      <c r="C160" s="20" t="str">
        <f t="shared" si="14"/>
        <v>-</v>
      </c>
      <c r="D160" s="12"/>
      <c r="E160" s="307"/>
      <c r="G160" s="30"/>
      <c r="H160" s="30"/>
      <c r="I160" s="30"/>
      <c r="J160" s="30"/>
      <c r="K160" s="30"/>
      <c r="L160" s="30"/>
      <c r="M160" s="30"/>
      <c r="N160" s="12"/>
    </row>
    <row r="161" spans="1:14" x14ac:dyDescent="0.25">
      <c r="B161" s="12"/>
      <c r="C161" s="20" t="str">
        <f t="shared" si="14"/>
        <v>-</v>
      </c>
      <c r="D161" s="12"/>
      <c r="E161" s="307"/>
      <c r="G161" s="30"/>
      <c r="H161" s="30"/>
      <c r="I161" s="30"/>
      <c r="J161" s="30"/>
      <c r="K161" s="30"/>
      <c r="L161" s="30"/>
      <c r="M161" s="30"/>
      <c r="N161" s="12"/>
    </row>
    <row r="162" spans="1:14" x14ac:dyDescent="0.25">
      <c r="B162" s="12"/>
      <c r="C162" s="20" t="str">
        <f t="shared" si="14"/>
        <v>-</v>
      </c>
      <c r="D162" s="12"/>
      <c r="E162" s="307"/>
      <c r="G162" s="30"/>
      <c r="H162" s="30"/>
      <c r="I162" s="30"/>
      <c r="J162" s="30"/>
      <c r="K162" s="30"/>
      <c r="L162" s="30"/>
      <c r="M162" s="30"/>
      <c r="N162" s="12"/>
    </row>
    <row r="164" spans="1:14" x14ac:dyDescent="0.25">
      <c r="B164" s="19" t="s">
        <v>8</v>
      </c>
      <c r="C164" s="20" t="str">
        <f>IF(ISERROR(D164/$K$13),"-",D164/$K$13)</f>
        <v>-</v>
      </c>
      <c r="D164" s="21">
        <f>SUM(D150:D162)</f>
        <v>0</v>
      </c>
      <c r="E164" s="308"/>
      <c r="G164" s="21">
        <f>SUM(G150:G152,G154:G162)</f>
        <v>0</v>
      </c>
      <c r="H164" s="21">
        <f t="shared" ref="H164:N164" si="15">SUM(H150:H152,H154:H162)</f>
        <v>0</v>
      </c>
      <c r="I164" s="21">
        <f t="shared" si="15"/>
        <v>0</v>
      </c>
      <c r="J164" s="21">
        <f t="shared" si="15"/>
        <v>0</v>
      </c>
      <c r="K164" s="21">
        <f t="shared" si="15"/>
        <v>0</v>
      </c>
      <c r="L164" s="21">
        <f t="shared" si="15"/>
        <v>0</v>
      </c>
      <c r="M164" s="21">
        <f t="shared" si="15"/>
        <v>0</v>
      </c>
      <c r="N164" s="21">
        <f t="shared" si="15"/>
        <v>0</v>
      </c>
    </row>
    <row r="167" spans="1:14" ht="15.75" x14ac:dyDescent="0.25">
      <c r="A167" s="537" t="s">
        <v>103</v>
      </c>
      <c r="B167" s="537"/>
      <c r="C167" s="201" t="s">
        <v>307</v>
      </c>
      <c r="D167" s="218" t="s">
        <v>104</v>
      </c>
      <c r="E167" s="218"/>
    </row>
    <row r="168" spans="1:14" x14ac:dyDescent="0.25">
      <c r="B168" s="215" t="s">
        <v>99</v>
      </c>
      <c r="C168" s="35"/>
      <c r="D168" s="36"/>
      <c r="E168" s="309"/>
      <c r="G168" s="199">
        <f>PRODUCT(C168:D168)</f>
        <v>0</v>
      </c>
      <c r="H168" s="216">
        <f>SUM(D168:D171)</f>
        <v>0</v>
      </c>
    </row>
    <row r="169" spans="1:14" x14ac:dyDescent="0.25">
      <c r="B169" s="215" t="s">
        <v>100</v>
      </c>
      <c r="C169" s="35"/>
      <c r="D169" s="36"/>
      <c r="E169" s="309"/>
      <c r="G169" s="199">
        <f>PRODUCT(C169:D169)</f>
        <v>0</v>
      </c>
      <c r="H169" s="199"/>
    </row>
    <row r="170" spans="1:14" x14ac:dyDescent="0.25">
      <c r="B170" s="215" t="s">
        <v>101</v>
      </c>
      <c r="C170" s="35"/>
      <c r="D170" s="36"/>
      <c r="E170" s="309"/>
      <c r="G170" s="199">
        <f>PRODUCT(C170:D170)</f>
        <v>0</v>
      </c>
      <c r="H170" s="217" t="e">
        <f>G172/H168</f>
        <v>#DIV/0!</v>
      </c>
    </row>
    <row r="171" spans="1:14" x14ac:dyDescent="0.25">
      <c r="B171" s="215" t="s">
        <v>102</v>
      </c>
      <c r="C171" s="35"/>
      <c r="D171" s="36"/>
      <c r="E171" s="309"/>
      <c r="G171" s="199">
        <f>PRODUCT(C171:D171)</f>
        <v>0</v>
      </c>
      <c r="H171" s="199"/>
    </row>
    <row r="172" spans="1:14" x14ac:dyDescent="0.25">
      <c r="B172" s="215" t="s">
        <v>105</v>
      </c>
      <c r="C172" s="544"/>
      <c r="D172" s="545"/>
      <c r="E172" s="310"/>
      <c r="G172" s="199">
        <f>SUM(G168:G171)</f>
        <v>0</v>
      </c>
      <c r="H172" s="199"/>
    </row>
    <row r="173" spans="1:14" x14ac:dyDescent="0.25">
      <c r="B173" s="214" t="s">
        <v>42</v>
      </c>
      <c r="C173" s="21"/>
      <c r="D173" s="21">
        <f>D146</f>
        <v>0</v>
      </c>
      <c r="E173" s="308"/>
    </row>
    <row r="174" spans="1:14" x14ac:dyDescent="0.25">
      <c r="B174" s="214" t="s">
        <v>37</v>
      </c>
      <c r="C174" s="20" t="str">
        <f>IF(ISERROR(D174/$K$13),"-",D174/$K$13)</f>
        <v>-</v>
      </c>
      <c r="D174" s="12"/>
      <c r="E174" s="307"/>
    </row>
    <row r="175" spans="1:14" x14ac:dyDescent="0.25">
      <c r="B175" s="214" t="s">
        <v>38</v>
      </c>
      <c r="C175" s="20" t="str">
        <f t="shared" ref="C175:C176" si="16">IF(ISERROR(D175/$K$13),"-",D175/$K$13)</f>
        <v>-</v>
      </c>
      <c r="D175" s="12"/>
      <c r="E175" s="307"/>
    </row>
    <row r="176" spans="1:14" x14ac:dyDescent="0.25">
      <c r="B176" s="211" t="s">
        <v>40</v>
      </c>
      <c r="C176" s="20" t="str">
        <f t="shared" si="16"/>
        <v>-</v>
      </c>
      <c r="D176" s="12"/>
      <c r="E176" s="307"/>
    </row>
    <row r="177" spans="2:7" x14ac:dyDescent="0.25">
      <c r="B177" s="19" t="s">
        <v>9</v>
      </c>
      <c r="C177" s="20" t="str">
        <f>IF(ISERROR(D177/#REF!),"-",D177/#REF!)</f>
        <v>-</v>
      </c>
      <c r="D177" s="21">
        <f>D164-D146+D168-D174-D175-D176-D173</f>
        <v>0</v>
      </c>
      <c r="E177" s="308"/>
      <c r="G177" s="213" t="e">
        <f>D177/D146</f>
        <v>#DIV/0!</v>
      </c>
    </row>
    <row r="180" spans="2:7" ht="15.75" thickBot="1" x14ac:dyDescent="0.3">
      <c r="B180" s="543" t="s">
        <v>41</v>
      </c>
      <c r="C180" s="543"/>
      <c r="D180" s="543"/>
      <c r="E180" s="311"/>
    </row>
    <row r="181" spans="2:7" ht="15.75" thickBot="1" x14ac:dyDescent="0.3">
      <c r="B181" s="103" t="s">
        <v>97</v>
      </c>
      <c r="C181" s="541" t="s">
        <v>98</v>
      </c>
      <c r="D181" s="542"/>
      <c r="E181" s="312"/>
    </row>
    <row r="182" spans="2:7" x14ac:dyDescent="0.25">
      <c r="B182" s="35"/>
      <c r="C182" s="33"/>
      <c r="D182" s="33"/>
      <c r="E182" s="307"/>
    </row>
    <row r="183" spans="2:7" x14ac:dyDescent="0.25">
      <c r="B183" s="35"/>
      <c r="C183" s="12"/>
      <c r="D183" s="12"/>
      <c r="E183" s="307"/>
    </row>
    <row r="184" spans="2:7" x14ac:dyDescent="0.25">
      <c r="B184" s="35"/>
      <c r="C184" s="12"/>
      <c r="D184" s="12"/>
      <c r="E184" s="307"/>
    </row>
    <row r="185" spans="2:7" x14ac:dyDescent="0.25">
      <c r="B185" s="35"/>
      <c r="C185" s="12"/>
      <c r="D185" s="12"/>
      <c r="E185" s="307"/>
    </row>
    <row r="186" spans="2:7" x14ac:dyDescent="0.25">
      <c r="B186" s="35"/>
      <c r="C186" s="12"/>
      <c r="D186" s="12"/>
      <c r="E186" s="307"/>
    </row>
    <row r="187" spans="2:7" x14ac:dyDescent="0.25">
      <c r="B187" s="35"/>
      <c r="C187" s="12"/>
      <c r="D187" s="12"/>
      <c r="E187" s="307"/>
    </row>
    <row r="188" spans="2:7" x14ac:dyDescent="0.25">
      <c r="B188" s="35"/>
      <c r="C188" s="12"/>
      <c r="D188" s="12"/>
      <c r="E188" s="307"/>
    </row>
    <row r="189" spans="2:7" x14ac:dyDescent="0.25">
      <c r="B189" s="35"/>
      <c r="C189" s="12"/>
      <c r="D189" s="12"/>
      <c r="E189" s="307"/>
    </row>
    <row r="190" spans="2:7" x14ac:dyDescent="0.25">
      <c r="B190" s="35"/>
      <c r="C190" s="12"/>
      <c r="D190" s="12"/>
      <c r="E190" s="307"/>
    </row>
    <row r="191" spans="2:7" x14ac:dyDescent="0.25">
      <c r="B191" s="35"/>
      <c r="C191" s="12"/>
      <c r="D191" s="12"/>
      <c r="E191" s="307"/>
    </row>
    <row r="192" spans="2:7" x14ac:dyDescent="0.25">
      <c r="B192" s="35"/>
      <c r="C192" s="12"/>
      <c r="D192" s="12"/>
      <c r="E192" s="307"/>
    </row>
    <row r="193" spans="2:2" x14ac:dyDescent="0.25">
      <c r="B193" s="211"/>
    </row>
  </sheetData>
  <sheetProtection algorithmName="SHA-512" hashValue="mz7pezqTwk4FyeHQsgGoe3hFMHyrbTasubHV4KKQvnMapqiQpXjp9OnN0sZNqndyY5a/j8EyrXb9QjjFZ+4QsA==" saltValue="tgfYhiBTWX7pwyi6ltZ2vw==" spinCount="100000" sheet="1" objects="1" scenarios="1"/>
  <mergeCells count="32">
    <mergeCell ref="G38:N38"/>
    <mergeCell ref="I13:J13"/>
    <mergeCell ref="I14:J14"/>
    <mergeCell ref="I15:J15"/>
    <mergeCell ref="I12:K12"/>
    <mergeCell ref="G117:N117"/>
    <mergeCell ref="G148:N148"/>
    <mergeCell ref="A125:D125"/>
    <mergeCell ref="A105:D105"/>
    <mergeCell ref="A118:B118"/>
    <mergeCell ref="C181:D181"/>
    <mergeCell ref="B180:D180"/>
    <mergeCell ref="A167:B167"/>
    <mergeCell ref="C172:D172"/>
    <mergeCell ref="A149:B149"/>
    <mergeCell ref="A153:D153"/>
    <mergeCell ref="A3:K3"/>
    <mergeCell ref="A68:D68"/>
    <mergeCell ref="A92:B92"/>
    <mergeCell ref="G59:N59"/>
    <mergeCell ref="G91:N91"/>
    <mergeCell ref="A60:B60"/>
    <mergeCell ref="I9:S9"/>
    <mergeCell ref="A8:D9"/>
    <mergeCell ref="G19:N19"/>
    <mergeCell ref="A38:D38"/>
    <mergeCell ref="I5:P5"/>
    <mergeCell ref="I6:Q6"/>
    <mergeCell ref="I7:Q7"/>
    <mergeCell ref="I8:Q8"/>
    <mergeCell ref="A20:B20"/>
    <mergeCell ref="A18:B18"/>
  </mergeCells>
  <dataValidations count="1">
    <dataValidation type="list" errorStyle="warning" showInputMessage="1" showErrorMessage="1" errorTitle="SmartDox" error="The value you entered for the dropdown is not valid." sqref="E154:E162 E150:E152" xr:uid="{00DDCDD8-41DF-4D7F-A6F7-59DF35F3AB07}">
      <formula1>SD_D_Blank</formula1>
    </dataValidation>
  </dataValidations>
  <pageMargins left="0.25" right="0.25" top="0.75" bottom="0.75" header="0.3" footer="0.3"/>
  <pageSetup paperSize="5"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35404-0351-497D-BEC8-25468AC6B68C}">
  <sheetPr>
    <tabColor theme="8" tint="0.39997558519241921"/>
    <pageSetUpPr fitToPage="1"/>
  </sheetPr>
  <dimension ref="A1:Z244"/>
  <sheetViews>
    <sheetView topLeftCell="A226" zoomScale="80" zoomScaleNormal="80" workbookViewId="0">
      <selection activeCell="A248" sqref="A248:XFD273"/>
    </sheetView>
  </sheetViews>
  <sheetFormatPr defaultRowHeight="15" x14ac:dyDescent="0.25"/>
  <cols>
    <col min="1" max="7" width="9.140625" style="32"/>
    <col min="8" max="8" width="11.28515625" style="32" customWidth="1"/>
    <col min="9" max="9" width="10.28515625" style="32" customWidth="1"/>
    <col min="10" max="11" width="9.140625" style="32"/>
    <col min="12" max="12" width="15.42578125" style="32" customWidth="1"/>
    <col min="13" max="14" width="9.140625" style="32"/>
    <col min="15" max="15" width="12.85546875" style="32" customWidth="1"/>
    <col min="16" max="16384" width="9.140625" style="32"/>
  </cols>
  <sheetData>
    <row r="1" spans="1:26" ht="64.5" customHeight="1" x14ac:dyDescent="0.25"/>
    <row r="2" spans="1:26" s="186" customFormat="1" ht="33.75" customHeight="1" x14ac:dyDescent="0.35">
      <c r="A2" s="185" t="s">
        <v>814</v>
      </c>
      <c r="F2" s="187"/>
    </row>
    <row r="3" spans="1:26" s="188" customFormat="1" ht="20.100000000000001" customHeight="1" x14ac:dyDescent="0.25">
      <c r="A3" s="333">
        <f>Prolink!G2</f>
        <v>0</v>
      </c>
      <c r="B3" s="315"/>
      <c r="C3" s="315"/>
      <c r="D3" s="315"/>
      <c r="E3" s="315"/>
      <c r="F3" s="315"/>
      <c r="G3" s="315"/>
      <c r="H3" s="315"/>
      <c r="I3" s="315"/>
      <c r="J3" s="315"/>
    </row>
    <row r="4" spans="1:26" ht="15.75" customHeight="1" x14ac:dyDescent="0.25"/>
    <row r="5" spans="1:26" ht="15.75" customHeight="1" x14ac:dyDescent="0.25"/>
    <row r="6" spans="1:26" ht="15.75" customHeight="1" x14ac:dyDescent="0.25">
      <c r="B6" s="576" t="s">
        <v>818</v>
      </c>
      <c r="C6" s="577"/>
      <c r="D6" s="577"/>
      <c r="E6" s="577"/>
      <c r="F6" s="577"/>
      <c r="G6" s="577"/>
      <c r="H6" s="578"/>
      <c r="K6" s="556"/>
      <c r="L6" s="557"/>
      <c r="M6" s="557"/>
      <c r="N6" s="558"/>
      <c r="R6" s="588" t="s">
        <v>825</v>
      </c>
      <c r="S6" s="588"/>
      <c r="T6" s="588"/>
      <c r="U6" s="588"/>
      <c r="V6" s="588"/>
      <c r="W6" s="588"/>
      <c r="X6" s="588"/>
      <c r="Y6" s="588"/>
      <c r="Z6" s="588"/>
    </row>
    <row r="7" spans="1:26" ht="15.75" customHeight="1" x14ac:dyDescent="0.25"/>
    <row r="8" spans="1:26" ht="15.75" customHeight="1" x14ac:dyDescent="0.25">
      <c r="B8" s="579" t="s">
        <v>819</v>
      </c>
      <c r="C8" s="580"/>
      <c r="D8" s="580"/>
      <c r="E8" s="580"/>
      <c r="F8" s="580"/>
      <c r="G8" s="580"/>
      <c r="H8" s="581"/>
      <c r="K8" s="559"/>
      <c r="L8" s="560"/>
      <c r="M8" s="560"/>
      <c r="N8" s="561"/>
      <c r="R8" s="331" t="s">
        <v>824</v>
      </c>
      <c r="S8" s="331"/>
      <c r="T8" s="331"/>
      <c r="U8" s="331"/>
      <c r="V8" s="331"/>
      <c r="W8" s="331"/>
      <c r="X8" s="331"/>
      <c r="Y8" s="331"/>
      <c r="Z8" s="331"/>
    </row>
    <row r="9" spans="1:26" ht="15.75" customHeight="1" x14ac:dyDescent="0.25">
      <c r="B9" s="582"/>
      <c r="C9" s="517"/>
      <c r="D9" s="517"/>
      <c r="E9" s="517"/>
      <c r="F9" s="517"/>
      <c r="G9" s="517"/>
      <c r="H9" s="583"/>
      <c r="K9" s="562"/>
      <c r="L9" s="563"/>
      <c r="M9" s="563"/>
      <c r="N9" s="564"/>
      <c r="R9" s="331"/>
      <c r="S9" s="331"/>
      <c r="T9" s="331"/>
      <c r="U9" s="331"/>
      <c r="V9" s="331"/>
      <c r="W9" s="331"/>
      <c r="X9" s="331"/>
      <c r="Y9" s="331"/>
      <c r="Z9" s="331"/>
    </row>
    <row r="10" spans="1:26" ht="15.75" customHeight="1" x14ac:dyDescent="0.25">
      <c r="B10" s="584"/>
      <c r="C10" s="585"/>
      <c r="D10" s="585"/>
      <c r="E10" s="585"/>
      <c r="F10" s="585"/>
      <c r="G10" s="585"/>
      <c r="H10" s="586"/>
    </row>
    <row r="11" spans="1:26" ht="15.75" customHeight="1" x14ac:dyDescent="0.25"/>
    <row r="12" spans="1:26" ht="15.75" customHeight="1" x14ac:dyDescent="0.25">
      <c r="B12" s="589" t="s">
        <v>826</v>
      </c>
      <c r="C12" s="590"/>
      <c r="D12" s="590"/>
      <c r="E12" s="590"/>
      <c r="F12" s="590"/>
      <c r="G12" s="590"/>
      <c r="H12" s="591"/>
      <c r="K12" s="595"/>
      <c r="L12" s="596"/>
      <c r="M12" s="596"/>
      <c r="N12" s="597"/>
    </row>
    <row r="13" spans="1:26" ht="15.75" customHeight="1" x14ac:dyDescent="0.25">
      <c r="B13" s="592"/>
      <c r="C13" s="593"/>
      <c r="D13" s="593"/>
      <c r="E13" s="593"/>
      <c r="F13" s="593"/>
      <c r="G13" s="593"/>
      <c r="H13" s="594"/>
      <c r="K13" s="598"/>
      <c r="L13" s="599"/>
      <c r="M13" s="599"/>
      <c r="N13" s="600"/>
    </row>
    <row r="14" spans="1:26" s="286" customFormat="1" ht="15.75" customHeight="1" x14ac:dyDescent="0.25"/>
    <row r="16" spans="1:26" x14ac:dyDescent="0.25">
      <c r="B16" s="567" t="s">
        <v>827</v>
      </c>
      <c r="C16" s="601"/>
      <c r="D16" s="601"/>
      <c r="E16" s="601"/>
      <c r="F16" s="568"/>
      <c r="G16" s="567" t="s">
        <v>828</v>
      </c>
      <c r="H16" s="568"/>
      <c r="I16" s="290" t="s">
        <v>829</v>
      </c>
      <c r="J16" s="567" t="s">
        <v>830</v>
      </c>
      <c r="K16" s="568"/>
      <c r="L16" s="290" t="s">
        <v>831</v>
      </c>
      <c r="M16" s="567" t="s">
        <v>832</v>
      </c>
      <c r="N16" s="568"/>
      <c r="O16" s="290" t="s">
        <v>833</v>
      </c>
    </row>
    <row r="17" spans="1:26" x14ac:dyDescent="0.25">
      <c r="B17" s="571" t="s">
        <v>835</v>
      </c>
      <c r="C17" s="572"/>
      <c r="D17" s="572"/>
      <c r="E17" s="572"/>
      <c r="F17" s="573"/>
      <c r="G17" s="574">
        <v>250000</v>
      </c>
      <c r="H17" s="575"/>
      <c r="I17" s="288" t="s">
        <v>836</v>
      </c>
      <c r="J17" s="571" t="s">
        <v>837</v>
      </c>
      <c r="K17" s="573"/>
      <c r="L17" s="289" t="s">
        <v>838</v>
      </c>
      <c r="M17" s="602" t="s">
        <v>839</v>
      </c>
      <c r="N17" s="602"/>
      <c r="O17" s="291" t="s">
        <v>840</v>
      </c>
    </row>
    <row r="18" spans="1:26" ht="15" customHeight="1" x14ac:dyDescent="0.25">
      <c r="A18" s="606" t="s">
        <v>841</v>
      </c>
      <c r="B18" s="565" t="str">
        <f>'LIFT HO Sources &amp; Uses'!B151</f>
        <v>Bank Financing</v>
      </c>
      <c r="C18" s="565"/>
      <c r="D18" s="565"/>
      <c r="E18" s="565"/>
      <c r="F18" s="565"/>
      <c r="G18" s="566">
        <f>'LIFT HO Sources &amp; Uses'!D151</f>
        <v>0</v>
      </c>
      <c r="H18" s="566"/>
      <c r="I18" s="292"/>
      <c r="J18" s="570"/>
      <c r="K18" s="570"/>
      <c r="L18" s="293"/>
      <c r="M18" s="569"/>
      <c r="N18" s="569"/>
      <c r="O18" s="294"/>
      <c r="R18" s="517" t="s">
        <v>834</v>
      </c>
      <c r="S18" s="517"/>
      <c r="T18" s="517"/>
      <c r="U18" s="517"/>
      <c r="V18" s="517"/>
      <c r="W18" s="517"/>
      <c r="X18" s="517"/>
      <c r="Y18" s="517"/>
      <c r="Z18" s="517"/>
    </row>
    <row r="19" spans="1:26" x14ac:dyDescent="0.25">
      <c r="A19" s="606"/>
      <c r="B19" s="565" t="str">
        <f>'LIFT HO Sources &amp; Uses'!B152</f>
        <v>Net Sales Proceeds</v>
      </c>
      <c r="C19" s="565"/>
      <c r="D19" s="565"/>
      <c r="E19" s="565"/>
      <c r="F19" s="565"/>
      <c r="G19" s="566">
        <f>'LIFT HO Sources &amp; Uses'!D152</f>
        <v>0</v>
      </c>
      <c r="H19" s="566"/>
      <c r="I19" s="292"/>
      <c r="J19" s="570"/>
      <c r="K19" s="570"/>
      <c r="L19" s="293"/>
      <c r="M19" s="569"/>
      <c r="N19" s="569"/>
      <c r="O19" s="294"/>
      <c r="R19" s="517"/>
      <c r="S19" s="517"/>
      <c r="T19" s="517"/>
      <c r="U19" s="517"/>
      <c r="V19" s="517"/>
      <c r="W19" s="517"/>
      <c r="X19" s="517"/>
      <c r="Y19" s="517"/>
      <c r="Z19" s="517"/>
    </row>
    <row r="20" spans="1:26" x14ac:dyDescent="0.25">
      <c r="A20" s="606"/>
      <c r="B20" s="565">
        <f>'LIFT HO Sources &amp; Uses'!B154</f>
        <v>0</v>
      </c>
      <c r="C20" s="565"/>
      <c r="D20" s="565"/>
      <c r="E20" s="565"/>
      <c r="F20" s="565"/>
      <c r="G20" s="566">
        <f>'LIFT HO Sources &amp; Uses'!D154</f>
        <v>0</v>
      </c>
      <c r="H20" s="566"/>
      <c r="I20" s="292"/>
      <c r="J20" s="570"/>
      <c r="K20" s="570"/>
      <c r="L20" s="293"/>
      <c r="M20" s="569"/>
      <c r="N20" s="569"/>
      <c r="O20" s="294"/>
      <c r="R20" s="517"/>
      <c r="S20" s="517"/>
      <c r="T20" s="517"/>
      <c r="U20" s="517"/>
      <c r="V20" s="517"/>
      <c r="W20" s="517"/>
      <c r="X20" s="517"/>
      <c r="Y20" s="517"/>
      <c r="Z20" s="517"/>
    </row>
    <row r="21" spans="1:26" x14ac:dyDescent="0.25">
      <c r="A21" s="606"/>
      <c r="B21" s="565">
        <f>'LIFT HO Sources &amp; Uses'!B155</f>
        <v>0</v>
      </c>
      <c r="C21" s="565"/>
      <c r="D21" s="565"/>
      <c r="E21" s="565"/>
      <c r="F21" s="565"/>
      <c r="G21" s="566">
        <f>'LIFT HO Sources &amp; Uses'!D155</f>
        <v>0</v>
      </c>
      <c r="H21" s="566"/>
      <c r="I21" s="292"/>
      <c r="J21" s="570"/>
      <c r="K21" s="570"/>
      <c r="L21" s="293"/>
      <c r="M21" s="569"/>
      <c r="N21" s="569"/>
      <c r="O21" s="294"/>
      <c r="R21" s="287"/>
      <c r="S21" s="287"/>
      <c r="T21" s="287"/>
      <c r="U21" s="287"/>
      <c r="V21" s="287"/>
      <c r="W21" s="287"/>
      <c r="X21" s="287"/>
      <c r="Y21" s="287"/>
      <c r="Z21" s="287"/>
    </row>
    <row r="22" spans="1:26" x14ac:dyDescent="0.25">
      <c r="A22" s="606"/>
      <c r="B22" s="565">
        <f>'LIFT HO Sources &amp; Uses'!B156</f>
        <v>0</v>
      </c>
      <c r="C22" s="565"/>
      <c r="D22" s="565"/>
      <c r="E22" s="565"/>
      <c r="F22" s="565"/>
      <c r="G22" s="566">
        <f>'LIFT HO Sources &amp; Uses'!D156</f>
        <v>0</v>
      </c>
      <c r="H22" s="566"/>
      <c r="I22" s="292"/>
      <c r="J22" s="570"/>
      <c r="K22" s="570"/>
      <c r="L22" s="293"/>
      <c r="M22" s="569"/>
      <c r="N22" s="569"/>
      <c r="O22" s="294"/>
      <c r="R22" s="287"/>
      <c r="S22" s="287"/>
      <c r="T22" s="287"/>
      <c r="U22" s="287"/>
      <c r="V22" s="287"/>
      <c r="W22" s="287"/>
      <c r="X22" s="287"/>
      <c r="Y22" s="287"/>
      <c r="Z22" s="287"/>
    </row>
    <row r="23" spans="1:26" x14ac:dyDescent="0.25">
      <c r="A23" s="606"/>
      <c r="B23" s="565">
        <f>'LIFT HO Sources &amp; Uses'!B157</f>
        <v>0</v>
      </c>
      <c r="C23" s="565"/>
      <c r="D23" s="565"/>
      <c r="E23" s="565"/>
      <c r="F23" s="565"/>
      <c r="G23" s="566">
        <f>'LIFT HO Sources &amp; Uses'!D157</f>
        <v>0</v>
      </c>
      <c r="H23" s="566"/>
      <c r="I23" s="292"/>
      <c r="J23" s="570"/>
      <c r="K23" s="570"/>
      <c r="L23" s="293"/>
      <c r="M23" s="569"/>
      <c r="N23" s="569"/>
      <c r="O23" s="294"/>
    </row>
    <row r="24" spans="1:26" x14ac:dyDescent="0.25">
      <c r="A24" s="606"/>
      <c r="B24" s="565">
        <f>'LIFT HO Sources &amp; Uses'!B158</f>
        <v>0</v>
      </c>
      <c r="C24" s="565"/>
      <c r="D24" s="565"/>
      <c r="E24" s="565"/>
      <c r="F24" s="565"/>
      <c r="G24" s="566">
        <f>'LIFT HO Sources &amp; Uses'!D158</f>
        <v>0</v>
      </c>
      <c r="H24" s="566"/>
      <c r="I24" s="292"/>
      <c r="J24" s="570"/>
      <c r="K24" s="570"/>
      <c r="L24" s="293"/>
      <c r="M24" s="569"/>
      <c r="N24" s="569"/>
      <c r="O24" s="294"/>
    </row>
    <row r="25" spans="1:26" x14ac:dyDescent="0.25">
      <c r="A25" s="606"/>
      <c r="B25" s="565">
        <f>'LIFT HO Sources &amp; Uses'!B159</f>
        <v>0</v>
      </c>
      <c r="C25" s="565"/>
      <c r="D25" s="565"/>
      <c r="E25" s="565"/>
      <c r="F25" s="565"/>
      <c r="G25" s="566">
        <f>'LIFT HO Sources &amp; Uses'!D159</f>
        <v>0</v>
      </c>
      <c r="H25" s="566"/>
      <c r="I25" s="292"/>
      <c r="J25" s="570"/>
      <c r="K25" s="570"/>
      <c r="L25" s="293"/>
      <c r="M25" s="569"/>
      <c r="N25" s="569"/>
      <c r="O25" s="294"/>
    </row>
    <row r="26" spans="1:26" x14ac:dyDescent="0.25">
      <c r="A26" s="606"/>
      <c r="B26" s="565">
        <f>'LIFT HO Sources &amp; Uses'!B160</f>
        <v>0</v>
      </c>
      <c r="C26" s="565"/>
      <c r="D26" s="565"/>
      <c r="E26" s="565"/>
      <c r="F26" s="565"/>
      <c r="G26" s="566">
        <f>'LIFT HO Sources &amp; Uses'!D160</f>
        <v>0</v>
      </c>
      <c r="H26" s="566"/>
      <c r="I26" s="292"/>
      <c r="J26" s="570"/>
      <c r="K26" s="570"/>
      <c r="L26" s="293"/>
      <c r="M26" s="569"/>
      <c r="N26" s="569"/>
      <c r="O26" s="294"/>
    </row>
    <row r="27" spans="1:26" x14ac:dyDescent="0.25">
      <c r="A27" s="606"/>
      <c r="B27" s="565">
        <f>'LIFT HO Sources &amp; Uses'!B161</f>
        <v>0</v>
      </c>
      <c r="C27" s="565"/>
      <c r="D27" s="565"/>
      <c r="E27" s="565"/>
      <c r="F27" s="565"/>
      <c r="G27" s="566">
        <f>'LIFT HO Sources &amp; Uses'!D161</f>
        <v>0</v>
      </c>
      <c r="H27" s="566"/>
      <c r="I27" s="292"/>
      <c r="J27" s="570"/>
      <c r="K27" s="570"/>
      <c r="L27" s="293"/>
      <c r="M27" s="569"/>
      <c r="N27" s="569"/>
      <c r="O27" s="294"/>
    </row>
    <row r="28" spans="1:26" x14ac:dyDescent="0.25">
      <c r="A28" s="606"/>
      <c r="B28" s="565">
        <f>'LIFT HO Sources &amp; Uses'!B162</f>
        <v>0</v>
      </c>
      <c r="C28" s="565"/>
      <c r="D28" s="565"/>
      <c r="E28" s="565"/>
      <c r="F28" s="565"/>
      <c r="G28" s="566">
        <f>'LIFT HO Sources &amp; Uses'!D162</f>
        <v>0</v>
      </c>
      <c r="H28" s="566"/>
      <c r="I28" s="292"/>
      <c r="J28" s="570"/>
      <c r="K28" s="570"/>
      <c r="L28" s="293"/>
      <c r="M28" s="569"/>
      <c r="N28" s="569"/>
      <c r="O28" s="294"/>
    </row>
    <row r="29" spans="1:26" x14ac:dyDescent="0.25">
      <c r="B29" s="569"/>
      <c r="C29" s="569"/>
      <c r="D29" s="569"/>
      <c r="E29" s="569"/>
      <c r="F29" s="569"/>
      <c r="G29" s="587"/>
      <c r="H29" s="587"/>
      <c r="I29" s="292"/>
      <c r="J29" s="570"/>
      <c r="K29" s="570"/>
      <c r="L29" s="293"/>
      <c r="M29" s="569"/>
      <c r="N29" s="569"/>
      <c r="O29" s="294"/>
    </row>
    <row r="30" spans="1:26" x14ac:dyDescent="0.25">
      <c r="B30" s="569"/>
      <c r="C30" s="569"/>
      <c r="D30" s="569"/>
      <c r="E30" s="569"/>
      <c r="F30" s="569"/>
      <c r="G30" s="587"/>
      <c r="H30" s="587"/>
      <c r="I30" s="292"/>
      <c r="J30" s="570"/>
      <c r="K30" s="570"/>
      <c r="L30" s="293"/>
      <c r="M30" s="569"/>
      <c r="N30" s="569"/>
      <c r="O30" s="294"/>
    </row>
    <row r="31" spans="1:26" x14ac:dyDescent="0.25">
      <c r="B31" s="569"/>
      <c r="C31" s="569"/>
      <c r="D31" s="569"/>
      <c r="E31" s="569"/>
      <c r="F31" s="569"/>
      <c r="G31" s="587"/>
      <c r="H31" s="587"/>
      <c r="I31" s="292"/>
      <c r="J31" s="570"/>
      <c r="K31" s="570"/>
      <c r="L31" s="293"/>
      <c r="M31" s="569"/>
      <c r="N31" s="569"/>
      <c r="O31" s="294"/>
    </row>
    <row r="32" spans="1:26" x14ac:dyDescent="0.25">
      <c r="B32" s="569"/>
      <c r="C32" s="569"/>
      <c r="D32" s="569"/>
      <c r="E32" s="569"/>
      <c r="F32" s="569"/>
      <c r="G32" s="587"/>
      <c r="H32" s="587"/>
      <c r="I32" s="292"/>
      <c r="J32" s="570"/>
      <c r="K32" s="570"/>
      <c r="L32" s="293"/>
      <c r="M32" s="569"/>
      <c r="N32" s="569"/>
      <c r="O32" s="294"/>
    </row>
    <row r="33" spans="1:15" ht="15.75" customHeight="1" x14ac:dyDescent="0.25"/>
    <row r="34" spans="1:15" ht="15.75" customHeight="1" x14ac:dyDescent="0.25">
      <c r="A34" s="608" t="s">
        <v>843</v>
      </c>
      <c r="B34" s="608"/>
      <c r="C34" s="608"/>
      <c r="D34" s="608"/>
      <c r="E34" s="608"/>
      <c r="F34" s="608"/>
      <c r="G34" s="608"/>
      <c r="H34" s="608"/>
      <c r="I34" s="608"/>
      <c r="J34" s="608"/>
      <c r="K34" s="608"/>
      <c r="L34" s="608"/>
      <c r="M34" s="608"/>
      <c r="N34" s="608"/>
      <c r="O34" s="608"/>
    </row>
    <row r="35" spans="1:15" x14ac:dyDescent="0.25">
      <c r="A35" s="608"/>
      <c r="B35" s="608"/>
      <c r="C35" s="608"/>
      <c r="D35" s="608"/>
      <c r="E35" s="608"/>
      <c r="F35" s="608"/>
      <c r="G35" s="608"/>
      <c r="H35" s="608"/>
      <c r="I35" s="608"/>
      <c r="J35" s="608"/>
      <c r="K35" s="608"/>
      <c r="L35" s="608"/>
      <c r="M35" s="608"/>
      <c r="N35" s="608"/>
      <c r="O35" s="608"/>
    </row>
    <row r="36" spans="1:15" x14ac:dyDescent="0.25">
      <c r="B36" s="607" t="s">
        <v>844</v>
      </c>
      <c r="C36" s="607"/>
      <c r="D36" s="607"/>
      <c r="E36" s="607"/>
      <c r="F36" s="607"/>
      <c r="G36" s="566">
        <f>'LIFT HO Sources &amp; Uses'!D65</f>
        <v>0</v>
      </c>
      <c r="H36" s="566"/>
    </row>
    <row r="37" spans="1:15" x14ac:dyDescent="0.25">
      <c r="B37" s="607" t="s">
        <v>845</v>
      </c>
      <c r="C37" s="607"/>
      <c r="D37" s="607"/>
      <c r="E37" s="607"/>
      <c r="F37" s="607"/>
      <c r="G37" s="566">
        <f>'LIFT HO Sources &amp; Uses'!D63</f>
        <v>0</v>
      </c>
      <c r="H37" s="566"/>
      <c r="J37" s="295" t="e">
        <f>G39/'LIFT HO Sources &amp; Uses'!D90</f>
        <v>#DIV/0!</v>
      </c>
      <c r="K37" s="32" t="s">
        <v>848</v>
      </c>
    </row>
    <row r="38" spans="1:15" x14ac:dyDescent="0.25">
      <c r="B38" s="607" t="s">
        <v>846</v>
      </c>
      <c r="C38" s="607"/>
      <c r="D38" s="607"/>
      <c r="E38" s="607"/>
      <c r="F38" s="607"/>
      <c r="G38" s="566">
        <f>'LIFT HO Sources &amp; Uses'!D66</f>
        <v>0</v>
      </c>
      <c r="H38" s="566"/>
    </row>
    <row r="39" spans="1:15" x14ac:dyDescent="0.25">
      <c r="B39" s="604" t="s">
        <v>847</v>
      </c>
      <c r="C39" s="604"/>
      <c r="D39" s="604"/>
      <c r="E39" s="604"/>
      <c r="F39" s="605"/>
      <c r="G39" s="603">
        <f>SUM(G36:H38)</f>
        <v>0</v>
      </c>
      <c r="H39" s="603"/>
    </row>
    <row r="43" spans="1:15" ht="15" customHeight="1" x14ac:dyDescent="0.25">
      <c r="A43" s="262" t="s">
        <v>817</v>
      </c>
    </row>
    <row r="44" spans="1:15" ht="15.75" customHeight="1" x14ac:dyDescent="0.25"/>
    <row r="45" spans="1:15" ht="15.75" thickBot="1" x14ac:dyDescent="0.3"/>
    <row r="46" spans="1:15" ht="15" customHeight="1" x14ac:dyDescent="0.25">
      <c r="B46" s="513" t="s">
        <v>815</v>
      </c>
      <c r="C46" s="514"/>
      <c r="D46" s="514"/>
      <c r="E46" s="514"/>
      <c r="F46" s="514"/>
      <c r="G46" s="514"/>
      <c r="H46" s="514"/>
      <c r="I46" s="514"/>
      <c r="J46" s="514"/>
      <c r="K46" s="514"/>
      <c r="L46" s="514"/>
      <c r="M46" s="514"/>
      <c r="N46" s="514"/>
      <c r="O46" s="515"/>
    </row>
    <row r="47" spans="1:15" x14ac:dyDescent="0.25">
      <c r="B47" s="516"/>
      <c r="C47" s="517"/>
      <c r="D47" s="517"/>
      <c r="E47" s="517"/>
      <c r="F47" s="517"/>
      <c r="G47" s="517"/>
      <c r="H47" s="517"/>
      <c r="I47" s="517"/>
      <c r="J47" s="517"/>
      <c r="K47" s="517"/>
      <c r="L47" s="517"/>
      <c r="M47" s="517"/>
      <c r="N47" s="517"/>
      <c r="O47" s="518"/>
    </row>
    <row r="48" spans="1:15" ht="15.75" thickBot="1" x14ac:dyDescent="0.3">
      <c r="B48" s="519"/>
      <c r="C48" s="520"/>
      <c r="D48" s="520"/>
      <c r="E48" s="520"/>
      <c r="F48" s="520"/>
      <c r="G48" s="520"/>
      <c r="H48" s="520"/>
      <c r="I48" s="520"/>
      <c r="J48" s="520"/>
      <c r="K48" s="520"/>
      <c r="L48" s="520"/>
      <c r="M48" s="520"/>
      <c r="N48" s="520"/>
      <c r="O48" s="521"/>
    </row>
    <row r="49" spans="2:15" x14ac:dyDescent="0.25">
      <c r="B49" s="522"/>
      <c r="C49" s="523"/>
      <c r="D49" s="523"/>
      <c r="E49" s="523"/>
      <c r="F49" s="523"/>
      <c r="G49" s="523"/>
      <c r="H49" s="523"/>
      <c r="I49" s="523"/>
      <c r="J49" s="523"/>
      <c r="K49" s="523"/>
      <c r="L49" s="523"/>
      <c r="M49" s="523"/>
      <c r="N49" s="523"/>
      <c r="O49" s="524"/>
    </row>
    <row r="50" spans="2:15" x14ac:dyDescent="0.25">
      <c r="B50" s="525"/>
      <c r="C50" s="526"/>
      <c r="D50" s="526"/>
      <c r="E50" s="526"/>
      <c r="F50" s="526"/>
      <c r="G50" s="526"/>
      <c r="H50" s="526"/>
      <c r="I50" s="526"/>
      <c r="J50" s="526"/>
      <c r="K50" s="526"/>
      <c r="L50" s="526"/>
      <c r="M50" s="526"/>
      <c r="N50" s="526"/>
      <c r="O50" s="527"/>
    </row>
    <row r="51" spans="2:15" x14ac:dyDescent="0.25">
      <c r="B51" s="525"/>
      <c r="C51" s="526"/>
      <c r="D51" s="526"/>
      <c r="E51" s="526"/>
      <c r="F51" s="526"/>
      <c r="G51" s="526"/>
      <c r="H51" s="526"/>
      <c r="I51" s="526"/>
      <c r="J51" s="526"/>
      <c r="K51" s="526"/>
      <c r="L51" s="526"/>
      <c r="M51" s="526"/>
      <c r="N51" s="526"/>
      <c r="O51" s="527"/>
    </row>
    <row r="52" spans="2:15" x14ac:dyDescent="0.25">
      <c r="B52" s="525"/>
      <c r="C52" s="526"/>
      <c r="D52" s="526"/>
      <c r="E52" s="526"/>
      <c r="F52" s="526"/>
      <c r="G52" s="526"/>
      <c r="H52" s="526"/>
      <c r="I52" s="526"/>
      <c r="J52" s="526"/>
      <c r="K52" s="526"/>
      <c r="L52" s="526"/>
      <c r="M52" s="526"/>
      <c r="N52" s="526"/>
      <c r="O52" s="527"/>
    </row>
    <row r="53" spans="2:15" x14ac:dyDescent="0.25">
      <c r="B53" s="525"/>
      <c r="C53" s="526"/>
      <c r="D53" s="526"/>
      <c r="E53" s="526"/>
      <c r="F53" s="526"/>
      <c r="G53" s="526"/>
      <c r="H53" s="526"/>
      <c r="I53" s="526"/>
      <c r="J53" s="526"/>
      <c r="K53" s="526"/>
      <c r="L53" s="526"/>
      <c r="M53" s="526"/>
      <c r="N53" s="526"/>
      <c r="O53" s="527"/>
    </row>
    <row r="54" spans="2:15" x14ac:dyDescent="0.25">
      <c r="B54" s="525"/>
      <c r="C54" s="526"/>
      <c r="D54" s="526"/>
      <c r="E54" s="526"/>
      <c r="F54" s="526"/>
      <c r="G54" s="526"/>
      <c r="H54" s="526"/>
      <c r="I54" s="526"/>
      <c r="J54" s="526"/>
      <c r="K54" s="526"/>
      <c r="L54" s="526"/>
      <c r="M54" s="526"/>
      <c r="N54" s="526"/>
      <c r="O54" s="527"/>
    </row>
    <row r="55" spans="2:15" x14ac:dyDescent="0.25">
      <c r="B55" s="525"/>
      <c r="C55" s="526"/>
      <c r="D55" s="526"/>
      <c r="E55" s="526"/>
      <c r="F55" s="526"/>
      <c r="G55" s="526"/>
      <c r="H55" s="526"/>
      <c r="I55" s="526"/>
      <c r="J55" s="526"/>
      <c r="K55" s="526"/>
      <c r="L55" s="526"/>
      <c r="M55" s="526"/>
      <c r="N55" s="526"/>
      <c r="O55" s="527"/>
    </row>
    <row r="56" spans="2:15" x14ac:dyDescent="0.25">
      <c r="B56" s="525"/>
      <c r="C56" s="526"/>
      <c r="D56" s="526"/>
      <c r="E56" s="526"/>
      <c r="F56" s="526"/>
      <c r="G56" s="526"/>
      <c r="H56" s="526"/>
      <c r="I56" s="526"/>
      <c r="J56" s="526"/>
      <c r="K56" s="526"/>
      <c r="L56" s="526"/>
      <c r="M56" s="526"/>
      <c r="N56" s="526"/>
      <c r="O56" s="527"/>
    </row>
    <row r="57" spans="2:15" x14ac:dyDescent="0.25">
      <c r="B57" s="525"/>
      <c r="C57" s="526"/>
      <c r="D57" s="526"/>
      <c r="E57" s="526"/>
      <c r="F57" s="526"/>
      <c r="G57" s="526"/>
      <c r="H57" s="526"/>
      <c r="I57" s="526"/>
      <c r="J57" s="526"/>
      <c r="K57" s="526"/>
      <c r="L57" s="526"/>
      <c r="M57" s="526"/>
      <c r="N57" s="526"/>
      <c r="O57" s="527"/>
    </row>
    <row r="58" spans="2:15" x14ac:dyDescent="0.25">
      <c r="B58" s="525"/>
      <c r="C58" s="526"/>
      <c r="D58" s="526"/>
      <c r="E58" s="526"/>
      <c r="F58" s="526"/>
      <c r="G58" s="526"/>
      <c r="H58" s="526"/>
      <c r="I58" s="526"/>
      <c r="J58" s="526"/>
      <c r="K58" s="526"/>
      <c r="L58" s="526"/>
      <c r="M58" s="526"/>
      <c r="N58" s="526"/>
      <c r="O58" s="527"/>
    </row>
    <row r="59" spans="2:15" x14ac:dyDescent="0.25">
      <c r="B59" s="525"/>
      <c r="C59" s="526"/>
      <c r="D59" s="526"/>
      <c r="E59" s="526"/>
      <c r="F59" s="526"/>
      <c r="G59" s="526"/>
      <c r="H59" s="526"/>
      <c r="I59" s="526"/>
      <c r="J59" s="526"/>
      <c r="K59" s="526"/>
      <c r="L59" s="526"/>
      <c r="M59" s="526"/>
      <c r="N59" s="526"/>
      <c r="O59" s="527"/>
    </row>
    <row r="60" spans="2:15" x14ac:dyDescent="0.25">
      <c r="B60" s="525"/>
      <c r="C60" s="526"/>
      <c r="D60" s="526"/>
      <c r="E60" s="526"/>
      <c r="F60" s="526"/>
      <c r="G60" s="526"/>
      <c r="H60" s="526"/>
      <c r="I60" s="526"/>
      <c r="J60" s="526"/>
      <c r="K60" s="526"/>
      <c r="L60" s="526"/>
      <c r="M60" s="526"/>
      <c r="N60" s="526"/>
      <c r="O60" s="527"/>
    </row>
    <row r="61" spans="2:15" x14ac:dyDescent="0.25">
      <c r="B61" s="525"/>
      <c r="C61" s="526"/>
      <c r="D61" s="526"/>
      <c r="E61" s="526"/>
      <c r="F61" s="526"/>
      <c r="G61" s="526"/>
      <c r="H61" s="526"/>
      <c r="I61" s="526"/>
      <c r="J61" s="526"/>
      <c r="K61" s="526"/>
      <c r="L61" s="526"/>
      <c r="M61" s="526"/>
      <c r="N61" s="526"/>
      <c r="O61" s="527"/>
    </row>
    <row r="62" spans="2:15" x14ac:dyDescent="0.25">
      <c r="B62" s="525"/>
      <c r="C62" s="526"/>
      <c r="D62" s="526"/>
      <c r="E62" s="526"/>
      <c r="F62" s="526"/>
      <c r="G62" s="526"/>
      <c r="H62" s="526"/>
      <c r="I62" s="526"/>
      <c r="J62" s="526"/>
      <c r="K62" s="526"/>
      <c r="L62" s="526"/>
      <c r="M62" s="526"/>
      <c r="N62" s="526"/>
      <c r="O62" s="527"/>
    </row>
    <row r="63" spans="2:15" x14ac:dyDescent="0.25">
      <c r="B63" s="525"/>
      <c r="C63" s="526"/>
      <c r="D63" s="526"/>
      <c r="E63" s="526"/>
      <c r="F63" s="526"/>
      <c r="G63" s="526"/>
      <c r="H63" s="526"/>
      <c r="I63" s="526"/>
      <c r="J63" s="526"/>
      <c r="K63" s="526"/>
      <c r="L63" s="526"/>
      <c r="M63" s="526"/>
      <c r="N63" s="526"/>
      <c r="O63" s="527"/>
    </row>
    <row r="64" spans="2:15" x14ac:dyDescent="0.25">
      <c r="B64" s="525"/>
      <c r="C64" s="526"/>
      <c r="D64" s="526"/>
      <c r="E64" s="526"/>
      <c r="F64" s="526"/>
      <c r="G64" s="526"/>
      <c r="H64" s="526"/>
      <c r="I64" s="526"/>
      <c r="J64" s="526"/>
      <c r="K64" s="526"/>
      <c r="L64" s="526"/>
      <c r="M64" s="526"/>
      <c r="N64" s="526"/>
      <c r="O64" s="527"/>
    </row>
    <row r="65" spans="1:15" x14ac:dyDescent="0.25">
      <c r="B65" s="525"/>
      <c r="C65" s="526"/>
      <c r="D65" s="526"/>
      <c r="E65" s="526"/>
      <c r="F65" s="526"/>
      <c r="G65" s="526"/>
      <c r="H65" s="526"/>
      <c r="I65" s="526"/>
      <c r="J65" s="526"/>
      <c r="K65" s="526"/>
      <c r="L65" s="526"/>
      <c r="M65" s="526"/>
      <c r="N65" s="526"/>
      <c r="O65" s="527"/>
    </row>
    <row r="66" spans="1:15" x14ac:dyDescent="0.25">
      <c r="B66" s="525"/>
      <c r="C66" s="526"/>
      <c r="D66" s="526"/>
      <c r="E66" s="526"/>
      <c r="F66" s="526"/>
      <c r="G66" s="526"/>
      <c r="H66" s="526"/>
      <c r="I66" s="526"/>
      <c r="J66" s="526"/>
      <c r="K66" s="526"/>
      <c r="L66" s="526"/>
      <c r="M66" s="526"/>
      <c r="N66" s="526"/>
      <c r="O66" s="527"/>
    </row>
    <row r="67" spans="1:15" x14ac:dyDescent="0.25">
      <c r="B67" s="525"/>
      <c r="C67" s="526"/>
      <c r="D67" s="526"/>
      <c r="E67" s="526"/>
      <c r="F67" s="526"/>
      <c r="G67" s="526"/>
      <c r="H67" s="526"/>
      <c r="I67" s="526"/>
      <c r="J67" s="526"/>
      <c r="K67" s="526"/>
      <c r="L67" s="526"/>
      <c r="M67" s="526"/>
      <c r="N67" s="526"/>
      <c r="O67" s="527"/>
    </row>
    <row r="68" spans="1:15" x14ac:dyDescent="0.25">
      <c r="B68" s="525"/>
      <c r="C68" s="526"/>
      <c r="D68" s="526"/>
      <c r="E68" s="526"/>
      <c r="F68" s="526"/>
      <c r="G68" s="526"/>
      <c r="H68" s="526"/>
      <c r="I68" s="526"/>
      <c r="J68" s="526"/>
      <c r="K68" s="526"/>
      <c r="L68" s="526"/>
      <c r="M68" s="526"/>
      <c r="N68" s="526"/>
      <c r="O68" s="527"/>
    </row>
    <row r="69" spans="1:15" x14ac:dyDescent="0.25">
      <c r="B69" s="525"/>
      <c r="C69" s="526"/>
      <c r="D69" s="526"/>
      <c r="E69" s="526"/>
      <c r="F69" s="526"/>
      <c r="G69" s="526"/>
      <c r="H69" s="526"/>
      <c r="I69" s="526"/>
      <c r="J69" s="526"/>
      <c r="K69" s="526"/>
      <c r="L69" s="526"/>
      <c r="M69" s="526"/>
      <c r="N69" s="526"/>
      <c r="O69" s="527"/>
    </row>
    <row r="70" spans="1:15" x14ac:dyDescent="0.25">
      <c r="B70" s="525"/>
      <c r="C70" s="526"/>
      <c r="D70" s="526"/>
      <c r="E70" s="526"/>
      <c r="F70" s="526"/>
      <c r="G70" s="526"/>
      <c r="H70" s="526"/>
      <c r="I70" s="526"/>
      <c r="J70" s="526"/>
      <c r="K70" s="526"/>
      <c r="L70" s="526"/>
      <c r="M70" s="526"/>
      <c r="N70" s="526"/>
      <c r="O70" s="527"/>
    </row>
    <row r="71" spans="1:15" ht="15.75" thickBot="1" x14ac:dyDescent="0.3">
      <c r="B71" s="528"/>
      <c r="C71" s="529"/>
      <c r="D71" s="529"/>
      <c r="E71" s="529"/>
      <c r="F71" s="529"/>
      <c r="G71" s="529"/>
      <c r="H71" s="529"/>
      <c r="I71" s="529"/>
      <c r="J71" s="529"/>
      <c r="K71" s="529"/>
      <c r="L71" s="529"/>
      <c r="M71" s="529"/>
      <c r="N71" s="529"/>
      <c r="O71" s="530"/>
    </row>
    <row r="73" spans="1:15" ht="18" x14ac:dyDescent="0.25">
      <c r="A73" s="262"/>
    </row>
    <row r="74" spans="1:15" ht="15.75" thickBot="1" x14ac:dyDescent="0.3"/>
    <row r="75" spans="1:15" x14ac:dyDescent="0.25">
      <c r="B75" s="513" t="s">
        <v>816</v>
      </c>
      <c r="C75" s="514"/>
      <c r="D75" s="514"/>
      <c r="E75" s="514"/>
      <c r="F75" s="514"/>
      <c r="G75" s="514"/>
      <c r="H75" s="514"/>
      <c r="I75" s="514"/>
      <c r="J75" s="514"/>
      <c r="K75" s="514"/>
      <c r="L75" s="514"/>
      <c r="M75" s="514"/>
      <c r="N75" s="514"/>
      <c r="O75" s="515"/>
    </row>
    <row r="76" spans="1:15" x14ac:dyDescent="0.25">
      <c r="B76" s="516"/>
      <c r="C76" s="517"/>
      <c r="D76" s="517"/>
      <c r="E76" s="517"/>
      <c r="F76" s="517"/>
      <c r="G76" s="517"/>
      <c r="H76" s="517"/>
      <c r="I76" s="517"/>
      <c r="J76" s="517"/>
      <c r="K76" s="517"/>
      <c r="L76" s="517"/>
      <c r="M76" s="517"/>
      <c r="N76" s="517"/>
      <c r="O76" s="518"/>
    </row>
    <row r="77" spans="1:15" ht="15.75" thickBot="1" x14ac:dyDescent="0.3">
      <c r="B77" s="519"/>
      <c r="C77" s="520"/>
      <c r="D77" s="520"/>
      <c r="E77" s="520"/>
      <c r="F77" s="520"/>
      <c r="G77" s="520"/>
      <c r="H77" s="520"/>
      <c r="I77" s="520"/>
      <c r="J77" s="520"/>
      <c r="K77" s="520"/>
      <c r="L77" s="520"/>
      <c r="M77" s="520"/>
      <c r="N77" s="520"/>
      <c r="O77" s="521"/>
    </row>
    <row r="78" spans="1:15" x14ac:dyDescent="0.25">
      <c r="B78" s="522"/>
      <c r="C78" s="523"/>
      <c r="D78" s="523"/>
      <c r="E78" s="523"/>
      <c r="F78" s="523"/>
      <c r="G78" s="523"/>
      <c r="H78" s="523"/>
      <c r="I78" s="523"/>
      <c r="J78" s="523"/>
      <c r="K78" s="523"/>
      <c r="L78" s="523"/>
      <c r="M78" s="523"/>
      <c r="N78" s="523"/>
      <c r="O78" s="524"/>
    </row>
    <row r="79" spans="1:15" x14ac:dyDescent="0.25">
      <c r="B79" s="525"/>
      <c r="C79" s="526"/>
      <c r="D79" s="526"/>
      <c r="E79" s="526"/>
      <c r="F79" s="526"/>
      <c r="G79" s="526"/>
      <c r="H79" s="526"/>
      <c r="I79" s="526"/>
      <c r="J79" s="526"/>
      <c r="K79" s="526"/>
      <c r="L79" s="526"/>
      <c r="M79" s="526"/>
      <c r="N79" s="526"/>
      <c r="O79" s="527"/>
    </row>
    <row r="80" spans="1:15" x14ac:dyDescent="0.25">
      <c r="B80" s="525"/>
      <c r="C80" s="526"/>
      <c r="D80" s="526"/>
      <c r="E80" s="526"/>
      <c r="F80" s="526"/>
      <c r="G80" s="526"/>
      <c r="H80" s="526"/>
      <c r="I80" s="526"/>
      <c r="J80" s="526"/>
      <c r="K80" s="526"/>
      <c r="L80" s="526"/>
      <c r="M80" s="526"/>
      <c r="N80" s="526"/>
      <c r="O80" s="527"/>
    </row>
    <row r="81" spans="2:15" x14ac:dyDescent="0.25">
      <c r="B81" s="525"/>
      <c r="C81" s="526"/>
      <c r="D81" s="526"/>
      <c r="E81" s="526"/>
      <c r="F81" s="526"/>
      <c r="G81" s="526"/>
      <c r="H81" s="526"/>
      <c r="I81" s="526"/>
      <c r="J81" s="526"/>
      <c r="K81" s="526"/>
      <c r="L81" s="526"/>
      <c r="M81" s="526"/>
      <c r="N81" s="526"/>
      <c r="O81" s="527"/>
    </row>
    <row r="82" spans="2:15" x14ac:dyDescent="0.25">
      <c r="B82" s="525"/>
      <c r="C82" s="526"/>
      <c r="D82" s="526"/>
      <c r="E82" s="526"/>
      <c r="F82" s="526"/>
      <c r="G82" s="526"/>
      <c r="H82" s="526"/>
      <c r="I82" s="526"/>
      <c r="J82" s="526"/>
      <c r="K82" s="526"/>
      <c r="L82" s="526"/>
      <c r="M82" s="526"/>
      <c r="N82" s="526"/>
      <c r="O82" s="527"/>
    </row>
    <row r="83" spans="2:15" x14ac:dyDescent="0.25">
      <c r="B83" s="525"/>
      <c r="C83" s="526"/>
      <c r="D83" s="526"/>
      <c r="E83" s="526"/>
      <c r="F83" s="526"/>
      <c r="G83" s="526"/>
      <c r="H83" s="526"/>
      <c r="I83" s="526"/>
      <c r="J83" s="526"/>
      <c r="K83" s="526"/>
      <c r="L83" s="526"/>
      <c r="M83" s="526"/>
      <c r="N83" s="526"/>
      <c r="O83" s="527"/>
    </row>
    <row r="84" spans="2:15" x14ac:dyDescent="0.25">
      <c r="B84" s="525"/>
      <c r="C84" s="526"/>
      <c r="D84" s="526"/>
      <c r="E84" s="526"/>
      <c r="F84" s="526"/>
      <c r="G84" s="526"/>
      <c r="H84" s="526"/>
      <c r="I84" s="526"/>
      <c r="J84" s="526"/>
      <c r="K84" s="526"/>
      <c r="L84" s="526"/>
      <c r="M84" s="526"/>
      <c r="N84" s="526"/>
      <c r="O84" s="527"/>
    </row>
    <row r="85" spans="2:15" x14ac:dyDescent="0.25">
      <c r="B85" s="525"/>
      <c r="C85" s="526"/>
      <c r="D85" s="526"/>
      <c r="E85" s="526"/>
      <c r="F85" s="526"/>
      <c r="G85" s="526"/>
      <c r="H85" s="526"/>
      <c r="I85" s="526"/>
      <c r="J85" s="526"/>
      <c r="K85" s="526"/>
      <c r="L85" s="526"/>
      <c r="M85" s="526"/>
      <c r="N85" s="526"/>
      <c r="O85" s="527"/>
    </row>
    <row r="86" spans="2:15" x14ac:dyDescent="0.25">
      <c r="B86" s="525"/>
      <c r="C86" s="526"/>
      <c r="D86" s="526"/>
      <c r="E86" s="526"/>
      <c r="F86" s="526"/>
      <c r="G86" s="526"/>
      <c r="H86" s="526"/>
      <c r="I86" s="526"/>
      <c r="J86" s="526"/>
      <c r="K86" s="526"/>
      <c r="L86" s="526"/>
      <c r="M86" s="526"/>
      <c r="N86" s="526"/>
      <c r="O86" s="527"/>
    </row>
    <row r="87" spans="2:15" x14ac:dyDescent="0.25">
      <c r="B87" s="525"/>
      <c r="C87" s="526"/>
      <c r="D87" s="526"/>
      <c r="E87" s="526"/>
      <c r="F87" s="526"/>
      <c r="G87" s="526"/>
      <c r="H87" s="526"/>
      <c r="I87" s="526"/>
      <c r="J87" s="526"/>
      <c r="K87" s="526"/>
      <c r="L87" s="526"/>
      <c r="M87" s="526"/>
      <c r="N87" s="526"/>
      <c r="O87" s="527"/>
    </row>
    <row r="88" spans="2:15" x14ac:dyDescent="0.25">
      <c r="B88" s="525"/>
      <c r="C88" s="526"/>
      <c r="D88" s="526"/>
      <c r="E88" s="526"/>
      <c r="F88" s="526"/>
      <c r="G88" s="526"/>
      <c r="H88" s="526"/>
      <c r="I88" s="526"/>
      <c r="J88" s="526"/>
      <c r="K88" s="526"/>
      <c r="L88" s="526"/>
      <c r="M88" s="526"/>
      <c r="N88" s="526"/>
      <c r="O88" s="527"/>
    </row>
    <row r="89" spans="2:15" x14ac:dyDescent="0.25">
      <c r="B89" s="525"/>
      <c r="C89" s="526"/>
      <c r="D89" s="526"/>
      <c r="E89" s="526"/>
      <c r="F89" s="526"/>
      <c r="G89" s="526"/>
      <c r="H89" s="526"/>
      <c r="I89" s="526"/>
      <c r="J89" s="526"/>
      <c r="K89" s="526"/>
      <c r="L89" s="526"/>
      <c r="M89" s="526"/>
      <c r="N89" s="526"/>
      <c r="O89" s="527"/>
    </row>
    <row r="90" spans="2:15" x14ac:dyDescent="0.25">
      <c r="B90" s="525"/>
      <c r="C90" s="526"/>
      <c r="D90" s="526"/>
      <c r="E90" s="526"/>
      <c r="F90" s="526"/>
      <c r="G90" s="526"/>
      <c r="H90" s="526"/>
      <c r="I90" s="526"/>
      <c r="J90" s="526"/>
      <c r="K90" s="526"/>
      <c r="L90" s="526"/>
      <c r="M90" s="526"/>
      <c r="N90" s="526"/>
      <c r="O90" s="527"/>
    </row>
    <row r="91" spans="2:15" x14ac:dyDescent="0.25">
      <c r="B91" s="525"/>
      <c r="C91" s="526"/>
      <c r="D91" s="526"/>
      <c r="E91" s="526"/>
      <c r="F91" s="526"/>
      <c r="G91" s="526"/>
      <c r="H91" s="526"/>
      <c r="I91" s="526"/>
      <c r="J91" s="526"/>
      <c r="K91" s="526"/>
      <c r="L91" s="526"/>
      <c r="M91" s="526"/>
      <c r="N91" s="526"/>
      <c r="O91" s="527"/>
    </row>
    <row r="92" spans="2:15" x14ac:dyDescent="0.25">
      <c r="B92" s="525"/>
      <c r="C92" s="526"/>
      <c r="D92" s="526"/>
      <c r="E92" s="526"/>
      <c r="F92" s="526"/>
      <c r="G92" s="526"/>
      <c r="H92" s="526"/>
      <c r="I92" s="526"/>
      <c r="J92" s="526"/>
      <c r="K92" s="526"/>
      <c r="L92" s="526"/>
      <c r="M92" s="526"/>
      <c r="N92" s="526"/>
      <c r="O92" s="527"/>
    </row>
    <row r="93" spans="2:15" x14ac:dyDescent="0.25">
      <c r="B93" s="525"/>
      <c r="C93" s="526"/>
      <c r="D93" s="526"/>
      <c r="E93" s="526"/>
      <c r="F93" s="526"/>
      <c r="G93" s="526"/>
      <c r="H93" s="526"/>
      <c r="I93" s="526"/>
      <c r="J93" s="526"/>
      <c r="K93" s="526"/>
      <c r="L93" s="526"/>
      <c r="M93" s="526"/>
      <c r="N93" s="526"/>
      <c r="O93" s="527"/>
    </row>
    <row r="94" spans="2:15" x14ac:dyDescent="0.25">
      <c r="B94" s="525"/>
      <c r="C94" s="526"/>
      <c r="D94" s="526"/>
      <c r="E94" s="526"/>
      <c r="F94" s="526"/>
      <c r="G94" s="526"/>
      <c r="H94" s="526"/>
      <c r="I94" s="526"/>
      <c r="J94" s="526"/>
      <c r="K94" s="526"/>
      <c r="L94" s="526"/>
      <c r="M94" s="526"/>
      <c r="N94" s="526"/>
      <c r="O94" s="527"/>
    </row>
    <row r="95" spans="2:15" x14ac:dyDescent="0.25">
      <c r="B95" s="525"/>
      <c r="C95" s="526"/>
      <c r="D95" s="526"/>
      <c r="E95" s="526"/>
      <c r="F95" s="526"/>
      <c r="G95" s="526"/>
      <c r="H95" s="526"/>
      <c r="I95" s="526"/>
      <c r="J95" s="526"/>
      <c r="K95" s="526"/>
      <c r="L95" s="526"/>
      <c r="M95" s="526"/>
      <c r="N95" s="526"/>
      <c r="O95" s="527"/>
    </row>
    <row r="96" spans="2:15" x14ac:dyDescent="0.25">
      <c r="B96" s="525"/>
      <c r="C96" s="526"/>
      <c r="D96" s="526"/>
      <c r="E96" s="526"/>
      <c r="F96" s="526"/>
      <c r="G96" s="526"/>
      <c r="H96" s="526"/>
      <c r="I96" s="526"/>
      <c r="J96" s="526"/>
      <c r="K96" s="526"/>
      <c r="L96" s="526"/>
      <c r="M96" s="526"/>
      <c r="N96" s="526"/>
      <c r="O96" s="527"/>
    </row>
    <row r="97" spans="1:15" x14ac:dyDescent="0.25">
      <c r="B97" s="525"/>
      <c r="C97" s="526"/>
      <c r="D97" s="526"/>
      <c r="E97" s="526"/>
      <c r="F97" s="526"/>
      <c r="G97" s="526"/>
      <c r="H97" s="526"/>
      <c r="I97" s="526"/>
      <c r="J97" s="526"/>
      <c r="K97" s="526"/>
      <c r="L97" s="526"/>
      <c r="M97" s="526"/>
      <c r="N97" s="526"/>
      <c r="O97" s="527"/>
    </row>
    <row r="98" spans="1:15" x14ac:dyDescent="0.25">
      <c r="B98" s="525"/>
      <c r="C98" s="526"/>
      <c r="D98" s="526"/>
      <c r="E98" s="526"/>
      <c r="F98" s="526"/>
      <c r="G98" s="526"/>
      <c r="H98" s="526"/>
      <c r="I98" s="526"/>
      <c r="J98" s="526"/>
      <c r="K98" s="526"/>
      <c r="L98" s="526"/>
      <c r="M98" s="526"/>
      <c r="N98" s="526"/>
      <c r="O98" s="527"/>
    </row>
    <row r="99" spans="1:15" x14ac:dyDescent="0.25">
      <c r="B99" s="525"/>
      <c r="C99" s="526"/>
      <c r="D99" s="526"/>
      <c r="E99" s="526"/>
      <c r="F99" s="526"/>
      <c r="G99" s="526"/>
      <c r="H99" s="526"/>
      <c r="I99" s="526"/>
      <c r="J99" s="526"/>
      <c r="K99" s="526"/>
      <c r="L99" s="526"/>
      <c r="M99" s="526"/>
      <c r="N99" s="526"/>
      <c r="O99" s="527"/>
    </row>
    <row r="100" spans="1:15" ht="15.75" thickBot="1" x14ac:dyDescent="0.3">
      <c r="B100" s="528"/>
      <c r="C100" s="529"/>
      <c r="D100" s="529"/>
      <c r="E100" s="529"/>
      <c r="F100" s="529"/>
      <c r="G100" s="529"/>
      <c r="H100" s="529"/>
      <c r="I100" s="529"/>
      <c r="J100" s="529"/>
      <c r="K100" s="529"/>
      <c r="L100" s="529"/>
      <c r="M100" s="529"/>
      <c r="N100" s="529"/>
      <c r="O100" s="530"/>
    </row>
    <row r="102" spans="1:15" ht="18" x14ac:dyDescent="0.25">
      <c r="A102" s="262"/>
    </row>
    <row r="103" spans="1:15" ht="15.75" thickBot="1" x14ac:dyDescent="0.3"/>
    <row r="104" spans="1:15" x14ac:dyDescent="0.25">
      <c r="B104" s="513" t="s">
        <v>820</v>
      </c>
      <c r="C104" s="514"/>
      <c r="D104" s="514"/>
      <c r="E104" s="514"/>
      <c r="F104" s="514"/>
      <c r="G104" s="514"/>
      <c r="H104" s="514"/>
      <c r="I104" s="514"/>
      <c r="J104" s="514"/>
      <c r="K104" s="514"/>
      <c r="L104" s="514"/>
      <c r="M104" s="514"/>
      <c r="N104" s="514"/>
      <c r="O104" s="515"/>
    </row>
    <row r="105" spans="1:15" x14ac:dyDescent="0.25">
      <c r="B105" s="516"/>
      <c r="C105" s="517"/>
      <c r="D105" s="517"/>
      <c r="E105" s="517"/>
      <c r="F105" s="517"/>
      <c r="G105" s="517"/>
      <c r="H105" s="517"/>
      <c r="I105" s="517"/>
      <c r="J105" s="517"/>
      <c r="K105" s="517"/>
      <c r="L105" s="517"/>
      <c r="M105" s="517"/>
      <c r="N105" s="517"/>
      <c r="O105" s="518"/>
    </row>
    <row r="106" spans="1:15" ht="17.25" customHeight="1" thickBot="1" x14ac:dyDescent="0.3">
      <c r="B106" s="519"/>
      <c r="C106" s="520"/>
      <c r="D106" s="520"/>
      <c r="E106" s="520"/>
      <c r="F106" s="520"/>
      <c r="G106" s="520"/>
      <c r="H106" s="520"/>
      <c r="I106" s="520"/>
      <c r="J106" s="520"/>
      <c r="K106" s="520"/>
      <c r="L106" s="520"/>
      <c r="M106" s="520"/>
      <c r="N106" s="520"/>
      <c r="O106" s="521"/>
    </row>
    <row r="107" spans="1:15" x14ac:dyDescent="0.25">
      <c r="B107" s="522"/>
      <c r="C107" s="523"/>
      <c r="D107" s="523"/>
      <c r="E107" s="523"/>
      <c r="F107" s="523"/>
      <c r="G107" s="523"/>
      <c r="H107" s="523"/>
      <c r="I107" s="523"/>
      <c r="J107" s="523"/>
      <c r="K107" s="523"/>
      <c r="L107" s="523"/>
      <c r="M107" s="523"/>
      <c r="N107" s="523"/>
      <c r="O107" s="524"/>
    </row>
    <row r="108" spans="1:15" x14ac:dyDescent="0.25">
      <c r="B108" s="525"/>
      <c r="C108" s="526"/>
      <c r="D108" s="526"/>
      <c r="E108" s="526"/>
      <c r="F108" s="526"/>
      <c r="G108" s="526"/>
      <c r="H108" s="526"/>
      <c r="I108" s="526"/>
      <c r="J108" s="526"/>
      <c r="K108" s="526"/>
      <c r="L108" s="526"/>
      <c r="M108" s="526"/>
      <c r="N108" s="526"/>
      <c r="O108" s="527"/>
    </row>
    <row r="109" spans="1:15" x14ac:dyDescent="0.25">
      <c r="B109" s="525"/>
      <c r="C109" s="526"/>
      <c r="D109" s="526"/>
      <c r="E109" s="526"/>
      <c r="F109" s="526"/>
      <c r="G109" s="526"/>
      <c r="H109" s="526"/>
      <c r="I109" s="526"/>
      <c r="J109" s="526"/>
      <c r="K109" s="526"/>
      <c r="L109" s="526"/>
      <c r="M109" s="526"/>
      <c r="N109" s="526"/>
      <c r="O109" s="527"/>
    </row>
    <row r="110" spans="1:15" x14ac:dyDescent="0.25">
      <c r="B110" s="525"/>
      <c r="C110" s="526"/>
      <c r="D110" s="526"/>
      <c r="E110" s="526"/>
      <c r="F110" s="526"/>
      <c r="G110" s="526"/>
      <c r="H110" s="526"/>
      <c r="I110" s="526"/>
      <c r="J110" s="526"/>
      <c r="K110" s="526"/>
      <c r="L110" s="526"/>
      <c r="M110" s="526"/>
      <c r="N110" s="526"/>
      <c r="O110" s="527"/>
    </row>
    <row r="111" spans="1:15" x14ac:dyDescent="0.25">
      <c r="B111" s="525"/>
      <c r="C111" s="526"/>
      <c r="D111" s="526"/>
      <c r="E111" s="526"/>
      <c r="F111" s="526"/>
      <c r="G111" s="526"/>
      <c r="H111" s="526"/>
      <c r="I111" s="526"/>
      <c r="J111" s="526"/>
      <c r="K111" s="526"/>
      <c r="L111" s="526"/>
      <c r="M111" s="526"/>
      <c r="N111" s="526"/>
      <c r="O111" s="527"/>
    </row>
    <row r="112" spans="1:15" x14ac:dyDescent="0.25">
      <c r="B112" s="525"/>
      <c r="C112" s="526"/>
      <c r="D112" s="526"/>
      <c r="E112" s="526"/>
      <c r="F112" s="526"/>
      <c r="G112" s="526"/>
      <c r="H112" s="526"/>
      <c r="I112" s="526"/>
      <c r="J112" s="526"/>
      <c r="K112" s="526"/>
      <c r="L112" s="526"/>
      <c r="M112" s="526"/>
      <c r="N112" s="526"/>
      <c r="O112" s="527"/>
    </row>
    <row r="113" spans="2:15" x14ac:dyDescent="0.25">
      <c r="B113" s="525"/>
      <c r="C113" s="526"/>
      <c r="D113" s="526"/>
      <c r="E113" s="526"/>
      <c r="F113" s="526"/>
      <c r="G113" s="526"/>
      <c r="H113" s="526"/>
      <c r="I113" s="526"/>
      <c r="J113" s="526"/>
      <c r="K113" s="526"/>
      <c r="L113" s="526"/>
      <c r="M113" s="526"/>
      <c r="N113" s="526"/>
      <c r="O113" s="527"/>
    </row>
    <row r="114" spans="2:15" x14ac:dyDescent="0.25">
      <c r="B114" s="525"/>
      <c r="C114" s="526"/>
      <c r="D114" s="526"/>
      <c r="E114" s="526"/>
      <c r="F114" s="526"/>
      <c r="G114" s="526"/>
      <c r="H114" s="526"/>
      <c r="I114" s="526"/>
      <c r="J114" s="526"/>
      <c r="K114" s="526"/>
      <c r="L114" s="526"/>
      <c r="M114" s="526"/>
      <c r="N114" s="526"/>
      <c r="O114" s="527"/>
    </row>
    <row r="115" spans="2:15" x14ac:dyDescent="0.25">
      <c r="B115" s="525"/>
      <c r="C115" s="526"/>
      <c r="D115" s="526"/>
      <c r="E115" s="526"/>
      <c r="F115" s="526"/>
      <c r="G115" s="526"/>
      <c r="H115" s="526"/>
      <c r="I115" s="526"/>
      <c r="J115" s="526"/>
      <c r="K115" s="526"/>
      <c r="L115" s="526"/>
      <c r="M115" s="526"/>
      <c r="N115" s="526"/>
      <c r="O115" s="527"/>
    </row>
    <row r="116" spans="2:15" x14ac:dyDescent="0.25">
      <c r="B116" s="525"/>
      <c r="C116" s="526"/>
      <c r="D116" s="526"/>
      <c r="E116" s="526"/>
      <c r="F116" s="526"/>
      <c r="G116" s="526"/>
      <c r="H116" s="526"/>
      <c r="I116" s="526"/>
      <c r="J116" s="526"/>
      <c r="K116" s="526"/>
      <c r="L116" s="526"/>
      <c r="M116" s="526"/>
      <c r="N116" s="526"/>
      <c r="O116" s="527"/>
    </row>
    <row r="117" spans="2:15" x14ac:dyDescent="0.25">
      <c r="B117" s="525"/>
      <c r="C117" s="526"/>
      <c r="D117" s="526"/>
      <c r="E117" s="526"/>
      <c r="F117" s="526"/>
      <c r="G117" s="526"/>
      <c r="H117" s="526"/>
      <c r="I117" s="526"/>
      <c r="J117" s="526"/>
      <c r="K117" s="526"/>
      <c r="L117" s="526"/>
      <c r="M117" s="526"/>
      <c r="N117" s="526"/>
      <c r="O117" s="527"/>
    </row>
    <row r="118" spans="2:15" x14ac:dyDescent="0.25">
      <c r="B118" s="525"/>
      <c r="C118" s="526"/>
      <c r="D118" s="526"/>
      <c r="E118" s="526"/>
      <c r="F118" s="526"/>
      <c r="G118" s="526"/>
      <c r="H118" s="526"/>
      <c r="I118" s="526"/>
      <c r="J118" s="526"/>
      <c r="K118" s="526"/>
      <c r="L118" s="526"/>
      <c r="M118" s="526"/>
      <c r="N118" s="526"/>
      <c r="O118" s="527"/>
    </row>
    <row r="119" spans="2:15" x14ac:dyDescent="0.25">
      <c r="B119" s="525"/>
      <c r="C119" s="526"/>
      <c r="D119" s="526"/>
      <c r="E119" s="526"/>
      <c r="F119" s="526"/>
      <c r="G119" s="526"/>
      <c r="H119" s="526"/>
      <c r="I119" s="526"/>
      <c r="J119" s="526"/>
      <c r="K119" s="526"/>
      <c r="L119" s="526"/>
      <c r="M119" s="526"/>
      <c r="N119" s="526"/>
      <c r="O119" s="527"/>
    </row>
    <row r="120" spans="2:15" x14ac:dyDescent="0.25">
      <c r="B120" s="525"/>
      <c r="C120" s="526"/>
      <c r="D120" s="526"/>
      <c r="E120" s="526"/>
      <c r="F120" s="526"/>
      <c r="G120" s="526"/>
      <c r="H120" s="526"/>
      <c r="I120" s="526"/>
      <c r="J120" s="526"/>
      <c r="K120" s="526"/>
      <c r="L120" s="526"/>
      <c r="M120" s="526"/>
      <c r="N120" s="526"/>
      <c r="O120" s="527"/>
    </row>
    <row r="121" spans="2:15" x14ac:dyDescent="0.25">
      <c r="B121" s="525"/>
      <c r="C121" s="526"/>
      <c r="D121" s="526"/>
      <c r="E121" s="526"/>
      <c r="F121" s="526"/>
      <c r="G121" s="526"/>
      <c r="H121" s="526"/>
      <c r="I121" s="526"/>
      <c r="J121" s="526"/>
      <c r="K121" s="526"/>
      <c r="L121" s="526"/>
      <c r="M121" s="526"/>
      <c r="N121" s="526"/>
      <c r="O121" s="527"/>
    </row>
    <row r="122" spans="2:15" x14ac:dyDescent="0.25">
      <c r="B122" s="525"/>
      <c r="C122" s="526"/>
      <c r="D122" s="526"/>
      <c r="E122" s="526"/>
      <c r="F122" s="526"/>
      <c r="G122" s="526"/>
      <c r="H122" s="526"/>
      <c r="I122" s="526"/>
      <c r="J122" s="526"/>
      <c r="K122" s="526"/>
      <c r="L122" s="526"/>
      <c r="M122" s="526"/>
      <c r="N122" s="526"/>
      <c r="O122" s="527"/>
    </row>
    <row r="123" spans="2:15" x14ac:dyDescent="0.25">
      <c r="B123" s="525"/>
      <c r="C123" s="526"/>
      <c r="D123" s="526"/>
      <c r="E123" s="526"/>
      <c r="F123" s="526"/>
      <c r="G123" s="526"/>
      <c r="H123" s="526"/>
      <c r="I123" s="526"/>
      <c r="J123" s="526"/>
      <c r="K123" s="526"/>
      <c r="L123" s="526"/>
      <c r="M123" s="526"/>
      <c r="N123" s="526"/>
      <c r="O123" s="527"/>
    </row>
    <row r="124" spans="2:15" x14ac:dyDescent="0.25">
      <c r="B124" s="525"/>
      <c r="C124" s="526"/>
      <c r="D124" s="526"/>
      <c r="E124" s="526"/>
      <c r="F124" s="526"/>
      <c r="G124" s="526"/>
      <c r="H124" s="526"/>
      <c r="I124" s="526"/>
      <c r="J124" s="526"/>
      <c r="K124" s="526"/>
      <c r="L124" s="526"/>
      <c r="M124" s="526"/>
      <c r="N124" s="526"/>
      <c r="O124" s="527"/>
    </row>
    <row r="125" spans="2:15" x14ac:dyDescent="0.25">
      <c r="B125" s="525"/>
      <c r="C125" s="526"/>
      <c r="D125" s="526"/>
      <c r="E125" s="526"/>
      <c r="F125" s="526"/>
      <c r="G125" s="526"/>
      <c r="H125" s="526"/>
      <c r="I125" s="526"/>
      <c r="J125" s="526"/>
      <c r="K125" s="526"/>
      <c r="L125" s="526"/>
      <c r="M125" s="526"/>
      <c r="N125" s="526"/>
      <c r="O125" s="527"/>
    </row>
    <row r="126" spans="2:15" x14ac:dyDescent="0.25">
      <c r="B126" s="525"/>
      <c r="C126" s="526"/>
      <c r="D126" s="526"/>
      <c r="E126" s="526"/>
      <c r="F126" s="526"/>
      <c r="G126" s="526"/>
      <c r="H126" s="526"/>
      <c r="I126" s="526"/>
      <c r="J126" s="526"/>
      <c r="K126" s="526"/>
      <c r="L126" s="526"/>
      <c r="M126" s="526"/>
      <c r="N126" s="526"/>
      <c r="O126" s="527"/>
    </row>
    <row r="127" spans="2:15" x14ac:dyDescent="0.25">
      <c r="B127" s="525"/>
      <c r="C127" s="526"/>
      <c r="D127" s="526"/>
      <c r="E127" s="526"/>
      <c r="F127" s="526"/>
      <c r="G127" s="526"/>
      <c r="H127" s="526"/>
      <c r="I127" s="526"/>
      <c r="J127" s="526"/>
      <c r="K127" s="526"/>
      <c r="L127" s="526"/>
      <c r="M127" s="526"/>
      <c r="N127" s="526"/>
      <c r="O127" s="527"/>
    </row>
    <row r="128" spans="2:15" x14ac:dyDescent="0.25">
      <c r="B128" s="525"/>
      <c r="C128" s="526"/>
      <c r="D128" s="526"/>
      <c r="E128" s="526"/>
      <c r="F128" s="526"/>
      <c r="G128" s="526"/>
      <c r="H128" s="526"/>
      <c r="I128" s="526"/>
      <c r="J128" s="526"/>
      <c r="K128" s="526"/>
      <c r="L128" s="526"/>
      <c r="M128" s="526"/>
      <c r="N128" s="526"/>
      <c r="O128" s="527"/>
    </row>
    <row r="129" spans="1:15" ht="15.75" thickBot="1" x14ac:dyDescent="0.3">
      <c r="B129" s="528"/>
      <c r="C129" s="529"/>
      <c r="D129" s="529"/>
      <c r="E129" s="529"/>
      <c r="F129" s="529"/>
      <c r="G129" s="529"/>
      <c r="H129" s="529"/>
      <c r="I129" s="529"/>
      <c r="J129" s="529"/>
      <c r="K129" s="529"/>
      <c r="L129" s="529"/>
      <c r="M129" s="529"/>
      <c r="N129" s="529"/>
      <c r="O129" s="530"/>
    </row>
    <row r="131" spans="1:15" ht="18" x14ac:dyDescent="0.25">
      <c r="A131" s="262"/>
    </row>
    <row r="132" spans="1:15" ht="15.75" thickBot="1" x14ac:dyDescent="0.3"/>
    <row r="133" spans="1:15" x14ac:dyDescent="0.25">
      <c r="B133" s="513" t="s">
        <v>821</v>
      </c>
      <c r="C133" s="514"/>
      <c r="D133" s="514"/>
      <c r="E133" s="514"/>
      <c r="F133" s="514"/>
      <c r="G133" s="514"/>
      <c r="H133" s="514"/>
      <c r="I133" s="514"/>
      <c r="J133" s="514"/>
      <c r="K133" s="514"/>
      <c r="L133" s="514"/>
      <c r="M133" s="514"/>
      <c r="N133" s="514"/>
      <c r="O133" s="515"/>
    </row>
    <row r="134" spans="1:15" x14ac:dyDescent="0.25">
      <c r="B134" s="516"/>
      <c r="C134" s="517"/>
      <c r="D134" s="517"/>
      <c r="E134" s="517"/>
      <c r="F134" s="517"/>
      <c r="G134" s="517"/>
      <c r="H134" s="517"/>
      <c r="I134" s="517"/>
      <c r="J134" s="517"/>
      <c r="K134" s="517"/>
      <c r="L134" s="517"/>
      <c r="M134" s="517"/>
      <c r="N134" s="517"/>
      <c r="O134" s="518"/>
    </row>
    <row r="135" spans="1:15" ht="19.5" customHeight="1" thickBot="1" x14ac:dyDescent="0.3">
      <c r="B135" s="519"/>
      <c r="C135" s="520"/>
      <c r="D135" s="520"/>
      <c r="E135" s="520"/>
      <c r="F135" s="520"/>
      <c r="G135" s="520"/>
      <c r="H135" s="520"/>
      <c r="I135" s="520"/>
      <c r="J135" s="520"/>
      <c r="K135" s="520"/>
      <c r="L135" s="520"/>
      <c r="M135" s="520"/>
      <c r="N135" s="520"/>
      <c r="O135" s="521"/>
    </row>
    <row r="136" spans="1:15" x14ac:dyDescent="0.25">
      <c r="B136" s="522"/>
      <c r="C136" s="523"/>
      <c r="D136" s="523"/>
      <c r="E136" s="523"/>
      <c r="F136" s="523"/>
      <c r="G136" s="523"/>
      <c r="H136" s="523"/>
      <c r="I136" s="523"/>
      <c r="J136" s="523"/>
      <c r="K136" s="523"/>
      <c r="L136" s="523"/>
      <c r="M136" s="523"/>
      <c r="N136" s="523"/>
      <c r="O136" s="524"/>
    </row>
    <row r="137" spans="1:15" x14ac:dyDescent="0.25">
      <c r="B137" s="525"/>
      <c r="C137" s="526"/>
      <c r="D137" s="526"/>
      <c r="E137" s="526"/>
      <c r="F137" s="526"/>
      <c r="G137" s="526"/>
      <c r="H137" s="526"/>
      <c r="I137" s="526"/>
      <c r="J137" s="526"/>
      <c r="K137" s="526"/>
      <c r="L137" s="526"/>
      <c r="M137" s="526"/>
      <c r="N137" s="526"/>
      <c r="O137" s="527"/>
    </row>
    <row r="138" spans="1:15" x14ac:dyDescent="0.25">
      <c r="B138" s="525"/>
      <c r="C138" s="526"/>
      <c r="D138" s="526"/>
      <c r="E138" s="526"/>
      <c r="F138" s="526"/>
      <c r="G138" s="526"/>
      <c r="H138" s="526"/>
      <c r="I138" s="526"/>
      <c r="J138" s="526"/>
      <c r="K138" s="526"/>
      <c r="L138" s="526"/>
      <c r="M138" s="526"/>
      <c r="N138" s="526"/>
      <c r="O138" s="527"/>
    </row>
    <row r="139" spans="1:15" x14ac:dyDescent="0.25">
      <c r="B139" s="525"/>
      <c r="C139" s="526"/>
      <c r="D139" s="526"/>
      <c r="E139" s="526"/>
      <c r="F139" s="526"/>
      <c r="G139" s="526"/>
      <c r="H139" s="526"/>
      <c r="I139" s="526"/>
      <c r="J139" s="526"/>
      <c r="K139" s="526"/>
      <c r="L139" s="526"/>
      <c r="M139" s="526"/>
      <c r="N139" s="526"/>
      <c r="O139" s="527"/>
    </row>
    <row r="140" spans="1:15" x14ac:dyDescent="0.25">
      <c r="B140" s="525"/>
      <c r="C140" s="526"/>
      <c r="D140" s="526"/>
      <c r="E140" s="526"/>
      <c r="F140" s="526"/>
      <c r="G140" s="526"/>
      <c r="H140" s="526"/>
      <c r="I140" s="526"/>
      <c r="J140" s="526"/>
      <c r="K140" s="526"/>
      <c r="L140" s="526"/>
      <c r="M140" s="526"/>
      <c r="N140" s="526"/>
      <c r="O140" s="527"/>
    </row>
    <row r="141" spans="1:15" x14ac:dyDescent="0.25">
      <c r="B141" s="525"/>
      <c r="C141" s="526"/>
      <c r="D141" s="526"/>
      <c r="E141" s="526"/>
      <c r="F141" s="526"/>
      <c r="G141" s="526"/>
      <c r="H141" s="526"/>
      <c r="I141" s="526"/>
      <c r="J141" s="526"/>
      <c r="K141" s="526"/>
      <c r="L141" s="526"/>
      <c r="M141" s="526"/>
      <c r="N141" s="526"/>
      <c r="O141" s="527"/>
    </row>
    <row r="142" spans="1:15" x14ac:dyDescent="0.25">
      <c r="B142" s="525"/>
      <c r="C142" s="526"/>
      <c r="D142" s="526"/>
      <c r="E142" s="526"/>
      <c r="F142" s="526"/>
      <c r="G142" s="526"/>
      <c r="H142" s="526"/>
      <c r="I142" s="526"/>
      <c r="J142" s="526"/>
      <c r="K142" s="526"/>
      <c r="L142" s="526"/>
      <c r="M142" s="526"/>
      <c r="N142" s="526"/>
      <c r="O142" s="527"/>
    </row>
    <row r="143" spans="1:15" x14ac:dyDescent="0.25">
      <c r="B143" s="525"/>
      <c r="C143" s="526"/>
      <c r="D143" s="526"/>
      <c r="E143" s="526"/>
      <c r="F143" s="526"/>
      <c r="G143" s="526"/>
      <c r="H143" s="526"/>
      <c r="I143" s="526"/>
      <c r="J143" s="526"/>
      <c r="K143" s="526"/>
      <c r="L143" s="526"/>
      <c r="M143" s="526"/>
      <c r="N143" s="526"/>
      <c r="O143" s="527"/>
    </row>
    <row r="144" spans="1:15" x14ac:dyDescent="0.25">
      <c r="B144" s="525"/>
      <c r="C144" s="526"/>
      <c r="D144" s="526"/>
      <c r="E144" s="526"/>
      <c r="F144" s="526"/>
      <c r="G144" s="526"/>
      <c r="H144" s="526"/>
      <c r="I144" s="526"/>
      <c r="J144" s="526"/>
      <c r="K144" s="526"/>
      <c r="L144" s="526"/>
      <c r="M144" s="526"/>
      <c r="N144" s="526"/>
      <c r="O144" s="527"/>
    </row>
    <row r="145" spans="1:15" x14ac:dyDescent="0.25">
      <c r="B145" s="525"/>
      <c r="C145" s="526"/>
      <c r="D145" s="526"/>
      <c r="E145" s="526"/>
      <c r="F145" s="526"/>
      <c r="G145" s="526"/>
      <c r="H145" s="526"/>
      <c r="I145" s="526"/>
      <c r="J145" s="526"/>
      <c r="K145" s="526"/>
      <c r="L145" s="526"/>
      <c r="M145" s="526"/>
      <c r="N145" s="526"/>
      <c r="O145" s="527"/>
    </row>
    <row r="146" spans="1:15" x14ac:dyDescent="0.25">
      <c r="B146" s="525"/>
      <c r="C146" s="526"/>
      <c r="D146" s="526"/>
      <c r="E146" s="526"/>
      <c r="F146" s="526"/>
      <c r="G146" s="526"/>
      <c r="H146" s="526"/>
      <c r="I146" s="526"/>
      <c r="J146" s="526"/>
      <c r="K146" s="526"/>
      <c r="L146" s="526"/>
      <c r="M146" s="526"/>
      <c r="N146" s="526"/>
      <c r="O146" s="527"/>
    </row>
    <row r="147" spans="1:15" x14ac:dyDescent="0.25">
      <c r="B147" s="525"/>
      <c r="C147" s="526"/>
      <c r="D147" s="526"/>
      <c r="E147" s="526"/>
      <c r="F147" s="526"/>
      <c r="G147" s="526"/>
      <c r="H147" s="526"/>
      <c r="I147" s="526"/>
      <c r="J147" s="526"/>
      <c r="K147" s="526"/>
      <c r="L147" s="526"/>
      <c r="M147" s="526"/>
      <c r="N147" s="526"/>
      <c r="O147" s="527"/>
    </row>
    <row r="148" spans="1:15" x14ac:dyDescent="0.25">
      <c r="B148" s="525"/>
      <c r="C148" s="526"/>
      <c r="D148" s="526"/>
      <c r="E148" s="526"/>
      <c r="F148" s="526"/>
      <c r="G148" s="526"/>
      <c r="H148" s="526"/>
      <c r="I148" s="526"/>
      <c r="J148" s="526"/>
      <c r="K148" s="526"/>
      <c r="L148" s="526"/>
      <c r="M148" s="526"/>
      <c r="N148" s="526"/>
      <c r="O148" s="527"/>
    </row>
    <row r="149" spans="1:15" x14ac:dyDescent="0.25">
      <c r="B149" s="525"/>
      <c r="C149" s="526"/>
      <c r="D149" s="526"/>
      <c r="E149" s="526"/>
      <c r="F149" s="526"/>
      <c r="G149" s="526"/>
      <c r="H149" s="526"/>
      <c r="I149" s="526"/>
      <c r="J149" s="526"/>
      <c r="K149" s="526"/>
      <c r="L149" s="526"/>
      <c r="M149" s="526"/>
      <c r="N149" s="526"/>
      <c r="O149" s="527"/>
    </row>
    <row r="150" spans="1:15" x14ac:dyDescent="0.25">
      <c r="B150" s="525"/>
      <c r="C150" s="526"/>
      <c r="D150" s="526"/>
      <c r="E150" s="526"/>
      <c r="F150" s="526"/>
      <c r="G150" s="526"/>
      <c r="H150" s="526"/>
      <c r="I150" s="526"/>
      <c r="J150" s="526"/>
      <c r="K150" s="526"/>
      <c r="L150" s="526"/>
      <c r="M150" s="526"/>
      <c r="N150" s="526"/>
      <c r="O150" s="527"/>
    </row>
    <row r="151" spans="1:15" x14ac:dyDescent="0.25">
      <c r="B151" s="525"/>
      <c r="C151" s="526"/>
      <c r="D151" s="526"/>
      <c r="E151" s="526"/>
      <c r="F151" s="526"/>
      <c r="G151" s="526"/>
      <c r="H151" s="526"/>
      <c r="I151" s="526"/>
      <c r="J151" s="526"/>
      <c r="K151" s="526"/>
      <c r="L151" s="526"/>
      <c r="M151" s="526"/>
      <c r="N151" s="526"/>
      <c r="O151" s="527"/>
    </row>
    <row r="152" spans="1:15" x14ac:dyDescent="0.25">
      <c r="B152" s="525"/>
      <c r="C152" s="526"/>
      <c r="D152" s="526"/>
      <c r="E152" s="526"/>
      <c r="F152" s="526"/>
      <c r="G152" s="526"/>
      <c r="H152" s="526"/>
      <c r="I152" s="526"/>
      <c r="J152" s="526"/>
      <c r="K152" s="526"/>
      <c r="L152" s="526"/>
      <c r="M152" s="526"/>
      <c r="N152" s="526"/>
      <c r="O152" s="527"/>
    </row>
    <row r="153" spans="1:15" x14ac:dyDescent="0.25">
      <c r="B153" s="525"/>
      <c r="C153" s="526"/>
      <c r="D153" s="526"/>
      <c r="E153" s="526"/>
      <c r="F153" s="526"/>
      <c r="G153" s="526"/>
      <c r="H153" s="526"/>
      <c r="I153" s="526"/>
      <c r="J153" s="526"/>
      <c r="K153" s="526"/>
      <c r="L153" s="526"/>
      <c r="M153" s="526"/>
      <c r="N153" s="526"/>
      <c r="O153" s="527"/>
    </row>
    <row r="154" spans="1:15" x14ac:dyDescent="0.25">
      <c r="B154" s="525"/>
      <c r="C154" s="526"/>
      <c r="D154" s="526"/>
      <c r="E154" s="526"/>
      <c r="F154" s="526"/>
      <c r="G154" s="526"/>
      <c r="H154" s="526"/>
      <c r="I154" s="526"/>
      <c r="J154" s="526"/>
      <c r="K154" s="526"/>
      <c r="L154" s="526"/>
      <c r="M154" s="526"/>
      <c r="N154" s="526"/>
      <c r="O154" s="527"/>
    </row>
    <row r="155" spans="1:15" x14ac:dyDescent="0.25">
      <c r="B155" s="525"/>
      <c r="C155" s="526"/>
      <c r="D155" s="526"/>
      <c r="E155" s="526"/>
      <c r="F155" s="526"/>
      <c r="G155" s="526"/>
      <c r="H155" s="526"/>
      <c r="I155" s="526"/>
      <c r="J155" s="526"/>
      <c r="K155" s="526"/>
      <c r="L155" s="526"/>
      <c r="M155" s="526"/>
      <c r="N155" s="526"/>
      <c r="O155" s="527"/>
    </row>
    <row r="156" spans="1:15" x14ac:dyDescent="0.25">
      <c r="B156" s="525"/>
      <c r="C156" s="526"/>
      <c r="D156" s="526"/>
      <c r="E156" s="526"/>
      <c r="F156" s="526"/>
      <c r="G156" s="526"/>
      <c r="H156" s="526"/>
      <c r="I156" s="526"/>
      <c r="J156" s="526"/>
      <c r="K156" s="526"/>
      <c r="L156" s="526"/>
      <c r="M156" s="526"/>
      <c r="N156" s="526"/>
      <c r="O156" s="527"/>
    </row>
    <row r="157" spans="1:15" x14ac:dyDescent="0.25">
      <c r="B157" s="525"/>
      <c r="C157" s="526"/>
      <c r="D157" s="526"/>
      <c r="E157" s="526"/>
      <c r="F157" s="526"/>
      <c r="G157" s="526"/>
      <c r="H157" s="526"/>
      <c r="I157" s="526"/>
      <c r="J157" s="526"/>
      <c r="K157" s="526"/>
      <c r="L157" s="526"/>
      <c r="M157" s="526"/>
      <c r="N157" s="526"/>
      <c r="O157" s="527"/>
    </row>
    <row r="158" spans="1:15" ht="15.75" thickBot="1" x14ac:dyDescent="0.3">
      <c r="B158" s="528"/>
      <c r="C158" s="529"/>
      <c r="D158" s="529"/>
      <c r="E158" s="529"/>
      <c r="F158" s="529"/>
      <c r="G158" s="529"/>
      <c r="H158" s="529"/>
      <c r="I158" s="529"/>
      <c r="J158" s="529"/>
      <c r="K158" s="529"/>
      <c r="L158" s="529"/>
      <c r="M158" s="529"/>
      <c r="N158" s="529"/>
      <c r="O158" s="530"/>
    </row>
    <row r="160" spans="1:15" ht="18" x14ac:dyDescent="0.25">
      <c r="A160" s="262"/>
    </row>
    <row r="161" spans="2:15" ht="15.75" thickBot="1" x14ac:dyDescent="0.3"/>
    <row r="162" spans="2:15" x14ac:dyDescent="0.25">
      <c r="B162" s="513" t="s">
        <v>822</v>
      </c>
      <c r="C162" s="514"/>
      <c r="D162" s="514"/>
      <c r="E162" s="514"/>
      <c r="F162" s="514"/>
      <c r="G162" s="514"/>
      <c r="H162" s="514"/>
      <c r="I162" s="514"/>
      <c r="J162" s="514"/>
      <c r="K162" s="514"/>
      <c r="L162" s="514"/>
      <c r="M162" s="514"/>
      <c r="N162" s="514"/>
      <c r="O162" s="515"/>
    </row>
    <row r="163" spans="2:15" x14ac:dyDescent="0.25">
      <c r="B163" s="516"/>
      <c r="C163" s="517"/>
      <c r="D163" s="517"/>
      <c r="E163" s="517"/>
      <c r="F163" s="517"/>
      <c r="G163" s="517"/>
      <c r="H163" s="517"/>
      <c r="I163" s="517"/>
      <c r="J163" s="517"/>
      <c r="K163" s="517"/>
      <c r="L163" s="517"/>
      <c r="M163" s="517"/>
      <c r="N163" s="517"/>
      <c r="O163" s="518"/>
    </row>
    <row r="164" spans="2:15" ht="15.75" thickBot="1" x14ac:dyDescent="0.3">
      <c r="B164" s="519"/>
      <c r="C164" s="520"/>
      <c r="D164" s="520"/>
      <c r="E164" s="520"/>
      <c r="F164" s="520"/>
      <c r="G164" s="520"/>
      <c r="H164" s="520"/>
      <c r="I164" s="520"/>
      <c r="J164" s="520"/>
      <c r="K164" s="520"/>
      <c r="L164" s="520"/>
      <c r="M164" s="520"/>
      <c r="N164" s="520"/>
      <c r="O164" s="521"/>
    </row>
    <row r="165" spans="2:15" x14ac:dyDescent="0.25">
      <c r="B165" s="522"/>
      <c r="C165" s="523"/>
      <c r="D165" s="523"/>
      <c r="E165" s="523"/>
      <c r="F165" s="523"/>
      <c r="G165" s="523"/>
      <c r="H165" s="523"/>
      <c r="I165" s="523"/>
      <c r="J165" s="523"/>
      <c r="K165" s="523"/>
      <c r="L165" s="523"/>
      <c r="M165" s="523"/>
      <c r="N165" s="523"/>
      <c r="O165" s="524"/>
    </row>
    <row r="166" spans="2:15" x14ac:dyDescent="0.25">
      <c r="B166" s="525"/>
      <c r="C166" s="526"/>
      <c r="D166" s="526"/>
      <c r="E166" s="526"/>
      <c r="F166" s="526"/>
      <c r="G166" s="526"/>
      <c r="H166" s="526"/>
      <c r="I166" s="526"/>
      <c r="J166" s="526"/>
      <c r="K166" s="526"/>
      <c r="L166" s="526"/>
      <c r="M166" s="526"/>
      <c r="N166" s="526"/>
      <c r="O166" s="527"/>
    </row>
    <row r="167" spans="2:15" x14ac:dyDescent="0.25">
      <c r="B167" s="525"/>
      <c r="C167" s="526"/>
      <c r="D167" s="526"/>
      <c r="E167" s="526"/>
      <c r="F167" s="526"/>
      <c r="G167" s="526"/>
      <c r="H167" s="526"/>
      <c r="I167" s="526"/>
      <c r="J167" s="526"/>
      <c r="K167" s="526"/>
      <c r="L167" s="526"/>
      <c r="M167" s="526"/>
      <c r="N167" s="526"/>
      <c r="O167" s="527"/>
    </row>
    <row r="168" spans="2:15" x14ac:dyDescent="0.25">
      <c r="B168" s="525"/>
      <c r="C168" s="526"/>
      <c r="D168" s="526"/>
      <c r="E168" s="526"/>
      <c r="F168" s="526"/>
      <c r="G168" s="526"/>
      <c r="H168" s="526"/>
      <c r="I168" s="526"/>
      <c r="J168" s="526"/>
      <c r="K168" s="526"/>
      <c r="L168" s="526"/>
      <c r="M168" s="526"/>
      <c r="N168" s="526"/>
      <c r="O168" s="527"/>
    </row>
    <row r="169" spans="2:15" x14ac:dyDescent="0.25">
      <c r="B169" s="525"/>
      <c r="C169" s="526"/>
      <c r="D169" s="526"/>
      <c r="E169" s="526"/>
      <c r="F169" s="526"/>
      <c r="G169" s="526"/>
      <c r="H169" s="526"/>
      <c r="I169" s="526"/>
      <c r="J169" s="526"/>
      <c r="K169" s="526"/>
      <c r="L169" s="526"/>
      <c r="M169" s="526"/>
      <c r="N169" s="526"/>
      <c r="O169" s="527"/>
    </row>
    <row r="170" spans="2:15" x14ac:dyDescent="0.25">
      <c r="B170" s="525"/>
      <c r="C170" s="526"/>
      <c r="D170" s="526"/>
      <c r="E170" s="526"/>
      <c r="F170" s="526"/>
      <c r="G170" s="526"/>
      <c r="H170" s="526"/>
      <c r="I170" s="526"/>
      <c r="J170" s="526"/>
      <c r="K170" s="526"/>
      <c r="L170" s="526"/>
      <c r="M170" s="526"/>
      <c r="N170" s="526"/>
      <c r="O170" s="527"/>
    </row>
    <row r="171" spans="2:15" x14ac:dyDescent="0.25">
      <c r="B171" s="525"/>
      <c r="C171" s="526"/>
      <c r="D171" s="526"/>
      <c r="E171" s="526"/>
      <c r="F171" s="526"/>
      <c r="G171" s="526"/>
      <c r="H171" s="526"/>
      <c r="I171" s="526"/>
      <c r="J171" s="526"/>
      <c r="K171" s="526"/>
      <c r="L171" s="526"/>
      <c r="M171" s="526"/>
      <c r="N171" s="526"/>
      <c r="O171" s="527"/>
    </row>
    <row r="172" spans="2:15" x14ac:dyDescent="0.25">
      <c r="B172" s="525"/>
      <c r="C172" s="526"/>
      <c r="D172" s="526"/>
      <c r="E172" s="526"/>
      <c r="F172" s="526"/>
      <c r="G172" s="526"/>
      <c r="H172" s="526"/>
      <c r="I172" s="526"/>
      <c r="J172" s="526"/>
      <c r="K172" s="526"/>
      <c r="L172" s="526"/>
      <c r="M172" s="526"/>
      <c r="N172" s="526"/>
      <c r="O172" s="527"/>
    </row>
    <row r="173" spans="2:15" x14ac:dyDescent="0.25">
      <c r="B173" s="525"/>
      <c r="C173" s="526"/>
      <c r="D173" s="526"/>
      <c r="E173" s="526"/>
      <c r="F173" s="526"/>
      <c r="G173" s="526"/>
      <c r="H173" s="526"/>
      <c r="I173" s="526"/>
      <c r="J173" s="526"/>
      <c r="K173" s="526"/>
      <c r="L173" s="526"/>
      <c r="M173" s="526"/>
      <c r="N173" s="526"/>
      <c r="O173" s="527"/>
    </row>
    <row r="174" spans="2:15" x14ac:dyDescent="0.25">
      <c r="B174" s="525"/>
      <c r="C174" s="526"/>
      <c r="D174" s="526"/>
      <c r="E174" s="526"/>
      <c r="F174" s="526"/>
      <c r="G174" s="526"/>
      <c r="H174" s="526"/>
      <c r="I174" s="526"/>
      <c r="J174" s="526"/>
      <c r="K174" s="526"/>
      <c r="L174" s="526"/>
      <c r="M174" s="526"/>
      <c r="N174" s="526"/>
      <c r="O174" s="527"/>
    </row>
    <row r="175" spans="2:15" x14ac:dyDescent="0.25">
      <c r="B175" s="525"/>
      <c r="C175" s="526"/>
      <c r="D175" s="526"/>
      <c r="E175" s="526"/>
      <c r="F175" s="526"/>
      <c r="G175" s="526"/>
      <c r="H175" s="526"/>
      <c r="I175" s="526"/>
      <c r="J175" s="526"/>
      <c r="K175" s="526"/>
      <c r="L175" s="526"/>
      <c r="M175" s="526"/>
      <c r="N175" s="526"/>
      <c r="O175" s="527"/>
    </row>
    <row r="176" spans="2:15" x14ac:dyDescent="0.25">
      <c r="B176" s="525"/>
      <c r="C176" s="526"/>
      <c r="D176" s="526"/>
      <c r="E176" s="526"/>
      <c r="F176" s="526"/>
      <c r="G176" s="526"/>
      <c r="H176" s="526"/>
      <c r="I176" s="526"/>
      <c r="J176" s="526"/>
      <c r="K176" s="526"/>
      <c r="L176" s="526"/>
      <c r="M176" s="526"/>
      <c r="N176" s="526"/>
      <c r="O176" s="527"/>
    </row>
    <row r="177" spans="2:15" x14ac:dyDescent="0.25">
      <c r="B177" s="525"/>
      <c r="C177" s="526"/>
      <c r="D177" s="526"/>
      <c r="E177" s="526"/>
      <c r="F177" s="526"/>
      <c r="G177" s="526"/>
      <c r="H177" s="526"/>
      <c r="I177" s="526"/>
      <c r="J177" s="526"/>
      <c r="K177" s="526"/>
      <c r="L177" s="526"/>
      <c r="M177" s="526"/>
      <c r="N177" s="526"/>
      <c r="O177" s="527"/>
    </row>
    <row r="178" spans="2:15" x14ac:dyDescent="0.25">
      <c r="B178" s="525"/>
      <c r="C178" s="526"/>
      <c r="D178" s="526"/>
      <c r="E178" s="526"/>
      <c r="F178" s="526"/>
      <c r="G178" s="526"/>
      <c r="H178" s="526"/>
      <c r="I178" s="526"/>
      <c r="J178" s="526"/>
      <c r="K178" s="526"/>
      <c r="L178" s="526"/>
      <c r="M178" s="526"/>
      <c r="N178" s="526"/>
      <c r="O178" s="527"/>
    </row>
    <row r="179" spans="2:15" x14ac:dyDescent="0.25">
      <c r="B179" s="525"/>
      <c r="C179" s="526"/>
      <c r="D179" s="526"/>
      <c r="E179" s="526"/>
      <c r="F179" s="526"/>
      <c r="G179" s="526"/>
      <c r="H179" s="526"/>
      <c r="I179" s="526"/>
      <c r="J179" s="526"/>
      <c r="K179" s="526"/>
      <c r="L179" s="526"/>
      <c r="M179" s="526"/>
      <c r="N179" s="526"/>
      <c r="O179" s="527"/>
    </row>
    <row r="180" spans="2:15" x14ac:dyDescent="0.25">
      <c r="B180" s="525"/>
      <c r="C180" s="526"/>
      <c r="D180" s="526"/>
      <c r="E180" s="526"/>
      <c r="F180" s="526"/>
      <c r="G180" s="526"/>
      <c r="H180" s="526"/>
      <c r="I180" s="526"/>
      <c r="J180" s="526"/>
      <c r="K180" s="526"/>
      <c r="L180" s="526"/>
      <c r="M180" s="526"/>
      <c r="N180" s="526"/>
      <c r="O180" s="527"/>
    </row>
    <row r="181" spans="2:15" x14ac:dyDescent="0.25">
      <c r="B181" s="525"/>
      <c r="C181" s="526"/>
      <c r="D181" s="526"/>
      <c r="E181" s="526"/>
      <c r="F181" s="526"/>
      <c r="G181" s="526"/>
      <c r="H181" s="526"/>
      <c r="I181" s="526"/>
      <c r="J181" s="526"/>
      <c r="K181" s="526"/>
      <c r="L181" s="526"/>
      <c r="M181" s="526"/>
      <c r="N181" s="526"/>
      <c r="O181" s="527"/>
    </row>
    <row r="182" spans="2:15" x14ac:dyDescent="0.25">
      <c r="B182" s="525"/>
      <c r="C182" s="526"/>
      <c r="D182" s="526"/>
      <c r="E182" s="526"/>
      <c r="F182" s="526"/>
      <c r="G182" s="526"/>
      <c r="H182" s="526"/>
      <c r="I182" s="526"/>
      <c r="J182" s="526"/>
      <c r="K182" s="526"/>
      <c r="L182" s="526"/>
      <c r="M182" s="526"/>
      <c r="N182" s="526"/>
      <c r="O182" s="527"/>
    </row>
    <row r="183" spans="2:15" x14ac:dyDescent="0.25">
      <c r="B183" s="525"/>
      <c r="C183" s="526"/>
      <c r="D183" s="526"/>
      <c r="E183" s="526"/>
      <c r="F183" s="526"/>
      <c r="G183" s="526"/>
      <c r="H183" s="526"/>
      <c r="I183" s="526"/>
      <c r="J183" s="526"/>
      <c r="K183" s="526"/>
      <c r="L183" s="526"/>
      <c r="M183" s="526"/>
      <c r="N183" s="526"/>
      <c r="O183" s="527"/>
    </row>
    <row r="184" spans="2:15" x14ac:dyDescent="0.25">
      <c r="B184" s="525"/>
      <c r="C184" s="526"/>
      <c r="D184" s="526"/>
      <c r="E184" s="526"/>
      <c r="F184" s="526"/>
      <c r="G184" s="526"/>
      <c r="H184" s="526"/>
      <c r="I184" s="526"/>
      <c r="J184" s="526"/>
      <c r="K184" s="526"/>
      <c r="L184" s="526"/>
      <c r="M184" s="526"/>
      <c r="N184" s="526"/>
      <c r="O184" s="527"/>
    </row>
    <row r="185" spans="2:15" x14ac:dyDescent="0.25">
      <c r="B185" s="525"/>
      <c r="C185" s="526"/>
      <c r="D185" s="526"/>
      <c r="E185" s="526"/>
      <c r="F185" s="526"/>
      <c r="G185" s="526"/>
      <c r="H185" s="526"/>
      <c r="I185" s="526"/>
      <c r="J185" s="526"/>
      <c r="K185" s="526"/>
      <c r="L185" s="526"/>
      <c r="M185" s="526"/>
      <c r="N185" s="526"/>
      <c r="O185" s="527"/>
    </row>
    <row r="186" spans="2:15" x14ac:dyDescent="0.25">
      <c r="B186" s="525"/>
      <c r="C186" s="526"/>
      <c r="D186" s="526"/>
      <c r="E186" s="526"/>
      <c r="F186" s="526"/>
      <c r="G186" s="526"/>
      <c r="H186" s="526"/>
      <c r="I186" s="526"/>
      <c r="J186" s="526"/>
      <c r="K186" s="526"/>
      <c r="L186" s="526"/>
      <c r="M186" s="526"/>
      <c r="N186" s="526"/>
      <c r="O186" s="527"/>
    </row>
    <row r="187" spans="2:15" ht="15.75" thickBot="1" x14ac:dyDescent="0.3">
      <c r="B187" s="528"/>
      <c r="C187" s="529"/>
      <c r="D187" s="529"/>
      <c r="E187" s="529"/>
      <c r="F187" s="529"/>
      <c r="G187" s="529"/>
      <c r="H187" s="529"/>
      <c r="I187" s="529"/>
      <c r="J187" s="529"/>
      <c r="K187" s="529"/>
      <c r="L187" s="529"/>
      <c r="M187" s="529"/>
      <c r="N187" s="529"/>
      <c r="O187" s="530"/>
    </row>
    <row r="189" spans="2:15" ht="15.75" thickBot="1" x14ac:dyDescent="0.3"/>
    <row r="190" spans="2:15" x14ac:dyDescent="0.25">
      <c r="B190" s="513" t="s">
        <v>823</v>
      </c>
      <c r="C190" s="514"/>
      <c r="D190" s="514"/>
      <c r="E190" s="514"/>
      <c r="F190" s="514"/>
      <c r="G190" s="514"/>
      <c r="H190" s="514"/>
      <c r="I190" s="514"/>
      <c r="J190" s="514"/>
      <c r="K190" s="514"/>
      <c r="L190" s="514"/>
      <c r="M190" s="514"/>
      <c r="N190" s="514"/>
      <c r="O190" s="515"/>
    </row>
    <row r="191" spans="2:15" x14ac:dyDescent="0.25">
      <c r="B191" s="516"/>
      <c r="C191" s="517"/>
      <c r="D191" s="517"/>
      <c r="E191" s="517"/>
      <c r="F191" s="517"/>
      <c r="G191" s="517"/>
      <c r="H191" s="517"/>
      <c r="I191" s="517"/>
      <c r="J191" s="517"/>
      <c r="K191" s="517"/>
      <c r="L191" s="517"/>
      <c r="M191" s="517"/>
      <c r="N191" s="517"/>
      <c r="O191" s="518"/>
    </row>
    <row r="192" spans="2:15" ht="15.75" thickBot="1" x14ac:dyDescent="0.3">
      <c r="B192" s="519"/>
      <c r="C192" s="520"/>
      <c r="D192" s="520"/>
      <c r="E192" s="520"/>
      <c r="F192" s="520"/>
      <c r="G192" s="520"/>
      <c r="H192" s="520"/>
      <c r="I192" s="520"/>
      <c r="J192" s="520"/>
      <c r="K192" s="520"/>
      <c r="L192" s="520"/>
      <c r="M192" s="520"/>
      <c r="N192" s="520"/>
      <c r="O192" s="521"/>
    </row>
    <row r="193" spans="2:15" x14ac:dyDescent="0.25">
      <c r="B193" s="522"/>
      <c r="C193" s="523"/>
      <c r="D193" s="523"/>
      <c r="E193" s="523"/>
      <c r="F193" s="523"/>
      <c r="G193" s="523"/>
      <c r="H193" s="523"/>
      <c r="I193" s="523"/>
      <c r="J193" s="523"/>
      <c r="K193" s="523"/>
      <c r="L193" s="523"/>
      <c r="M193" s="523"/>
      <c r="N193" s="523"/>
      <c r="O193" s="524"/>
    </row>
    <row r="194" spans="2:15" x14ac:dyDescent="0.25">
      <c r="B194" s="525"/>
      <c r="C194" s="526"/>
      <c r="D194" s="526"/>
      <c r="E194" s="526"/>
      <c r="F194" s="526"/>
      <c r="G194" s="526"/>
      <c r="H194" s="526"/>
      <c r="I194" s="526"/>
      <c r="J194" s="526"/>
      <c r="K194" s="526"/>
      <c r="L194" s="526"/>
      <c r="M194" s="526"/>
      <c r="N194" s="526"/>
      <c r="O194" s="527"/>
    </row>
    <row r="195" spans="2:15" x14ac:dyDescent="0.25">
      <c r="B195" s="525"/>
      <c r="C195" s="526"/>
      <c r="D195" s="526"/>
      <c r="E195" s="526"/>
      <c r="F195" s="526"/>
      <c r="G195" s="526"/>
      <c r="H195" s="526"/>
      <c r="I195" s="526"/>
      <c r="J195" s="526"/>
      <c r="K195" s="526"/>
      <c r="L195" s="526"/>
      <c r="M195" s="526"/>
      <c r="N195" s="526"/>
      <c r="O195" s="527"/>
    </row>
    <row r="196" spans="2:15" x14ac:dyDescent="0.25">
      <c r="B196" s="525"/>
      <c r="C196" s="526"/>
      <c r="D196" s="526"/>
      <c r="E196" s="526"/>
      <c r="F196" s="526"/>
      <c r="G196" s="526"/>
      <c r="H196" s="526"/>
      <c r="I196" s="526"/>
      <c r="J196" s="526"/>
      <c r="K196" s="526"/>
      <c r="L196" s="526"/>
      <c r="M196" s="526"/>
      <c r="N196" s="526"/>
      <c r="O196" s="527"/>
    </row>
    <row r="197" spans="2:15" x14ac:dyDescent="0.25">
      <c r="B197" s="525"/>
      <c r="C197" s="526"/>
      <c r="D197" s="526"/>
      <c r="E197" s="526"/>
      <c r="F197" s="526"/>
      <c r="G197" s="526"/>
      <c r="H197" s="526"/>
      <c r="I197" s="526"/>
      <c r="J197" s="526"/>
      <c r="K197" s="526"/>
      <c r="L197" s="526"/>
      <c r="M197" s="526"/>
      <c r="N197" s="526"/>
      <c r="O197" s="527"/>
    </row>
    <row r="198" spans="2:15" x14ac:dyDescent="0.25">
      <c r="B198" s="525"/>
      <c r="C198" s="526"/>
      <c r="D198" s="526"/>
      <c r="E198" s="526"/>
      <c r="F198" s="526"/>
      <c r="G198" s="526"/>
      <c r="H198" s="526"/>
      <c r="I198" s="526"/>
      <c r="J198" s="526"/>
      <c r="K198" s="526"/>
      <c r="L198" s="526"/>
      <c r="M198" s="526"/>
      <c r="N198" s="526"/>
      <c r="O198" s="527"/>
    </row>
    <row r="199" spans="2:15" x14ac:dyDescent="0.25">
      <c r="B199" s="525"/>
      <c r="C199" s="526"/>
      <c r="D199" s="526"/>
      <c r="E199" s="526"/>
      <c r="F199" s="526"/>
      <c r="G199" s="526"/>
      <c r="H199" s="526"/>
      <c r="I199" s="526"/>
      <c r="J199" s="526"/>
      <c r="K199" s="526"/>
      <c r="L199" s="526"/>
      <c r="M199" s="526"/>
      <c r="N199" s="526"/>
      <c r="O199" s="527"/>
    </row>
    <row r="200" spans="2:15" x14ac:dyDescent="0.25">
      <c r="B200" s="525"/>
      <c r="C200" s="526"/>
      <c r="D200" s="526"/>
      <c r="E200" s="526"/>
      <c r="F200" s="526"/>
      <c r="G200" s="526"/>
      <c r="H200" s="526"/>
      <c r="I200" s="526"/>
      <c r="J200" s="526"/>
      <c r="K200" s="526"/>
      <c r="L200" s="526"/>
      <c r="M200" s="526"/>
      <c r="N200" s="526"/>
      <c r="O200" s="527"/>
    </row>
    <row r="201" spans="2:15" x14ac:dyDescent="0.25">
      <c r="B201" s="525"/>
      <c r="C201" s="526"/>
      <c r="D201" s="526"/>
      <c r="E201" s="526"/>
      <c r="F201" s="526"/>
      <c r="G201" s="526"/>
      <c r="H201" s="526"/>
      <c r="I201" s="526"/>
      <c r="J201" s="526"/>
      <c r="K201" s="526"/>
      <c r="L201" s="526"/>
      <c r="M201" s="526"/>
      <c r="N201" s="526"/>
      <c r="O201" s="527"/>
    </row>
    <row r="202" spans="2:15" x14ac:dyDescent="0.25">
      <c r="B202" s="525"/>
      <c r="C202" s="526"/>
      <c r="D202" s="526"/>
      <c r="E202" s="526"/>
      <c r="F202" s="526"/>
      <c r="G202" s="526"/>
      <c r="H202" s="526"/>
      <c r="I202" s="526"/>
      <c r="J202" s="526"/>
      <c r="K202" s="526"/>
      <c r="L202" s="526"/>
      <c r="M202" s="526"/>
      <c r="N202" s="526"/>
      <c r="O202" s="527"/>
    </row>
    <row r="203" spans="2:15" x14ac:dyDescent="0.25">
      <c r="B203" s="525"/>
      <c r="C203" s="526"/>
      <c r="D203" s="526"/>
      <c r="E203" s="526"/>
      <c r="F203" s="526"/>
      <c r="G203" s="526"/>
      <c r="H203" s="526"/>
      <c r="I203" s="526"/>
      <c r="J203" s="526"/>
      <c r="K203" s="526"/>
      <c r="L203" s="526"/>
      <c r="M203" s="526"/>
      <c r="N203" s="526"/>
      <c r="O203" s="527"/>
    </row>
    <row r="204" spans="2:15" x14ac:dyDescent="0.25">
      <c r="B204" s="525"/>
      <c r="C204" s="526"/>
      <c r="D204" s="526"/>
      <c r="E204" s="526"/>
      <c r="F204" s="526"/>
      <c r="G204" s="526"/>
      <c r="H204" s="526"/>
      <c r="I204" s="526"/>
      <c r="J204" s="526"/>
      <c r="K204" s="526"/>
      <c r="L204" s="526"/>
      <c r="M204" s="526"/>
      <c r="N204" s="526"/>
      <c r="O204" s="527"/>
    </row>
    <row r="205" spans="2:15" x14ac:dyDescent="0.25">
      <c r="B205" s="525"/>
      <c r="C205" s="526"/>
      <c r="D205" s="526"/>
      <c r="E205" s="526"/>
      <c r="F205" s="526"/>
      <c r="G205" s="526"/>
      <c r="H205" s="526"/>
      <c r="I205" s="526"/>
      <c r="J205" s="526"/>
      <c r="K205" s="526"/>
      <c r="L205" s="526"/>
      <c r="M205" s="526"/>
      <c r="N205" s="526"/>
      <c r="O205" s="527"/>
    </row>
    <row r="206" spans="2:15" x14ac:dyDescent="0.25">
      <c r="B206" s="525"/>
      <c r="C206" s="526"/>
      <c r="D206" s="526"/>
      <c r="E206" s="526"/>
      <c r="F206" s="526"/>
      <c r="G206" s="526"/>
      <c r="H206" s="526"/>
      <c r="I206" s="526"/>
      <c r="J206" s="526"/>
      <c r="K206" s="526"/>
      <c r="L206" s="526"/>
      <c r="M206" s="526"/>
      <c r="N206" s="526"/>
      <c r="O206" s="527"/>
    </row>
    <row r="207" spans="2:15" x14ac:dyDescent="0.25">
      <c r="B207" s="525"/>
      <c r="C207" s="526"/>
      <c r="D207" s="526"/>
      <c r="E207" s="526"/>
      <c r="F207" s="526"/>
      <c r="G207" s="526"/>
      <c r="H207" s="526"/>
      <c r="I207" s="526"/>
      <c r="J207" s="526"/>
      <c r="K207" s="526"/>
      <c r="L207" s="526"/>
      <c r="M207" s="526"/>
      <c r="N207" s="526"/>
      <c r="O207" s="527"/>
    </row>
    <row r="208" spans="2:15" x14ac:dyDescent="0.25">
      <c r="B208" s="525"/>
      <c r="C208" s="526"/>
      <c r="D208" s="526"/>
      <c r="E208" s="526"/>
      <c r="F208" s="526"/>
      <c r="G208" s="526"/>
      <c r="H208" s="526"/>
      <c r="I208" s="526"/>
      <c r="J208" s="526"/>
      <c r="K208" s="526"/>
      <c r="L208" s="526"/>
      <c r="M208" s="526"/>
      <c r="N208" s="526"/>
      <c r="O208" s="527"/>
    </row>
    <row r="209" spans="2:15" x14ac:dyDescent="0.25">
      <c r="B209" s="525"/>
      <c r="C209" s="526"/>
      <c r="D209" s="526"/>
      <c r="E209" s="526"/>
      <c r="F209" s="526"/>
      <c r="G209" s="526"/>
      <c r="H209" s="526"/>
      <c r="I209" s="526"/>
      <c r="J209" s="526"/>
      <c r="K209" s="526"/>
      <c r="L209" s="526"/>
      <c r="M209" s="526"/>
      <c r="N209" s="526"/>
      <c r="O209" s="527"/>
    </row>
    <row r="210" spans="2:15" x14ac:dyDescent="0.25">
      <c r="B210" s="525"/>
      <c r="C210" s="526"/>
      <c r="D210" s="526"/>
      <c r="E210" s="526"/>
      <c r="F210" s="526"/>
      <c r="G210" s="526"/>
      <c r="H210" s="526"/>
      <c r="I210" s="526"/>
      <c r="J210" s="526"/>
      <c r="K210" s="526"/>
      <c r="L210" s="526"/>
      <c r="M210" s="526"/>
      <c r="N210" s="526"/>
      <c r="O210" s="527"/>
    </row>
    <row r="211" spans="2:15" x14ac:dyDescent="0.25">
      <c r="B211" s="525"/>
      <c r="C211" s="526"/>
      <c r="D211" s="526"/>
      <c r="E211" s="526"/>
      <c r="F211" s="526"/>
      <c r="G211" s="526"/>
      <c r="H211" s="526"/>
      <c r="I211" s="526"/>
      <c r="J211" s="526"/>
      <c r="K211" s="526"/>
      <c r="L211" s="526"/>
      <c r="M211" s="526"/>
      <c r="N211" s="526"/>
      <c r="O211" s="527"/>
    </row>
    <row r="212" spans="2:15" x14ac:dyDescent="0.25">
      <c r="B212" s="525"/>
      <c r="C212" s="526"/>
      <c r="D212" s="526"/>
      <c r="E212" s="526"/>
      <c r="F212" s="526"/>
      <c r="G212" s="526"/>
      <c r="H212" s="526"/>
      <c r="I212" s="526"/>
      <c r="J212" s="526"/>
      <c r="K212" s="526"/>
      <c r="L212" s="526"/>
      <c r="M212" s="526"/>
      <c r="N212" s="526"/>
      <c r="O212" s="527"/>
    </row>
    <row r="213" spans="2:15" x14ac:dyDescent="0.25">
      <c r="B213" s="525"/>
      <c r="C213" s="526"/>
      <c r="D213" s="526"/>
      <c r="E213" s="526"/>
      <c r="F213" s="526"/>
      <c r="G213" s="526"/>
      <c r="H213" s="526"/>
      <c r="I213" s="526"/>
      <c r="J213" s="526"/>
      <c r="K213" s="526"/>
      <c r="L213" s="526"/>
      <c r="M213" s="526"/>
      <c r="N213" s="526"/>
      <c r="O213" s="527"/>
    </row>
    <row r="214" spans="2:15" x14ac:dyDescent="0.25">
      <c r="B214" s="525"/>
      <c r="C214" s="526"/>
      <c r="D214" s="526"/>
      <c r="E214" s="526"/>
      <c r="F214" s="526"/>
      <c r="G214" s="526"/>
      <c r="H214" s="526"/>
      <c r="I214" s="526"/>
      <c r="J214" s="526"/>
      <c r="K214" s="526"/>
      <c r="L214" s="526"/>
      <c r="M214" s="526"/>
      <c r="N214" s="526"/>
      <c r="O214" s="527"/>
    </row>
    <row r="215" spans="2:15" ht="15.75" thickBot="1" x14ac:dyDescent="0.3">
      <c r="B215" s="528"/>
      <c r="C215" s="529"/>
      <c r="D215" s="529"/>
      <c r="E215" s="529"/>
      <c r="F215" s="529"/>
      <c r="G215" s="529"/>
      <c r="H215" s="529"/>
      <c r="I215" s="529"/>
      <c r="J215" s="529"/>
      <c r="K215" s="529"/>
      <c r="L215" s="529"/>
      <c r="M215" s="529"/>
      <c r="N215" s="529"/>
      <c r="O215" s="530"/>
    </row>
    <row r="218" spans="2:15" ht="15.75" thickBot="1" x14ac:dyDescent="0.3"/>
    <row r="219" spans="2:15" x14ac:dyDescent="0.25">
      <c r="B219" s="513" t="s">
        <v>842</v>
      </c>
      <c r="C219" s="514"/>
      <c r="D219" s="514"/>
      <c r="E219" s="514"/>
      <c r="F219" s="514"/>
      <c r="G219" s="514"/>
      <c r="H219" s="514"/>
      <c r="I219" s="514"/>
      <c r="J219" s="514"/>
      <c r="K219" s="514"/>
      <c r="L219" s="514"/>
      <c r="M219" s="514"/>
      <c r="N219" s="514"/>
      <c r="O219" s="515"/>
    </row>
    <row r="220" spans="2:15" x14ac:dyDescent="0.25">
      <c r="B220" s="516"/>
      <c r="C220" s="517"/>
      <c r="D220" s="517"/>
      <c r="E220" s="517"/>
      <c r="F220" s="517"/>
      <c r="G220" s="517"/>
      <c r="H220" s="517"/>
      <c r="I220" s="517"/>
      <c r="J220" s="517"/>
      <c r="K220" s="517"/>
      <c r="L220" s="517"/>
      <c r="M220" s="517"/>
      <c r="N220" s="517"/>
      <c r="O220" s="518"/>
    </row>
    <row r="221" spans="2:15" ht="15.75" thickBot="1" x14ac:dyDescent="0.3">
      <c r="B221" s="519"/>
      <c r="C221" s="520"/>
      <c r="D221" s="520"/>
      <c r="E221" s="520"/>
      <c r="F221" s="520"/>
      <c r="G221" s="520"/>
      <c r="H221" s="520"/>
      <c r="I221" s="520"/>
      <c r="J221" s="520"/>
      <c r="K221" s="520"/>
      <c r="L221" s="520"/>
      <c r="M221" s="520"/>
      <c r="N221" s="520"/>
      <c r="O221" s="521"/>
    </row>
    <row r="222" spans="2:15" x14ac:dyDescent="0.25">
      <c r="B222" s="522"/>
      <c r="C222" s="523"/>
      <c r="D222" s="523"/>
      <c r="E222" s="523"/>
      <c r="F222" s="523"/>
      <c r="G222" s="523"/>
      <c r="H222" s="523"/>
      <c r="I222" s="523"/>
      <c r="J222" s="523"/>
      <c r="K222" s="523"/>
      <c r="L222" s="523"/>
      <c r="M222" s="523"/>
      <c r="N222" s="523"/>
      <c r="O222" s="524"/>
    </row>
    <row r="223" spans="2:15" x14ac:dyDescent="0.25">
      <c r="B223" s="525"/>
      <c r="C223" s="526"/>
      <c r="D223" s="526"/>
      <c r="E223" s="526"/>
      <c r="F223" s="526"/>
      <c r="G223" s="526"/>
      <c r="H223" s="526"/>
      <c r="I223" s="526"/>
      <c r="J223" s="526"/>
      <c r="K223" s="526"/>
      <c r="L223" s="526"/>
      <c r="M223" s="526"/>
      <c r="N223" s="526"/>
      <c r="O223" s="527"/>
    </row>
    <row r="224" spans="2:15" x14ac:dyDescent="0.25">
      <c r="B224" s="525"/>
      <c r="C224" s="526"/>
      <c r="D224" s="526"/>
      <c r="E224" s="526"/>
      <c r="F224" s="526"/>
      <c r="G224" s="526"/>
      <c r="H224" s="526"/>
      <c r="I224" s="526"/>
      <c r="J224" s="526"/>
      <c r="K224" s="526"/>
      <c r="L224" s="526"/>
      <c r="M224" s="526"/>
      <c r="N224" s="526"/>
      <c r="O224" s="527"/>
    </row>
    <row r="225" spans="2:15" x14ac:dyDescent="0.25">
      <c r="B225" s="525"/>
      <c r="C225" s="526"/>
      <c r="D225" s="526"/>
      <c r="E225" s="526"/>
      <c r="F225" s="526"/>
      <c r="G225" s="526"/>
      <c r="H225" s="526"/>
      <c r="I225" s="526"/>
      <c r="J225" s="526"/>
      <c r="K225" s="526"/>
      <c r="L225" s="526"/>
      <c r="M225" s="526"/>
      <c r="N225" s="526"/>
      <c r="O225" s="527"/>
    </row>
    <row r="226" spans="2:15" x14ac:dyDescent="0.25">
      <c r="B226" s="525"/>
      <c r="C226" s="526"/>
      <c r="D226" s="526"/>
      <c r="E226" s="526"/>
      <c r="F226" s="526"/>
      <c r="G226" s="526"/>
      <c r="H226" s="526"/>
      <c r="I226" s="526"/>
      <c r="J226" s="526"/>
      <c r="K226" s="526"/>
      <c r="L226" s="526"/>
      <c r="M226" s="526"/>
      <c r="N226" s="526"/>
      <c r="O226" s="527"/>
    </row>
    <row r="227" spans="2:15" x14ac:dyDescent="0.25">
      <c r="B227" s="525"/>
      <c r="C227" s="526"/>
      <c r="D227" s="526"/>
      <c r="E227" s="526"/>
      <c r="F227" s="526"/>
      <c r="G227" s="526"/>
      <c r="H227" s="526"/>
      <c r="I227" s="526"/>
      <c r="J227" s="526"/>
      <c r="K227" s="526"/>
      <c r="L227" s="526"/>
      <c r="M227" s="526"/>
      <c r="N227" s="526"/>
      <c r="O227" s="527"/>
    </row>
    <row r="228" spans="2:15" x14ac:dyDescent="0.25">
      <c r="B228" s="525"/>
      <c r="C228" s="526"/>
      <c r="D228" s="526"/>
      <c r="E228" s="526"/>
      <c r="F228" s="526"/>
      <c r="G228" s="526"/>
      <c r="H228" s="526"/>
      <c r="I228" s="526"/>
      <c r="J228" s="526"/>
      <c r="K228" s="526"/>
      <c r="L228" s="526"/>
      <c r="M228" s="526"/>
      <c r="N228" s="526"/>
      <c r="O228" s="527"/>
    </row>
    <row r="229" spans="2:15" x14ac:dyDescent="0.25">
      <c r="B229" s="525"/>
      <c r="C229" s="526"/>
      <c r="D229" s="526"/>
      <c r="E229" s="526"/>
      <c r="F229" s="526"/>
      <c r="G229" s="526"/>
      <c r="H229" s="526"/>
      <c r="I229" s="526"/>
      <c r="J229" s="526"/>
      <c r="K229" s="526"/>
      <c r="L229" s="526"/>
      <c r="M229" s="526"/>
      <c r="N229" s="526"/>
      <c r="O229" s="527"/>
    </row>
    <row r="230" spans="2:15" x14ac:dyDescent="0.25">
      <c r="B230" s="525"/>
      <c r="C230" s="526"/>
      <c r="D230" s="526"/>
      <c r="E230" s="526"/>
      <c r="F230" s="526"/>
      <c r="G230" s="526"/>
      <c r="H230" s="526"/>
      <c r="I230" s="526"/>
      <c r="J230" s="526"/>
      <c r="K230" s="526"/>
      <c r="L230" s="526"/>
      <c r="M230" s="526"/>
      <c r="N230" s="526"/>
      <c r="O230" s="527"/>
    </row>
    <row r="231" spans="2:15" x14ac:dyDescent="0.25">
      <c r="B231" s="525"/>
      <c r="C231" s="526"/>
      <c r="D231" s="526"/>
      <c r="E231" s="526"/>
      <c r="F231" s="526"/>
      <c r="G231" s="526"/>
      <c r="H231" s="526"/>
      <c r="I231" s="526"/>
      <c r="J231" s="526"/>
      <c r="K231" s="526"/>
      <c r="L231" s="526"/>
      <c r="M231" s="526"/>
      <c r="N231" s="526"/>
      <c r="O231" s="527"/>
    </row>
    <row r="232" spans="2:15" x14ac:dyDescent="0.25">
      <c r="B232" s="525"/>
      <c r="C232" s="526"/>
      <c r="D232" s="526"/>
      <c r="E232" s="526"/>
      <c r="F232" s="526"/>
      <c r="G232" s="526"/>
      <c r="H232" s="526"/>
      <c r="I232" s="526"/>
      <c r="J232" s="526"/>
      <c r="K232" s="526"/>
      <c r="L232" s="526"/>
      <c r="M232" s="526"/>
      <c r="N232" s="526"/>
      <c r="O232" s="527"/>
    </row>
    <row r="233" spans="2:15" x14ac:dyDescent="0.25">
      <c r="B233" s="525"/>
      <c r="C233" s="526"/>
      <c r="D233" s="526"/>
      <c r="E233" s="526"/>
      <c r="F233" s="526"/>
      <c r="G233" s="526"/>
      <c r="H233" s="526"/>
      <c r="I233" s="526"/>
      <c r="J233" s="526"/>
      <c r="K233" s="526"/>
      <c r="L233" s="526"/>
      <c r="M233" s="526"/>
      <c r="N233" s="526"/>
      <c r="O233" s="527"/>
    </row>
    <row r="234" spans="2:15" x14ac:dyDescent="0.25">
      <c r="B234" s="525"/>
      <c r="C234" s="526"/>
      <c r="D234" s="526"/>
      <c r="E234" s="526"/>
      <c r="F234" s="526"/>
      <c r="G234" s="526"/>
      <c r="H234" s="526"/>
      <c r="I234" s="526"/>
      <c r="J234" s="526"/>
      <c r="K234" s="526"/>
      <c r="L234" s="526"/>
      <c r="M234" s="526"/>
      <c r="N234" s="526"/>
      <c r="O234" s="527"/>
    </row>
    <row r="235" spans="2:15" x14ac:dyDescent="0.25">
      <c r="B235" s="525"/>
      <c r="C235" s="526"/>
      <c r="D235" s="526"/>
      <c r="E235" s="526"/>
      <c r="F235" s="526"/>
      <c r="G235" s="526"/>
      <c r="H235" s="526"/>
      <c r="I235" s="526"/>
      <c r="J235" s="526"/>
      <c r="K235" s="526"/>
      <c r="L235" s="526"/>
      <c r="M235" s="526"/>
      <c r="N235" s="526"/>
      <c r="O235" s="527"/>
    </row>
    <row r="236" spans="2:15" x14ac:dyDescent="0.25">
      <c r="B236" s="525"/>
      <c r="C236" s="526"/>
      <c r="D236" s="526"/>
      <c r="E236" s="526"/>
      <c r="F236" s="526"/>
      <c r="G236" s="526"/>
      <c r="H236" s="526"/>
      <c r="I236" s="526"/>
      <c r="J236" s="526"/>
      <c r="K236" s="526"/>
      <c r="L236" s="526"/>
      <c r="M236" s="526"/>
      <c r="N236" s="526"/>
      <c r="O236" s="527"/>
    </row>
    <row r="237" spans="2:15" x14ac:dyDescent="0.25">
      <c r="B237" s="525"/>
      <c r="C237" s="526"/>
      <c r="D237" s="526"/>
      <c r="E237" s="526"/>
      <c r="F237" s="526"/>
      <c r="G237" s="526"/>
      <c r="H237" s="526"/>
      <c r="I237" s="526"/>
      <c r="J237" s="526"/>
      <c r="K237" s="526"/>
      <c r="L237" s="526"/>
      <c r="M237" s="526"/>
      <c r="N237" s="526"/>
      <c r="O237" s="527"/>
    </row>
    <row r="238" spans="2:15" x14ac:dyDescent="0.25">
      <c r="B238" s="525"/>
      <c r="C238" s="526"/>
      <c r="D238" s="526"/>
      <c r="E238" s="526"/>
      <c r="F238" s="526"/>
      <c r="G238" s="526"/>
      <c r="H238" s="526"/>
      <c r="I238" s="526"/>
      <c r="J238" s="526"/>
      <c r="K238" s="526"/>
      <c r="L238" s="526"/>
      <c r="M238" s="526"/>
      <c r="N238" s="526"/>
      <c r="O238" s="527"/>
    </row>
    <row r="239" spans="2:15" x14ac:dyDescent="0.25">
      <c r="B239" s="525"/>
      <c r="C239" s="526"/>
      <c r="D239" s="526"/>
      <c r="E239" s="526"/>
      <c r="F239" s="526"/>
      <c r="G239" s="526"/>
      <c r="H239" s="526"/>
      <c r="I239" s="526"/>
      <c r="J239" s="526"/>
      <c r="K239" s="526"/>
      <c r="L239" s="526"/>
      <c r="M239" s="526"/>
      <c r="N239" s="526"/>
      <c r="O239" s="527"/>
    </row>
    <row r="240" spans="2:15" x14ac:dyDescent="0.25">
      <c r="B240" s="525"/>
      <c r="C240" s="526"/>
      <c r="D240" s="526"/>
      <c r="E240" s="526"/>
      <c r="F240" s="526"/>
      <c r="G240" s="526"/>
      <c r="H240" s="526"/>
      <c r="I240" s="526"/>
      <c r="J240" s="526"/>
      <c r="K240" s="526"/>
      <c r="L240" s="526"/>
      <c r="M240" s="526"/>
      <c r="N240" s="526"/>
      <c r="O240" s="527"/>
    </row>
    <row r="241" spans="2:15" x14ac:dyDescent="0.25">
      <c r="B241" s="525"/>
      <c r="C241" s="526"/>
      <c r="D241" s="526"/>
      <c r="E241" s="526"/>
      <c r="F241" s="526"/>
      <c r="G241" s="526"/>
      <c r="H241" s="526"/>
      <c r="I241" s="526"/>
      <c r="J241" s="526"/>
      <c r="K241" s="526"/>
      <c r="L241" s="526"/>
      <c r="M241" s="526"/>
      <c r="N241" s="526"/>
      <c r="O241" s="527"/>
    </row>
    <row r="242" spans="2:15" x14ac:dyDescent="0.25">
      <c r="B242" s="525"/>
      <c r="C242" s="526"/>
      <c r="D242" s="526"/>
      <c r="E242" s="526"/>
      <c r="F242" s="526"/>
      <c r="G242" s="526"/>
      <c r="H242" s="526"/>
      <c r="I242" s="526"/>
      <c r="J242" s="526"/>
      <c r="K242" s="526"/>
      <c r="L242" s="526"/>
      <c r="M242" s="526"/>
      <c r="N242" s="526"/>
      <c r="O242" s="527"/>
    </row>
    <row r="243" spans="2:15" x14ac:dyDescent="0.25">
      <c r="B243" s="525"/>
      <c r="C243" s="526"/>
      <c r="D243" s="526"/>
      <c r="E243" s="526"/>
      <c r="F243" s="526"/>
      <c r="G243" s="526"/>
      <c r="H243" s="526"/>
      <c r="I243" s="526"/>
      <c r="J243" s="526"/>
      <c r="K243" s="526"/>
      <c r="L243" s="526"/>
      <c r="M243" s="526"/>
      <c r="N243" s="526"/>
      <c r="O243" s="527"/>
    </row>
    <row r="244" spans="2:15" ht="15.75" thickBot="1" x14ac:dyDescent="0.3">
      <c r="B244" s="528"/>
      <c r="C244" s="529"/>
      <c r="D244" s="529"/>
      <c r="E244" s="529"/>
      <c r="F244" s="529"/>
      <c r="G244" s="529"/>
      <c r="H244" s="529"/>
      <c r="I244" s="529"/>
      <c r="J244" s="529"/>
      <c r="K244" s="529"/>
      <c r="L244" s="529"/>
      <c r="M244" s="529"/>
      <c r="N244" s="529"/>
      <c r="O244" s="530"/>
    </row>
  </sheetData>
  <sheetProtection algorithmName="SHA-512" hashValue="Med5WlaG4kDtGgr7cQsYMBEe/G2fo1FnVlumgrZGz0jMIIZ0vZypAca4ECfg1REJvU3g3ORs4+2PGEzoXWKHGw==" saltValue="n/6wVlkK2z0G4bxY1MghXA==" spinCount="100000" sheet="1" objects="1" scenarios="1"/>
  <mergeCells count="102">
    <mergeCell ref="J30:K30"/>
    <mergeCell ref="J31:K31"/>
    <mergeCell ref="J32:K32"/>
    <mergeCell ref="J27:K27"/>
    <mergeCell ref="G28:H28"/>
    <mergeCell ref="G29:H29"/>
    <mergeCell ref="M22:N22"/>
    <mergeCell ref="M23:N23"/>
    <mergeCell ref="M24:N24"/>
    <mergeCell ref="M25:N25"/>
    <mergeCell ref="M26:N26"/>
    <mergeCell ref="J26:K26"/>
    <mergeCell ref="G39:H39"/>
    <mergeCell ref="B39:F39"/>
    <mergeCell ref="A18:A28"/>
    <mergeCell ref="B36:F36"/>
    <mergeCell ref="B37:F37"/>
    <mergeCell ref="B38:F38"/>
    <mergeCell ref="A34:O35"/>
    <mergeCell ref="G36:H36"/>
    <mergeCell ref="G37:H37"/>
    <mergeCell ref="G38:H38"/>
    <mergeCell ref="M28:N28"/>
    <mergeCell ref="M29:N29"/>
    <mergeCell ref="M30:N30"/>
    <mergeCell ref="M31:N31"/>
    <mergeCell ref="M32:N32"/>
    <mergeCell ref="M27:N27"/>
    <mergeCell ref="J28:K28"/>
    <mergeCell ref="J29:K29"/>
    <mergeCell ref="R8:Z9"/>
    <mergeCell ref="R6:Z6"/>
    <mergeCell ref="B12:H13"/>
    <mergeCell ref="K12:N13"/>
    <mergeCell ref="R18:Z20"/>
    <mergeCell ref="B16:F16"/>
    <mergeCell ref="B18:F18"/>
    <mergeCell ref="B19:F19"/>
    <mergeCell ref="B193:O215"/>
    <mergeCell ref="B28:F28"/>
    <mergeCell ref="B29:F29"/>
    <mergeCell ref="B30:F30"/>
    <mergeCell ref="B31:F31"/>
    <mergeCell ref="B32:F32"/>
    <mergeCell ref="G16:H16"/>
    <mergeCell ref="G18:H18"/>
    <mergeCell ref="G19:H19"/>
    <mergeCell ref="G20:H20"/>
    <mergeCell ref="G21:H21"/>
    <mergeCell ref="B22:F22"/>
    <mergeCell ref="B23:F23"/>
    <mergeCell ref="B24:F24"/>
    <mergeCell ref="B25:F25"/>
    <mergeCell ref="B26:F26"/>
    <mergeCell ref="B219:O221"/>
    <mergeCell ref="B222:O244"/>
    <mergeCell ref="B6:H6"/>
    <mergeCell ref="B8:H10"/>
    <mergeCell ref="B107:O129"/>
    <mergeCell ref="B133:O135"/>
    <mergeCell ref="B136:O158"/>
    <mergeCell ref="B162:O164"/>
    <mergeCell ref="B165:O187"/>
    <mergeCell ref="B190:O192"/>
    <mergeCell ref="B27:F27"/>
    <mergeCell ref="G30:H30"/>
    <mergeCell ref="G31:H31"/>
    <mergeCell ref="G32:H32"/>
    <mergeCell ref="J16:K16"/>
    <mergeCell ref="J18:K18"/>
    <mergeCell ref="J19:K19"/>
    <mergeCell ref="J20:K20"/>
    <mergeCell ref="J21:K21"/>
    <mergeCell ref="G22:H22"/>
    <mergeCell ref="G23:H23"/>
    <mergeCell ref="G24:H24"/>
    <mergeCell ref="J17:K17"/>
    <mergeCell ref="M17:N17"/>
    <mergeCell ref="A3:J3"/>
    <mergeCell ref="B46:O48"/>
    <mergeCell ref="B49:O71"/>
    <mergeCell ref="B75:O77"/>
    <mergeCell ref="B78:O100"/>
    <mergeCell ref="B104:O106"/>
    <mergeCell ref="K6:N6"/>
    <mergeCell ref="K8:N9"/>
    <mergeCell ref="B20:F20"/>
    <mergeCell ref="B21:F21"/>
    <mergeCell ref="G25:H25"/>
    <mergeCell ref="G26:H26"/>
    <mergeCell ref="G27:H27"/>
    <mergeCell ref="M16:N16"/>
    <mergeCell ref="M18:N18"/>
    <mergeCell ref="M19:N19"/>
    <mergeCell ref="M20:N20"/>
    <mergeCell ref="M21:N21"/>
    <mergeCell ref="J22:K22"/>
    <mergeCell ref="J23:K23"/>
    <mergeCell ref="J24:K24"/>
    <mergeCell ref="J25:K25"/>
    <mergeCell ref="B17:F17"/>
    <mergeCell ref="G17:H17"/>
  </mergeCells>
  <dataValidations count="4">
    <dataValidation type="list" allowBlank="1" showInputMessage="1" showErrorMessage="1" sqref="K6 K8:N9" xr:uid="{D41BCC71-E15B-4D85-9F94-05018B27170F}">
      <formula1>"No, Yes Evidence will be uploaded"</formula1>
    </dataValidation>
    <dataValidation type="list" allowBlank="1" showInputMessage="1" showErrorMessage="1" sqref="K12" xr:uid="{0F6F4D78-F442-482E-8F78-8479E3316BC4}">
      <formula1>"No, Yes the Zoning Form will be uploaded"</formula1>
    </dataValidation>
    <dataValidation type="list" allowBlank="1" showInputMessage="1" showErrorMessage="1" sqref="I17:I32" xr:uid="{00841AB3-333E-4800-A917-6E9D5656FC28}">
      <formula1>"Grant, Loan, Cash"</formula1>
    </dataValidation>
    <dataValidation type="list" allowBlank="1" showInputMessage="1" showErrorMessage="1" sqref="O17:O32" xr:uid="{5F86C062-4F2A-4017-9B25-A1AB463C64E1}">
      <formula1>"Committed, Conditional, Tentative, Applied"</formula1>
    </dataValidation>
  </dataValidations>
  <pageMargins left="0.7" right="0.7" top="0.75" bottom="0.75" header="0.3" footer="0.3"/>
  <pageSetup scale="65"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655B5-51BB-4817-8D70-B830CDE157D2}">
  <sheetPr>
    <tabColor theme="8" tint="0.39997558519241921"/>
  </sheetPr>
  <dimension ref="A1:AZ57"/>
  <sheetViews>
    <sheetView topLeftCell="A28" zoomScale="80" zoomScaleNormal="80" workbookViewId="0">
      <selection activeCell="A45" sqref="A45:XFD50"/>
    </sheetView>
  </sheetViews>
  <sheetFormatPr defaultColWidth="10.28515625" defaultRowHeight="15" x14ac:dyDescent="0.25"/>
  <cols>
    <col min="1" max="52" width="10.28515625" style="32"/>
    <col min="53" max="16384" width="10.28515625" style="265"/>
  </cols>
  <sheetData>
    <row r="1" spans="1:19" s="32" customFormat="1" ht="64.5" customHeight="1" x14ac:dyDescent="0.25"/>
    <row r="2" spans="1:19" s="186" customFormat="1" ht="33.75" customHeight="1" x14ac:dyDescent="0.35">
      <c r="A2" s="185" t="s">
        <v>891</v>
      </c>
      <c r="F2" s="187"/>
    </row>
    <row r="3" spans="1:19" s="188" customFormat="1" ht="20.100000000000001" customHeight="1" x14ac:dyDescent="0.25">
      <c r="A3" s="333">
        <f>Prolink!G2</f>
        <v>0</v>
      </c>
      <c r="B3" s="315"/>
      <c r="C3" s="315"/>
      <c r="D3" s="315"/>
      <c r="E3" s="315"/>
      <c r="F3" s="315"/>
      <c r="G3" s="315"/>
      <c r="H3" s="315"/>
      <c r="I3" s="315"/>
      <c r="J3" s="315"/>
    </row>
    <row r="4" spans="1:19" ht="15.75" x14ac:dyDescent="0.25">
      <c r="A4" s="266"/>
      <c r="D4" s="267"/>
    </row>
    <row r="5" spans="1:19" ht="18" x14ac:dyDescent="0.25">
      <c r="A5" s="262" t="s">
        <v>749</v>
      </c>
      <c r="D5" s="267"/>
    </row>
    <row r="6" spans="1:19" ht="15" customHeight="1" x14ac:dyDescent="0.25">
      <c r="A6" s="609" t="s">
        <v>892</v>
      </c>
      <c r="B6" s="609"/>
      <c r="C6" s="609"/>
      <c r="D6" s="609"/>
      <c r="E6" s="609"/>
      <c r="F6" s="609"/>
      <c r="G6" s="609"/>
      <c r="H6" s="609"/>
      <c r="I6" s="609"/>
      <c r="J6" s="609"/>
      <c r="K6" s="609"/>
      <c r="L6" s="609"/>
      <c r="M6" s="609"/>
      <c r="N6" s="609"/>
      <c r="O6" s="609"/>
      <c r="P6" s="609"/>
      <c r="Q6" s="609"/>
      <c r="R6" s="609"/>
      <c r="S6" s="609"/>
    </row>
    <row r="7" spans="1:19" ht="18.75" customHeight="1" x14ac:dyDescent="0.25">
      <c r="A7" s="609"/>
      <c r="B7" s="609"/>
      <c r="C7" s="609"/>
      <c r="D7" s="609"/>
      <c r="E7" s="609"/>
      <c r="F7" s="609"/>
      <c r="G7" s="609"/>
      <c r="H7" s="609"/>
      <c r="I7" s="609"/>
      <c r="J7" s="609"/>
      <c r="K7" s="609"/>
      <c r="L7" s="609"/>
      <c r="M7" s="609"/>
      <c r="N7" s="609"/>
      <c r="O7" s="609"/>
      <c r="P7" s="609"/>
      <c r="Q7" s="609"/>
      <c r="R7" s="609"/>
      <c r="S7" s="609"/>
    </row>
    <row r="8" spans="1:19" ht="15.75" x14ac:dyDescent="0.25">
      <c r="A8" s="266"/>
      <c r="D8" s="267"/>
    </row>
    <row r="9" spans="1:19" x14ac:dyDescent="0.25">
      <c r="A9" s="609" t="s">
        <v>893</v>
      </c>
      <c r="B9" s="609"/>
      <c r="C9" s="609"/>
      <c r="D9" s="609"/>
      <c r="E9" s="609"/>
      <c r="F9" s="609"/>
      <c r="G9" s="609"/>
      <c r="H9" s="609"/>
      <c r="I9" s="609"/>
      <c r="J9" s="609"/>
      <c r="K9" s="609"/>
      <c r="L9" s="609"/>
      <c r="M9" s="609"/>
      <c r="N9" s="609"/>
      <c r="O9" s="609"/>
      <c r="P9" s="609"/>
      <c r="Q9" s="609"/>
      <c r="R9" s="609"/>
      <c r="S9" s="609"/>
    </row>
    <row r="10" spans="1:19" x14ac:dyDescent="0.25">
      <c r="A10" s="268"/>
      <c r="B10" s="268"/>
      <c r="C10" s="268"/>
      <c r="D10" s="268"/>
      <c r="E10" s="268"/>
      <c r="F10" s="268"/>
      <c r="G10" s="268"/>
      <c r="H10" s="268"/>
      <c r="I10" s="268"/>
      <c r="J10" s="268"/>
      <c r="K10" s="268"/>
      <c r="L10" s="268"/>
      <c r="M10" s="268"/>
      <c r="N10" s="268"/>
      <c r="O10" s="268"/>
      <c r="P10" s="268"/>
      <c r="Q10" s="268"/>
      <c r="R10" s="268"/>
      <c r="S10" s="268"/>
    </row>
    <row r="11" spans="1:19" ht="14.25" customHeight="1" x14ac:dyDescent="0.25">
      <c r="A11" s="268"/>
      <c r="B11" s="610"/>
      <c r="C11" s="610"/>
      <c r="D11" s="610"/>
      <c r="E11" s="610"/>
      <c r="F11" s="610"/>
      <c r="G11" s="610"/>
      <c r="H11" s="610"/>
      <c r="I11" s="610"/>
      <c r="J11" s="610"/>
      <c r="K11" s="610"/>
      <c r="L11" s="610"/>
      <c r="M11" s="610"/>
      <c r="N11" s="610"/>
      <c r="O11" s="610"/>
      <c r="P11" s="610"/>
      <c r="Q11" s="610"/>
      <c r="R11" s="610"/>
      <c r="S11" s="610"/>
    </row>
    <row r="12" spans="1:19" x14ac:dyDescent="0.25">
      <c r="A12" s="268"/>
      <c r="B12" s="610"/>
      <c r="C12" s="610"/>
      <c r="D12" s="610"/>
      <c r="E12" s="610"/>
      <c r="F12" s="610"/>
      <c r="G12" s="610"/>
      <c r="H12" s="610"/>
      <c r="I12" s="610"/>
      <c r="J12" s="610"/>
      <c r="K12" s="610"/>
      <c r="L12" s="610"/>
      <c r="M12" s="610"/>
      <c r="N12" s="610"/>
      <c r="O12" s="610"/>
      <c r="P12" s="610"/>
      <c r="Q12" s="610"/>
      <c r="R12" s="610"/>
      <c r="S12" s="610"/>
    </row>
    <row r="13" spans="1:19" ht="15.75" customHeight="1" x14ac:dyDescent="0.25">
      <c r="A13" s="266"/>
      <c r="B13" s="610"/>
      <c r="C13" s="610"/>
      <c r="D13" s="610"/>
      <c r="E13" s="610"/>
      <c r="F13" s="610"/>
      <c r="G13" s="610"/>
      <c r="H13" s="610"/>
      <c r="I13" s="610"/>
      <c r="J13" s="610"/>
      <c r="K13" s="610"/>
      <c r="L13" s="610"/>
      <c r="M13" s="610"/>
      <c r="N13" s="610"/>
      <c r="O13" s="610"/>
      <c r="P13" s="610"/>
      <c r="Q13" s="610"/>
      <c r="R13" s="610"/>
      <c r="S13" s="610"/>
    </row>
    <row r="14" spans="1:19" ht="57" customHeight="1" x14ac:dyDescent="0.25">
      <c r="B14" s="610"/>
      <c r="C14" s="610"/>
      <c r="D14" s="610"/>
      <c r="E14" s="610"/>
      <c r="F14" s="610"/>
      <c r="G14" s="610"/>
      <c r="H14" s="610"/>
      <c r="I14" s="610"/>
      <c r="J14" s="610"/>
      <c r="K14" s="610"/>
      <c r="L14" s="610"/>
      <c r="M14" s="610"/>
      <c r="N14" s="610"/>
      <c r="O14" s="610"/>
      <c r="P14" s="610"/>
      <c r="Q14" s="610"/>
      <c r="R14" s="610"/>
      <c r="S14" s="610"/>
    </row>
    <row r="16" spans="1:19" ht="29.25" customHeight="1" x14ac:dyDescent="0.25">
      <c r="A16" s="609" t="s">
        <v>894</v>
      </c>
      <c r="B16" s="609"/>
      <c r="C16" s="609"/>
      <c r="D16" s="609"/>
      <c r="E16" s="609"/>
      <c r="F16" s="609"/>
      <c r="G16" s="609"/>
      <c r="H16" s="609"/>
      <c r="I16" s="609"/>
      <c r="J16" s="609"/>
      <c r="K16" s="609"/>
      <c r="L16" s="609"/>
      <c r="M16" s="609"/>
      <c r="N16" s="609"/>
      <c r="O16" s="609"/>
      <c r="P16" s="609"/>
      <c r="Q16" s="609"/>
      <c r="R16" s="609"/>
      <c r="S16" s="609"/>
    </row>
    <row r="18" spans="1:19" ht="14.25" customHeight="1" x14ac:dyDescent="0.25">
      <c r="B18" s="611"/>
      <c r="C18" s="611"/>
      <c r="D18" s="611"/>
      <c r="E18" s="611"/>
      <c r="F18" s="611"/>
      <c r="G18" s="611"/>
      <c r="H18" s="611"/>
      <c r="I18" s="611"/>
      <c r="J18" s="611"/>
      <c r="K18" s="611"/>
      <c r="L18" s="611"/>
      <c r="M18" s="611"/>
      <c r="N18" s="611"/>
      <c r="O18" s="611"/>
      <c r="P18" s="611"/>
      <c r="Q18" s="611"/>
      <c r="R18" s="611"/>
      <c r="S18" s="611"/>
    </row>
    <row r="19" spans="1:19" x14ac:dyDescent="0.25">
      <c r="B19" s="611"/>
      <c r="C19" s="611"/>
      <c r="D19" s="611"/>
      <c r="E19" s="611"/>
      <c r="F19" s="611"/>
      <c r="G19" s="611"/>
      <c r="H19" s="611"/>
      <c r="I19" s="611"/>
      <c r="J19" s="611"/>
      <c r="K19" s="611"/>
      <c r="L19" s="611"/>
      <c r="M19" s="611"/>
      <c r="N19" s="611"/>
      <c r="O19" s="611"/>
      <c r="P19" s="611"/>
      <c r="Q19" s="611"/>
      <c r="R19" s="611"/>
      <c r="S19" s="611"/>
    </row>
    <row r="20" spans="1:19" x14ac:dyDescent="0.25">
      <c r="B20" s="611"/>
      <c r="C20" s="611"/>
      <c r="D20" s="611"/>
      <c r="E20" s="611"/>
      <c r="F20" s="611"/>
      <c r="G20" s="611"/>
      <c r="H20" s="611"/>
      <c r="I20" s="611"/>
      <c r="J20" s="611"/>
      <c r="K20" s="611"/>
      <c r="L20" s="611"/>
      <c r="M20" s="611"/>
      <c r="N20" s="611"/>
      <c r="O20" s="611"/>
      <c r="P20" s="611"/>
      <c r="Q20" s="611"/>
      <c r="R20" s="611"/>
      <c r="S20" s="611"/>
    </row>
    <row r="21" spans="1:19" x14ac:dyDescent="0.25">
      <c r="B21" s="611"/>
      <c r="C21" s="611"/>
      <c r="D21" s="611"/>
      <c r="E21" s="611"/>
      <c r="F21" s="611"/>
      <c r="G21" s="611"/>
      <c r="H21" s="611"/>
      <c r="I21" s="611"/>
      <c r="J21" s="611"/>
      <c r="K21" s="611"/>
      <c r="L21" s="611"/>
      <c r="M21" s="611"/>
      <c r="N21" s="611"/>
      <c r="O21" s="611"/>
      <c r="P21" s="611"/>
      <c r="Q21" s="611"/>
      <c r="R21" s="611"/>
      <c r="S21" s="611"/>
    </row>
    <row r="22" spans="1:19" s="32" customFormat="1" ht="113.25" customHeight="1" x14ac:dyDescent="0.25">
      <c r="B22" s="611"/>
      <c r="C22" s="611"/>
      <c r="D22" s="611"/>
      <c r="E22" s="611"/>
      <c r="F22" s="611"/>
      <c r="G22" s="611"/>
      <c r="H22" s="611"/>
      <c r="I22" s="611"/>
      <c r="J22" s="611"/>
      <c r="K22" s="611"/>
      <c r="L22" s="611"/>
      <c r="M22" s="611"/>
      <c r="N22" s="611"/>
      <c r="O22" s="611"/>
      <c r="P22" s="611"/>
      <c r="Q22" s="611"/>
      <c r="R22" s="611"/>
      <c r="S22" s="611"/>
    </row>
    <row r="24" spans="1:19" ht="30" customHeight="1" x14ac:dyDescent="0.25">
      <c r="A24" s="609" t="s">
        <v>895</v>
      </c>
      <c r="B24" s="609"/>
      <c r="C24" s="609"/>
      <c r="D24" s="609"/>
      <c r="E24" s="609"/>
      <c r="F24" s="609"/>
      <c r="G24" s="609"/>
      <c r="H24" s="609"/>
      <c r="I24" s="609"/>
      <c r="J24" s="609"/>
      <c r="K24" s="609"/>
      <c r="L24" s="609"/>
      <c r="M24" s="609"/>
      <c r="N24" s="609"/>
      <c r="O24" s="609"/>
      <c r="P24" s="609"/>
      <c r="Q24" s="609"/>
      <c r="R24" s="609"/>
      <c r="S24" s="609"/>
    </row>
    <row r="25" spans="1:19" x14ac:dyDescent="0.25">
      <c r="A25" s="268"/>
      <c r="B25" s="268"/>
      <c r="C25" s="268"/>
      <c r="D25" s="268"/>
      <c r="E25" s="268"/>
      <c r="F25" s="268"/>
      <c r="G25" s="268"/>
      <c r="H25" s="268"/>
      <c r="I25" s="268"/>
      <c r="J25" s="268"/>
      <c r="K25" s="268"/>
      <c r="L25" s="268"/>
      <c r="M25" s="268"/>
      <c r="N25" s="268"/>
      <c r="O25" s="268"/>
      <c r="P25" s="268"/>
      <c r="Q25" s="268"/>
      <c r="R25" s="268"/>
      <c r="S25" s="268"/>
    </row>
    <row r="26" spans="1:19" ht="14.25" customHeight="1" x14ac:dyDescent="0.25">
      <c r="A26" s="268"/>
      <c r="B26" s="610"/>
      <c r="C26" s="610"/>
      <c r="D26" s="610"/>
      <c r="E26" s="610"/>
      <c r="F26" s="610"/>
      <c r="G26" s="610"/>
      <c r="H26" s="610"/>
      <c r="I26" s="610"/>
      <c r="J26" s="610"/>
      <c r="K26" s="610"/>
      <c r="L26" s="610"/>
      <c r="M26" s="610"/>
      <c r="N26" s="610"/>
      <c r="O26" s="610"/>
      <c r="P26" s="610"/>
      <c r="Q26" s="610"/>
      <c r="R26" s="610"/>
      <c r="S26" s="610"/>
    </row>
    <row r="27" spans="1:19" x14ac:dyDescent="0.25">
      <c r="A27" s="268"/>
      <c r="B27" s="610"/>
      <c r="C27" s="610"/>
      <c r="D27" s="610"/>
      <c r="E27" s="610"/>
      <c r="F27" s="610"/>
      <c r="G27" s="610"/>
      <c r="H27" s="610"/>
      <c r="I27" s="610"/>
      <c r="J27" s="610"/>
      <c r="K27" s="610"/>
      <c r="L27" s="610"/>
      <c r="M27" s="610"/>
      <c r="N27" s="610"/>
      <c r="O27" s="610"/>
      <c r="P27" s="610"/>
      <c r="Q27" s="610"/>
      <c r="R27" s="610"/>
      <c r="S27" s="610"/>
    </row>
    <row r="28" spans="1:19" ht="15.75" customHeight="1" x14ac:dyDescent="0.25">
      <c r="A28" s="266"/>
      <c r="B28" s="610"/>
      <c r="C28" s="610"/>
      <c r="D28" s="610"/>
      <c r="E28" s="610"/>
      <c r="F28" s="610"/>
      <c r="G28" s="610"/>
      <c r="H28" s="610"/>
      <c r="I28" s="610"/>
      <c r="J28" s="610"/>
      <c r="K28" s="610"/>
      <c r="L28" s="610"/>
      <c r="M28" s="610"/>
      <c r="N28" s="610"/>
      <c r="O28" s="610"/>
      <c r="P28" s="610"/>
      <c r="Q28" s="610"/>
      <c r="R28" s="610"/>
      <c r="S28" s="610"/>
    </row>
    <row r="29" spans="1:19" ht="57" customHeight="1" x14ac:dyDescent="0.25">
      <c r="B29" s="610"/>
      <c r="C29" s="610"/>
      <c r="D29" s="610"/>
      <c r="E29" s="610"/>
      <c r="F29" s="610"/>
      <c r="G29" s="610"/>
      <c r="H29" s="610"/>
      <c r="I29" s="610"/>
      <c r="J29" s="610"/>
      <c r="K29" s="610"/>
      <c r="L29" s="610"/>
      <c r="M29" s="610"/>
      <c r="N29" s="610"/>
      <c r="O29" s="610"/>
      <c r="P29" s="610"/>
      <c r="Q29" s="610"/>
      <c r="R29" s="610"/>
      <c r="S29" s="610"/>
    </row>
    <row r="31" spans="1:19" x14ac:dyDescent="0.25">
      <c r="A31" s="609" t="s">
        <v>896</v>
      </c>
      <c r="B31" s="609"/>
      <c r="C31" s="609"/>
      <c r="D31" s="609"/>
      <c r="E31" s="609"/>
      <c r="F31" s="609"/>
      <c r="G31" s="609"/>
      <c r="H31" s="609"/>
      <c r="I31" s="609"/>
      <c r="J31" s="609"/>
      <c r="K31" s="609"/>
      <c r="L31" s="609"/>
      <c r="M31" s="609"/>
      <c r="N31" s="609"/>
      <c r="O31" s="609"/>
      <c r="P31" s="609"/>
      <c r="Q31" s="609"/>
      <c r="R31" s="609"/>
      <c r="S31" s="609"/>
    </row>
    <row r="32" spans="1:19" x14ac:dyDescent="0.25">
      <c r="A32" s="268"/>
      <c r="B32" s="268"/>
      <c r="C32" s="268"/>
      <c r="D32" s="268"/>
      <c r="E32" s="268"/>
      <c r="F32" s="268"/>
      <c r="G32" s="268"/>
      <c r="H32" s="268"/>
      <c r="I32" s="268"/>
      <c r="J32" s="268"/>
      <c r="K32" s="268"/>
      <c r="L32" s="268"/>
      <c r="M32" s="268"/>
      <c r="N32" s="268"/>
      <c r="O32" s="268"/>
      <c r="P32" s="268"/>
      <c r="Q32" s="268"/>
      <c r="R32" s="268"/>
      <c r="S32" s="268"/>
    </row>
    <row r="33" spans="1:19" ht="14.25" customHeight="1" x14ac:dyDescent="0.25">
      <c r="A33" s="268"/>
      <c r="B33" s="610"/>
      <c r="C33" s="610"/>
      <c r="D33" s="610"/>
      <c r="E33" s="610"/>
      <c r="F33" s="610"/>
      <c r="G33" s="610"/>
      <c r="H33" s="610"/>
      <c r="I33" s="610"/>
      <c r="J33" s="610"/>
      <c r="K33" s="610"/>
      <c r="L33" s="610"/>
      <c r="M33" s="610"/>
      <c r="N33" s="610"/>
      <c r="O33" s="610"/>
      <c r="P33" s="610"/>
      <c r="Q33" s="610"/>
      <c r="R33" s="610"/>
      <c r="S33" s="610"/>
    </row>
    <row r="34" spans="1:19" x14ac:dyDescent="0.25">
      <c r="A34" s="268"/>
      <c r="B34" s="610"/>
      <c r="C34" s="610"/>
      <c r="D34" s="610"/>
      <c r="E34" s="610"/>
      <c r="F34" s="610"/>
      <c r="G34" s="610"/>
      <c r="H34" s="610"/>
      <c r="I34" s="610"/>
      <c r="J34" s="610"/>
      <c r="K34" s="610"/>
      <c r="L34" s="610"/>
      <c r="M34" s="610"/>
      <c r="N34" s="610"/>
      <c r="O34" s="610"/>
      <c r="P34" s="610"/>
      <c r="Q34" s="610"/>
      <c r="R34" s="610"/>
      <c r="S34" s="610"/>
    </row>
    <row r="35" spans="1:19" ht="15.75" customHeight="1" x14ac:dyDescent="0.25">
      <c r="A35" s="266"/>
      <c r="B35" s="610"/>
      <c r="C35" s="610"/>
      <c r="D35" s="610"/>
      <c r="E35" s="610"/>
      <c r="F35" s="610"/>
      <c r="G35" s="610"/>
      <c r="H35" s="610"/>
      <c r="I35" s="610"/>
      <c r="J35" s="610"/>
      <c r="K35" s="610"/>
      <c r="L35" s="610"/>
      <c r="M35" s="610"/>
      <c r="N35" s="610"/>
      <c r="O35" s="610"/>
      <c r="P35" s="610"/>
      <c r="Q35" s="610"/>
      <c r="R35" s="610"/>
      <c r="S35" s="610"/>
    </row>
    <row r="36" spans="1:19" ht="57" customHeight="1" x14ac:dyDescent="0.25">
      <c r="B36" s="610"/>
      <c r="C36" s="610"/>
      <c r="D36" s="610"/>
      <c r="E36" s="610"/>
      <c r="F36" s="610"/>
      <c r="G36" s="610"/>
      <c r="H36" s="610"/>
      <c r="I36" s="610"/>
      <c r="J36" s="610"/>
      <c r="K36" s="610"/>
      <c r="L36" s="610"/>
      <c r="M36" s="610"/>
      <c r="N36" s="610"/>
      <c r="O36" s="610"/>
      <c r="P36" s="610"/>
      <c r="Q36" s="610"/>
      <c r="R36" s="610"/>
      <c r="S36" s="610"/>
    </row>
    <row r="38" spans="1:19" x14ac:dyDescent="0.25">
      <c r="A38" s="609" t="s">
        <v>750</v>
      </c>
      <c r="B38" s="609"/>
      <c r="C38" s="609"/>
      <c r="D38" s="609"/>
      <c r="E38" s="609"/>
      <c r="F38" s="609"/>
      <c r="G38" s="609"/>
      <c r="H38" s="609"/>
      <c r="I38" s="609"/>
      <c r="J38" s="609"/>
      <c r="K38" s="609"/>
      <c r="L38" s="609"/>
      <c r="M38" s="609"/>
      <c r="N38" s="609"/>
      <c r="O38" s="609"/>
      <c r="P38" s="609"/>
      <c r="Q38" s="609"/>
      <c r="R38" s="609"/>
      <c r="S38" s="609"/>
    </row>
    <row r="39" spans="1:19" x14ac:dyDescent="0.25">
      <c r="A39" s="268"/>
      <c r="B39" s="268"/>
      <c r="C39" s="268"/>
      <c r="D39" s="268"/>
      <c r="E39" s="268"/>
      <c r="F39" s="268"/>
      <c r="G39" s="268"/>
      <c r="H39" s="268"/>
      <c r="I39" s="268"/>
      <c r="J39" s="268"/>
      <c r="K39" s="268"/>
      <c r="L39" s="268"/>
      <c r="M39" s="268"/>
      <c r="N39" s="268"/>
      <c r="O39" s="268"/>
      <c r="P39" s="268"/>
      <c r="Q39" s="268"/>
      <c r="R39" s="268"/>
      <c r="S39" s="268"/>
    </row>
    <row r="40" spans="1:19" ht="14.25" customHeight="1" x14ac:dyDescent="0.25">
      <c r="A40" s="268"/>
      <c r="B40" s="610"/>
      <c r="C40" s="610"/>
      <c r="D40" s="610"/>
      <c r="E40" s="610"/>
      <c r="F40" s="610"/>
      <c r="G40" s="610"/>
      <c r="H40" s="610"/>
      <c r="I40" s="610"/>
      <c r="J40" s="610"/>
      <c r="K40" s="610"/>
      <c r="L40" s="610"/>
      <c r="M40" s="610"/>
      <c r="N40" s="610"/>
      <c r="O40" s="610"/>
      <c r="P40" s="610"/>
      <c r="Q40" s="610"/>
      <c r="R40" s="610"/>
      <c r="S40" s="610"/>
    </row>
    <row r="41" spans="1:19" x14ac:dyDescent="0.25">
      <c r="A41" s="268"/>
      <c r="B41" s="610"/>
      <c r="C41" s="610"/>
      <c r="D41" s="610"/>
      <c r="E41" s="610"/>
      <c r="F41" s="610"/>
      <c r="G41" s="610"/>
      <c r="H41" s="610"/>
      <c r="I41" s="610"/>
      <c r="J41" s="610"/>
      <c r="K41" s="610"/>
      <c r="L41" s="610"/>
      <c r="M41" s="610"/>
      <c r="N41" s="610"/>
      <c r="O41" s="610"/>
      <c r="P41" s="610"/>
      <c r="Q41" s="610"/>
      <c r="R41" s="610"/>
      <c r="S41" s="610"/>
    </row>
    <row r="42" spans="1:19" ht="15.75" customHeight="1" x14ac:dyDescent="0.25">
      <c r="A42" s="266"/>
      <c r="B42" s="610"/>
      <c r="C42" s="610"/>
      <c r="D42" s="610"/>
      <c r="E42" s="610"/>
      <c r="F42" s="610"/>
      <c r="G42" s="610"/>
      <c r="H42" s="610"/>
      <c r="I42" s="610"/>
      <c r="J42" s="610"/>
      <c r="K42" s="610"/>
      <c r="L42" s="610"/>
      <c r="M42" s="610"/>
      <c r="N42" s="610"/>
      <c r="O42" s="610"/>
      <c r="P42" s="610"/>
      <c r="Q42" s="610"/>
      <c r="R42" s="610"/>
      <c r="S42" s="610"/>
    </row>
    <row r="43" spans="1:19" ht="57" customHeight="1" x14ac:dyDescent="0.25">
      <c r="B43" s="610"/>
      <c r="C43" s="610"/>
      <c r="D43" s="610"/>
      <c r="E43" s="610"/>
      <c r="F43" s="610"/>
      <c r="G43" s="610"/>
      <c r="H43" s="610"/>
      <c r="I43" s="610"/>
      <c r="J43" s="610"/>
      <c r="K43" s="610"/>
      <c r="L43" s="610"/>
      <c r="M43" s="610"/>
      <c r="N43" s="610"/>
      <c r="O43" s="610"/>
      <c r="P43" s="610"/>
      <c r="Q43" s="610"/>
      <c r="R43" s="610"/>
      <c r="S43" s="610"/>
    </row>
    <row r="44" spans="1:19" x14ac:dyDescent="0.25">
      <c r="B44" s="269"/>
      <c r="C44" s="269"/>
      <c r="D44" s="269"/>
      <c r="E44" s="269"/>
      <c r="F44" s="269"/>
      <c r="G44" s="269"/>
      <c r="H44" s="269"/>
      <c r="I44" s="269"/>
      <c r="J44" s="269"/>
      <c r="K44" s="269"/>
      <c r="L44" s="269"/>
      <c r="M44" s="269"/>
      <c r="N44" s="269"/>
      <c r="O44" s="269"/>
      <c r="P44" s="269"/>
      <c r="Q44" s="269"/>
      <c r="R44" s="269"/>
      <c r="S44" s="269"/>
    </row>
    <row r="46" spans="1:19" s="32" customFormat="1" x14ac:dyDescent="0.25"/>
    <row r="47" spans="1:19" s="32" customFormat="1" x14ac:dyDescent="0.25"/>
    <row r="48" spans="1:19" s="32" customFormat="1" x14ac:dyDescent="0.25"/>
    <row r="49" s="32" customFormat="1" x14ac:dyDescent="0.25"/>
    <row r="50" s="32" customFormat="1" x14ac:dyDescent="0.25"/>
    <row r="51" s="32" customFormat="1" x14ac:dyDescent="0.25"/>
    <row r="52" s="32" customFormat="1" x14ac:dyDescent="0.25"/>
    <row r="53" s="32" customFormat="1" x14ac:dyDescent="0.25"/>
    <row r="54" s="32" customFormat="1" x14ac:dyDescent="0.25"/>
    <row r="55" s="32" customFormat="1" x14ac:dyDescent="0.25"/>
    <row r="56" s="32" customFormat="1" x14ac:dyDescent="0.25"/>
    <row r="57" s="32" customFormat="1" x14ac:dyDescent="0.25"/>
  </sheetData>
  <sheetProtection algorithmName="SHA-512" hashValue="TvaHBRhQiTL5hWK1wRmiJ3XSDuwNgH3kxE135zwbhKYAYZbvcY8glvycIO1pZg4jChhyB4Elp+bXnMRYRcuTpw==" saltValue="Y7OfctWb+FTzJZ2X89QaJA==" spinCount="100000" sheet="1" objects="1" scenarios="1"/>
  <mergeCells count="12">
    <mergeCell ref="A38:S38"/>
    <mergeCell ref="B40:S43"/>
    <mergeCell ref="A6:S7"/>
    <mergeCell ref="A9:S9"/>
    <mergeCell ref="B11:S14"/>
    <mergeCell ref="A16:S16"/>
    <mergeCell ref="B18:S22"/>
    <mergeCell ref="A3:J3"/>
    <mergeCell ref="A24:S24"/>
    <mergeCell ref="B26:S29"/>
    <mergeCell ref="A31:S31"/>
    <mergeCell ref="B33:S36"/>
  </mergeCells>
  <dataValidations count="1">
    <dataValidation type="textLength" operator="lessThanOrEqual" allowBlank="1" showInputMessage="1" showErrorMessage="1" sqref="B44:S44" xr:uid="{1EA24F13-B8F7-4D80-9867-94D811A327D1}">
      <formula1>1000</formula1>
    </dataValidation>
  </dataValidation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232CC-8C5E-4CD4-B3F1-87DE5D3CABB9}">
  <sheetPr>
    <tabColor theme="8" tint="0.39997558519241921"/>
  </sheetPr>
  <dimension ref="A1:AK51"/>
  <sheetViews>
    <sheetView zoomScale="80" zoomScaleNormal="80" workbookViewId="0">
      <selection activeCell="E35" sqref="E35"/>
    </sheetView>
  </sheetViews>
  <sheetFormatPr defaultRowHeight="15" x14ac:dyDescent="0.25"/>
  <cols>
    <col min="1" max="2" width="9.140625" style="32"/>
    <col min="3" max="3" width="11.85546875" style="32" customWidth="1"/>
    <col min="4" max="4" width="44.42578125" style="32" customWidth="1"/>
    <col min="5" max="6" width="9.140625" style="32"/>
    <col min="7" max="7" width="12.5703125" style="32" bestFit="1" customWidth="1"/>
    <col min="8" max="9" width="9.140625" style="32"/>
    <col min="10" max="10" width="12.140625" style="32" customWidth="1"/>
    <col min="11" max="13" width="9.140625" style="32"/>
    <col min="14" max="14" width="11" style="32" customWidth="1"/>
    <col min="15" max="15" width="12.85546875" style="32" customWidth="1"/>
    <col min="16" max="16" width="10.85546875" style="32" customWidth="1"/>
    <col min="17" max="17" width="9.140625" style="32"/>
    <col min="18" max="18" width="10.5703125" style="32" customWidth="1"/>
    <col min="19" max="19" width="9.140625" style="32"/>
    <col min="20" max="20" width="9.28515625" style="32" customWidth="1"/>
    <col min="21" max="29" width="9.140625" style="32"/>
    <col min="30" max="30" width="48.42578125" style="32" bestFit="1" customWidth="1"/>
    <col min="31" max="32" width="31.5703125" style="32" bestFit="1" customWidth="1"/>
    <col min="33" max="33" width="29.140625" style="32" bestFit="1" customWidth="1"/>
    <col min="34" max="34" width="48.42578125" style="32" bestFit="1" customWidth="1"/>
    <col min="35" max="35" width="30.28515625" style="32" customWidth="1"/>
    <col min="36" max="16384" width="9.140625" style="32"/>
  </cols>
  <sheetData>
    <row r="1" spans="1:35" ht="64.5" customHeight="1" x14ac:dyDescent="0.25"/>
    <row r="2" spans="1:35" s="186" customFormat="1" ht="33.75" customHeight="1" x14ac:dyDescent="0.35">
      <c r="A2" s="185" t="s">
        <v>753</v>
      </c>
      <c r="F2" s="187"/>
    </row>
    <row r="3" spans="1:35" s="188" customFormat="1" ht="20.100000000000001" customHeight="1" x14ac:dyDescent="0.25">
      <c r="A3" s="333">
        <f>Prolink!G2</f>
        <v>0</v>
      </c>
      <c r="B3" s="315"/>
      <c r="C3" s="315"/>
      <c r="D3" s="315"/>
      <c r="E3" s="315"/>
      <c r="F3" s="315"/>
      <c r="G3" s="315"/>
      <c r="H3" s="315"/>
      <c r="I3" s="315"/>
      <c r="J3" s="315"/>
    </row>
    <row r="5" spans="1:35" ht="15.75" thickBot="1" x14ac:dyDescent="0.3"/>
    <row r="6" spans="1:35" ht="15.75" thickBot="1" x14ac:dyDescent="0.3">
      <c r="B6" s="652" t="s">
        <v>106</v>
      </c>
      <c r="C6" s="653"/>
      <c r="D6" s="638">
        <f>Prolink!G2</f>
        <v>0</v>
      </c>
      <c r="E6" s="639"/>
      <c r="F6" s="639"/>
      <c r="G6" s="640"/>
    </row>
    <row r="7" spans="1:35" ht="15.75" thickBot="1" x14ac:dyDescent="0.3"/>
    <row r="8" spans="1:35" ht="15.75" thickBot="1" x14ac:dyDescent="0.3">
      <c r="B8" s="652" t="s">
        <v>301</v>
      </c>
      <c r="C8" s="653"/>
      <c r="D8" s="378"/>
      <c r="E8" s="379"/>
      <c r="F8" s="379"/>
      <c r="G8" s="380"/>
    </row>
    <row r="9" spans="1:35" ht="15.75" thickBot="1" x14ac:dyDescent="0.3"/>
    <row r="10" spans="1:35" ht="15.75" thickBot="1" x14ac:dyDescent="0.3">
      <c r="B10" s="652" t="s">
        <v>304</v>
      </c>
      <c r="C10" s="653"/>
      <c r="D10" s="138"/>
    </row>
    <row r="11" spans="1:35" x14ac:dyDescent="0.25">
      <c r="B11" s="273"/>
      <c r="C11" s="273"/>
    </row>
    <row r="12" spans="1:35" ht="18.75" x14ac:dyDescent="0.3">
      <c r="B12" s="612" t="s">
        <v>754</v>
      </c>
      <c r="C12" s="612"/>
      <c r="D12" s="612"/>
      <c r="E12" s="612"/>
      <c r="F12" s="612"/>
      <c r="G12" s="612"/>
      <c r="H12" s="612"/>
      <c r="I12" s="612"/>
      <c r="J12" s="612"/>
    </row>
    <row r="13" spans="1:35" ht="15.75" thickBot="1" x14ac:dyDescent="0.3">
      <c r="AD13" s="32" t="s">
        <v>337</v>
      </c>
    </row>
    <row r="14" spans="1:35" ht="15.75" thickBot="1" x14ac:dyDescent="0.3">
      <c r="D14" s="270" t="s">
        <v>305</v>
      </c>
      <c r="E14" s="60">
        <f>'Project Information'!I57</f>
        <v>0</v>
      </c>
      <c r="N14" s="207" t="s">
        <v>309</v>
      </c>
    </row>
    <row r="15" spans="1:35" ht="15.75" thickBot="1" x14ac:dyDescent="0.3">
      <c r="J15" s="210"/>
      <c r="K15" s="643" t="s">
        <v>308</v>
      </c>
      <c r="AD15" s="204" t="s">
        <v>332</v>
      </c>
      <c r="AE15" s="204" t="s">
        <v>333</v>
      </c>
      <c r="AF15" s="204" t="s">
        <v>334</v>
      </c>
      <c r="AG15" s="204" t="s">
        <v>331</v>
      </c>
      <c r="AH15" s="204" t="s">
        <v>335</v>
      </c>
      <c r="AI15" s="204" t="s">
        <v>336</v>
      </c>
    </row>
    <row r="16" spans="1:35" ht="15.75" thickBot="1" x14ac:dyDescent="0.3">
      <c r="D16" s="271" t="s">
        <v>302</v>
      </c>
      <c r="E16" s="654">
        <f>'Project Information'!E36</f>
        <v>0</v>
      </c>
      <c r="F16" s="655"/>
      <c r="G16" s="656"/>
      <c r="I16" s="643" t="s">
        <v>306</v>
      </c>
      <c r="K16" s="643"/>
      <c r="AD16" s="203" t="s">
        <v>320</v>
      </c>
      <c r="AE16" s="203" t="s">
        <v>320</v>
      </c>
      <c r="AF16" s="203" t="s">
        <v>320</v>
      </c>
      <c r="AG16" s="203" t="s">
        <v>320</v>
      </c>
      <c r="AH16" s="199" t="s">
        <v>324</v>
      </c>
      <c r="AI16" s="199" t="s">
        <v>324</v>
      </c>
    </row>
    <row r="17" spans="2:35" ht="15.75" thickBot="1" x14ac:dyDescent="0.3">
      <c r="H17" s="207"/>
      <c r="I17" s="644"/>
      <c r="J17" s="210"/>
      <c r="K17" s="643"/>
      <c r="N17" s="663" t="s">
        <v>310</v>
      </c>
      <c r="O17" s="604"/>
      <c r="P17" s="604"/>
      <c r="Q17" s="604"/>
      <c r="R17" s="604"/>
      <c r="S17" s="604"/>
      <c r="T17" s="604"/>
      <c r="U17" s="605"/>
      <c r="AB17" s="32" t="s">
        <v>340</v>
      </c>
      <c r="AD17" s="203" t="s">
        <v>321</v>
      </c>
      <c r="AE17" s="203" t="s">
        <v>321</v>
      </c>
      <c r="AF17" s="203" t="s">
        <v>321</v>
      </c>
      <c r="AG17" s="203" t="s">
        <v>321</v>
      </c>
      <c r="AH17" s="199" t="s">
        <v>325</v>
      </c>
      <c r="AI17" s="199" t="s">
        <v>325</v>
      </c>
    </row>
    <row r="18" spans="2:35" ht="15.75" thickBot="1" x14ac:dyDescent="0.3">
      <c r="D18" s="272" t="s">
        <v>303</v>
      </c>
      <c r="E18" s="641" t="str">
        <f>IF(OR(ISBLANK(E14),E14=0),"",E16/E14)</f>
        <v/>
      </c>
      <c r="F18" s="642"/>
      <c r="I18" s="134" cm="1">
        <f t="array" ref="I18">_xlfn.IFS(AND(E18&gt;=75001,E18&lt;=100000),10,(E18&lt;=75000),20,E18&gt;100001,0)</f>
        <v>0</v>
      </c>
      <c r="K18" s="47">
        <v>20</v>
      </c>
      <c r="N18" s="664" t="s">
        <v>311</v>
      </c>
      <c r="O18" s="665"/>
      <c r="P18" s="665"/>
      <c r="Q18" s="665"/>
      <c r="R18" s="665"/>
      <c r="S18" s="665"/>
      <c r="T18" s="665"/>
      <c r="U18" s="666"/>
      <c r="AD18" s="203" t="s">
        <v>322</v>
      </c>
      <c r="AE18" s="203" t="s">
        <v>322</v>
      </c>
      <c r="AF18" s="203" t="s">
        <v>322</v>
      </c>
      <c r="AG18" s="203" t="s">
        <v>322</v>
      </c>
      <c r="AH18" s="199" t="s">
        <v>326</v>
      </c>
      <c r="AI18" s="199" t="s">
        <v>326</v>
      </c>
    </row>
    <row r="19" spans="2:35" x14ac:dyDescent="0.25">
      <c r="N19" s="626" t="s">
        <v>312</v>
      </c>
      <c r="O19" s="627"/>
      <c r="P19" s="627"/>
      <c r="Q19" s="627"/>
      <c r="R19" s="627"/>
      <c r="S19" s="627"/>
      <c r="T19" s="627"/>
      <c r="U19" s="628"/>
      <c r="AD19" s="202" t="s">
        <v>323</v>
      </c>
      <c r="AE19" s="202" t="s">
        <v>323</v>
      </c>
      <c r="AF19" s="202" t="s">
        <v>323</v>
      </c>
      <c r="AG19" s="202" t="s">
        <v>323</v>
      </c>
      <c r="AH19" s="199" t="s">
        <v>327</v>
      </c>
      <c r="AI19" s="199" t="s">
        <v>327</v>
      </c>
    </row>
    <row r="20" spans="2:35" x14ac:dyDescent="0.25">
      <c r="AD20" s="199"/>
      <c r="AE20" s="199"/>
      <c r="AF20" s="199"/>
      <c r="AG20" s="199"/>
      <c r="AH20" s="199" t="s">
        <v>328</v>
      </c>
      <c r="AI20" s="199" t="s">
        <v>328</v>
      </c>
    </row>
    <row r="21" spans="2:35" x14ac:dyDescent="0.25">
      <c r="AD21" s="199"/>
      <c r="AE21" s="199"/>
      <c r="AF21" s="199"/>
      <c r="AG21" s="199"/>
      <c r="AH21" s="199" t="s">
        <v>329</v>
      </c>
      <c r="AI21" s="199" t="s">
        <v>329</v>
      </c>
    </row>
    <row r="22" spans="2:35" ht="18.75" x14ac:dyDescent="0.3">
      <c r="B22" s="612" t="s">
        <v>755</v>
      </c>
      <c r="C22" s="612"/>
      <c r="D22" s="612"/>
      <c r="E22" s="612"/>
      <c r="F22" s="612"/>
      <c r="G22" s="612"/>
      <c r="H22" s="612"/>
      <c r="I22" s="612"/>
      <c r="J22" s="612"/>
    </row>
    <row r="23" spans="2:35" ht="15" customHeight="1" thickBot="1" x14ac:dyDescent="0.3"/>
    <row r="24" spans="2:35" ht="15.75" customHeight="1" thickBot="1" x14ac:dyDescent="0.3">
      <c r="C24" s="667" t="s">
        <v>313</v>
      </c>
      <c r="D24" s="668"/>
      <c r="E24" s="668"/>
      <c r="F24" s="669"/>
      <c r="G24" s="136" t="str">
        <f>IF(OR(ISBLANK(G29),G29=0),"",G26/G29)</f>
        <v/>
      </c>
      <c r="N24" s="629" t="s">
        <v>316</v>
      </c>
      <c r="O24" s="630"/>
      <c r="P24" s="630"/>
      <c r="Q24" s="630"/>
      <c r="R24" s="630"/>
      <c r="S24" s="630"/>
      <c r="T24" s="630"/>
      <c r="U24" s="630"/>
      <c r="V24" s="630"/>
      <c r="W24" s="631"/>
      <c r="AD24" s="32" t="e">
        <f>VLOOKUP(CONST1,SFR_RS[#All],MATCH(TYPBUI1,SFR_RS[[#Headers],[One Story Residential]:[Bi-Level Residential]],0),FALSE)</f>
        <v>#NAME?</v>
      </c>
      <c r="AE24" s="32" t="e">
        <f>INDEX(SFR_RS[[One Story Residential]:[Bi-Level Residential]],MATCH(CONST1,SFR_RS[Column1],0),MATCH(TYPBUI1,(SFR_RS[[#Headers],[One Story Residential]:[Bi-Level Residential]]),0))</f>
        <v>#NAME?</v>
      </c>
      <c r="AF24" s="32" t="s">
        <v>342</v>
      </c>
      <c r="AH24" s="32" t="s">
        <v>341</v>
      </c>
    </row>
    <row r="25" spans="2:35" ht="15.75" thickBot="1" x14ac:dyDescent="0.3">
      <c r="E25" s="209"/>
      <c r="F25" s="209"/>
      <c r="G25" s="209"/>
      <c r="H25" s="209"/>
      <c r="I25" s="209"/>
      <c r="J25" s="209"/>
      <c r="K25" s="209"/>
      <c r="L25" s="209"/>
      <c r="M25" s="256"/>
      <c r="N25" s="632"/>
      <c r="O25" s="633"/>
      <c r="P25" s="633"/>
      <c r="Q25" s="633"/>
      <c r="R25" s="633"/>
      <c r="S25" s="633"/>
      <c r="T25" s="633"/>
      <c r="U25" s="633"/>
      <c r="V25" s="633"/>
      <c r="W25" s="634"/>
      <c r="AD25" s="32" t="e">
        <f>VLOOKUP(CONST1,CONRSTB[#All],MATCH(TYPBUI1,CONRSTB[#Headers],0),FALSE)</f>
        <v>#NAME?</v>
      </c>
      <c r="AE25" s="32" t="e">
        <f>INDEX(CONRSTB[[One to Three Story Apartment]:[Four to Seven Story Apartment]],MATCH(CONST1,CONRSTB[Column1],0),MATCH(TYPBUI1,(CONRSTB[[#Headers],[One to Three Story Apartment]:[Four to Seven Story Apartment]]),0))</f>
        <v>#NAME?</v>
      </c>
      <c r="AF25" s="32" t="s">
        <v>343</v>
      </c>
    </row>
    <row r="26" spans="2:35" ht="15.75" customHeight="1" thickBot="1" x14ac:dyDescent="0.3">
      <c r="C26" s="670" t="s">
        <v>314</v>
      </c>
      <c r="D26" s="671"/>
      <c r="E26" s="671"/>
      <c r="F26" s="672"/>
      <c r="G26" s="137">
        <f>'LIFT HO Sources &amp; Uses'!D90</f>
        <v>0</v>
      </c>
      <c r="N26" s="635" t="s">
        <v>317</v>
      </c>
      <c r="O26" s="636"/>
      <c r="P26" s="636"/>
      <c r="Q26" s="636"/>
      <c r="R26" s="636"/>
      <c r="S26" s="636"/>
      <c r="T26" s="636"/>
      <c r="U26" s="636"/>
      <c r="V26" s="636"/>
      <c r="W26" s="637"/>
      <c r="AE26" s="32" t="e">
        <f>INDEX(SFR_RS[[One Story Residential]:[Bi-Level Residential]],MATCH(CONST2,SFR_RS[Column1],0),MATCH(TYPBUILD2,(SFR_RS[[#Headers],[One Story Residential]:[Bi-Level Residential]]),0))</f>
        <v>#NAME?</v>
      </c>
    </row>
    <row r="27" spans="2:35" x14ac:dyDescent="0.25">
      <c r="N27" s="635"/>
      <c r="O27" s="636"/>
      <c r="P27" s="636"/>
      <c r="Q27" s="636"/>
      <c r="R27" s="636"/>
      <c r="S27" s="636"/>
      <c r="T27" s="636"/>
      <c r="U27" s="636"/>
      <c r="V27" s="636"/>
      <c r="W27" s="637"/>
      <c r="AE27" s="32" t="e">
        <f>INDEX(CONRSTB[[One to Three Story Apartment]:[Four to Seven Story Apartment]],MATCH(CONST2,CONRSTB[Column1],0),MATCH(TYPBUILD2,(CONRSTB[[#Headers],[One to Three Story Apartment]:[Four to Seven Story Apartment]]),0))</f>
        <v>#NAME?</v>
      </c>
    </row>
    <row r="28" spans="2:35" ht="15.75" customHeight="1" thickBot="1" x14ac:dyDescent="0.3">
      <c r="E28" s="208"/>
      <c r="F28" s="208"/>
      <c r="G28" s="208"/>
      <c r="H28" s="208"/>
      <c r="I28" s="208"/>
      <c r="J28" s="208"/>
      <c r="K28" s="208"/>
      <c r="L28" s="208"/>
      <c r="M28" s="255"/>
      <c r="N28" s="635" t="s">
        <v>318</v>
      </c>
      <c r="O28" s="636"/>
      <c r="P28" s="636"/>
      <c r="Q28" s="636"/>
      <c r="R28" s="636"/>
      <c r="S28" s="636"/>
      <c r="T28" s="636"/>
      <c r="U28" s="636"/>
      <c r="V28" s="636"/>
      <c r="W28" s="637"/>
    </row>
    <row r="29" spans="2:35" ht="15.75" thickBot="1" x14ac:dyDescent="0.3">
      <c r="D29" s="673" t="s">
        <v>315</v>
      </c>
      <c r="E29" s="674"/>
      <c r="F29" s="675"/>
      <c r="G29" s="135">
        <f>'Project Information'!J57</f>
        <v>0</v>
      </c>
      <c r="N29" s="635"/>
      <c r="O29" s="636"/>
      <c r="P29" s="636"/>
      <c r="Q29" s="636"/>
      <c r="R29" s="636"/>
      <c r="S29" s="636"/>
      <c r="T29" s="636"/>
      <c r="U29" s="636"/>
      <c r="V29" s="636"/>
      <c r="W29" s="637"/>
    </row>
    <row r="30" spans="2:35" ht="15.75" customHeight="1" thickBot="1" x14ac:dyDescent="0.3">
      <c r="N30" s="657" t="s">
        <v>319</v>
      </c>
      <c r="O30" s="658"/>
      <c r="P30" s="658"/>
      <c r="Q30" s="658"/>
      <c r="R30" s="658"/>
      <c r="S30" s="658"/>
      <c r="T30" s="658"/>
      <c r="U30" s="658"/>
      <c r="V30" s="658"/>
      <c r="W30" s="659"/>
      <c r="AD30" s="32" t="s">
        <v>338</v>
      </c>
    </row>
    <row r="31" spans="2:35" ht="15.75" thickBot="1" x14ac:dyDescent="0.3">
      <c r="F31" s="257" t="s">
        <v>734</v>
      </c>
      <c r="G31" s="137" t="e">
        <f>G26/G29</f>
        <v>#DIV/0!</v>
      </c>
      <c r="N31" s="660"/>
      <c r="O31" s="661"/>
      <c r="P31" s="661"/>
      <c r="Q31" s="661"/>
      <c r="R31" s="661"/>
      <c r="S31" s="661"/>
      <c r="T31" s="661"/>
      <c r="U31" s="661"/>
      <c r="V31" s="661"/>
      <c r="W31" s="662"/>
    </row>
    <row r="32" spans="2:35" x14ac:dyDescent="0.25">
      <c r="F32" s="257"/>
      <c r="K32" s="643" t="s">
        <v>308</v>
      </c>
      <c r="U32" s="199"/>
      <c r="V32" s="199"/>
    </row>
    <row r="33" spans="1:37" ht="15" customHeight="1" x14ac:dyDescent="0.25">
      <c r="G33" s="650" t="s">
        <v>733</v>
      </c>
      <c r="I33" s="648" t="s">
        <v>306</v>
      </c>
      <c r="K33" s="643"/>
      <c r="U33" s="199"/>
      <c r="V33" s="199"/>
    </row>
    <row r="34" spans="1:37" ht="15.75" thickBot="1" x14ac:dyDescent="0.3">
      <c r="B34" s="252"/>
      <c r="C34" s="253"/>
      <c r="D34" s="254"/>
      <c r="G34" s="651"/>
      <c r="H34" s="199"/>
      <c r="I34" s="649"/>
      <c r="J34" s="199"/>
      <c r="K34" s="643"/>
      <c r="U34" s="199"/>
      <c r="V34" s="199"/>
      <c r="AD34" s="199" t="s">
        <v>330</v>
      </c>
      <c r="AE34" s="204" t="s">
        <v>332</v>
      </c>
      <c r="AF34" s="204" t="s">
        <v>333</v>
      </c>
      <c r="AG34" s="204" t="s">
        <v>334</v>
      </c>
      <c r="AH34" s="204" t="s">
        <v>331</v>
      </c>
      <c r="AI34" s="199"/>
      <c r="AJ34" s="199"/>
      <c r="AK34" s="199"/>
    </row>
    <row r="35" spans="1:37" ht="15.75" thickBot="1" x14ac:dyDescent="0.3">
      <c r="A35" s="622" t="s">
        <v>732</v>
      </c>
      <c r="B35" s="622"/>
      <c r="C35" s="623"/>
      <c r="D35" s="624"/>
      <c r="G35" s="139" t="e">
        <f>VLOOKUP(D35,RSMeans_Data!$D:$F,3,FALSE)</f>
        <v>#N/A</v>
      </c>
      <c r="H35" s="199"/>
      <c r="I35" s="134" t="e">
        <f>IF($G$26/G35&gt;1.05,0,IF($G$26/G35&gt;1.01,3,IF($G$26/G35&gt;0.96,4,IF($G$26/G35&gt;0.86,5,IF($G$26/G35&gt;0,6,"")))))</f>
        <v>#N/A</v>
      </c>
      <c r="J35" s="199"/>
      <c r="K35" s="47">
        <v>6</v>
      </c>
      <c r="U35" s="199"/>
      <c r="V35" s="199"/>
      <c r="AD35" s="203" t="s">
        <v>320</v>
      </c>
      <c r="AE35" s="201">
        <v>121.41</v>
      </c>
      <c r="AF35" s="201">
        <v>108.57</v>
      </c>
      <c r="AG35" s="201">
        <v>117.49</v>
      </c>
      <c r="AH35" s="201">
        <v>99.89</v>
      </c>
      <c r="AI35" s="199"/>
      <c r="AJ35" s="204"/>
      <c r="AK35" s="204"/>
    </row>
    <row r="36" spans="1:37" ht="15.75" thickBot="1" x14ac:dyDescent="0.3">
      <c r="A36" s="622"/>
      <c r="B36" s="622"/>
      <c r="C36" s="623"/>
      <c r="D36" s="625"/>
      <c r="V36" s="204"/>
      <c r="W36" s="199"/>
      <c r="AD36" s="203" t="s">
        <v>321</v>
      </c>
      <c r="AE36" s="201">
        <v>113.99</v>
      </c>
      <c r="AF36" s="201">
        <v>100.91</v>
      </c>
      <c r="AG36" s="201">
        <v>109.44</v>
      </c>
      <c r="AH36" s="201">
        <v>94.01</v>
      </c>
      <c r="AI36" s="199"/>
      <c r="AJ36" s="204"/>
      <c r="AK36" s="204"/>
    </row>
    <row r="37" spans="1:37" x14ac:dyDescent="0.25">
      <c r="V37" s="204"/>
      <c r="W37" s="199"/>
      <c r="AD37" s="203"/>
      <c r="AE37" s="217"/>
      <c r="AF37" s="217"/>
      <c r="AG37" s="217"/>
      <c r="AH37" s="217"/>
      <c r="AI37" s="199"/>
      <c r="AJ37" s="204"/>
      <c r="AK37" s="204"/>
    </row>
    <row r="38" spans="1:37" ht="15.75" customHeight="1" x14ac:dyDescent="0.25">
      <c r="V38" s="204"/>
      <c r="W38" s="199"/>
      <c r="AD38" s="203"/>
      <c r="AE38" s="217"/>
      <c r="AF38" s="217"/>
      <c r="AG38" s="217"/>
      <c r="AH38" s="217"/>
      <c r="AI38" s="199"/>
      <c r="AJ38" s="204"/>
      <c r="AK38" s="204"/>
    </row>
    <row r="39" spans="1:37" x14ac:dyDescent="0.25">
      <c r="V39" s="204"/>
      <c r="W39" s="199"/>
      <c r="AD39" s="203" t="s">
        <v>322</v>
      </c>
      <c r="AE39" s="201">
        <v>110.39</v>
      </c>
      <c r="AF39" s="201">
        <v>96.89</v>
      </c>
      <c r="AG39" s="201">
        <v>105.71</v>
      </c>
      <c r="AH39" s="201">
        <v>91</v>
      </c>
      <c r="AI39" s="199"/>
      <c r="AJ39" s="204"/>
      <c r="AK39" s="204"/>
    </row>
    <row r="40" spans="1:37" ht="18.75" x14ac:dyDescent="0.3">
      <c r="B40" s="612" t="s">
        <v>756</v>
      </c>
      <c r="C40" s="612"/>
      <c r="D40" s="612"/>
      <c r="E40" s="612"/>
      <c r="F40" s="612"/>
      <c r="G40" s="612"/>
      <c r="H40" s="612"/>
      <c r="I40" s="612"/>
      <c r="J40" s="612"/>
      <c r="V40" s="204"/>
      <c r="W40" s="199"/>
      <c r="AD40" s="202" t="s">
        <v>323</v>
      </c>
      <c r="AE40" s="201">
        <v>117.98</v>
      </c>
      <c r="AF40" s="201">
        <v>104.94</v>
      </c>
      <c r="AG40" s="201">
        <v>113.83</v>
      </c>
      <c r="AH40" s="201">
        <v>97.13</v>
      </c>
      <c r="AI40" s="199"/>
      <c r="AJ40" s="204"/>
      <c r="AK40" s="204"/>
    </row>
    <row r="41" spans="1:37" ht="15.75" customHeight="1" thickBot="1" x14ac:dyDescent="0.3">
      <c r="N41" s="645" t="s">
        <v>761</v>
      </c>
      <c r="O41" s="646"/>
      <c r="P41" s="646"/>
      <c r="Q41" s="646"/>
      <c r="R41" s="646"/>
      <c r="S41" s="646"/>
      <c r="T41" s="646"/>
      <c r="U41" s="646"/>
      <c r="V41" s="646"/>
      <c r="W41" s="647"/>
      <c r="AD41" s="199" t="s">
        <v>330</v>
      </c>
      <c r="AE41" s="205" t="s">
        <v>335</v>
      </c>
      <c r="AF41" s="206" t="s">
        <v>336</v>
      </c>
      <c r="AG41" s="199"/>
      <c r="AH41" s="204"/>
      <c r="AI41" s="204"/>
      <c r="AJ41" s="204"/>
      <c r="AK41" s="199"/>
    </row>
    <row r="42" spans="1:37" ht="15.75" thickBot="1" x14ac:dyDescent="0.3">
      <c r="D42" s="32" t="s">
        <v>758</v>
      </c>
      <c r="E42" s="274"/>
      <c r="AD42" s="199" t="s">
        <v>324</v>
      </c>
      <c r="AE42" s="201">
        <v>199.23</v>
      </c>
      <c r="AF42" s="201">
        <v>197.42</v>
      </c>
      <c r="AG42" s="199"/>
      <c r="AH42" s="204"/>
      <c r="AI42" s="204"/>
      <c r="AJ42" s="204"/>
      <c r="AK42" s="199"/>
    </row>
    <row r="43" spans="1:37" ht="15.75" thickBot="1" x14ac:dyDescent="0.3">
      <c r="D43" s="32" t="s">
        <v>759</v>
      </c>
      <c r="E43" s="274"/>
      <c r="AB43" s="32" t="s">
        <v>339</v>
      </c>
      <c r="AD43" s="199" t="s">
        <v>325</v>
      </c>
      <c r="AE43" s="201">
        <v>181.9</v>
      </c>
      <c r="AF43" s="201">
        <v>180.13</v>
      </c>
      <c r="AG43" s="199"/>
      <c r="AH43" s="199"/>
      <c r="AI43" s="199"/>
      <c r="AJ43" s="199"/>
      <c r="AK43" s="199"/>
    </row>
    <row r="44" spans="1:37" ht="15.75" thickBot="1" x14ac:dyDescent="0.3">
      <c r="D44" s="32" t="s">
        <v>760</v>
      </c>
      <c r="E44" s="274"/>
      <c r="AD44" s="199" t="s">
        <v>326</v>
      </c>
      <c r="AE44" s="201">
        <v>178.66</v>
      </c>
      <c r="AF44" s="201">
        <v>185.92</v>
      </c>
      <c r="AG44" s="199"/>
      <c r="AH44" s="203"/>
      <c r="AI44" s="199"/>
      <c r="AJ44" s="199"/>
      <c r="AK44" s="199"/>
    </row>
    <row r="45" spans="1:37" x14ac:dyDescent="0.25">
      <c r="AD45" s="199" t="s">
        <v>327</v>
      </c>
      <c r="AE45" s="201">
        <v>173.01</v>
      </c>
      <c r="AF45" s="201">
        <v>173.92</v>
      </c>
      <c r="AG45" s="199"/>
      <c r="AH45" s="203"/>
      <c r="AI45" s="199"/>
      <c r="AJ45" s="199"/>
      <c r="AK45" s="199"/>
    </row>
    <row r="46" spans="1:37" x14ac:dyDescent="0.25">
      <c r="AD46" s="199" t="s">
        <v>328</v>
      </c>
      <c r="AE46" s="201">
        <v>186.07</v>
      </c>
      <c r="AF46" s="201">
        <v>210.81</v>
      </c>
      <c r="AG46" s="199"/>
      <c r="AH46" s="203"/>
      <c r="AI46" s="199"/>
      <c r="AJ46" s="199"/>
      <c r="AK46" s="199"/>
    </row>
    <row r="47" spans="1:37" ht="18.75" customHeight="1" x14ac:dyDescent="0.3">
      <c r="B47" s="612" t="s">
        <v>897</v>
      </c>
      <c r="C47" s="612"/>
      <c r="D47" s="612"/>
      <c r="E47" s="612"/>
      <c r="F47" s="612"/>
      <c r="G47" s="612"/>
      <c r="H47" s="612"/>
      <c r="I47" s="612"/>
      <c r="J47" s="612"/>
      <c r="V47" s="199"/>
      <c r="W47" s="199"/>
      <c r="AD47" s="199" t="s">
        <v>329</v>
      </c>
      <c r="AE47" s="201">
        <v>190.44</v>
      </c>
      <c r="AF47" s="201">
        <v>186.65</v>
      </c>
      <c r="AG47" s="199"/>
      <c r="AH47" s="202"/>
      <c r="AI47" s="199"/>
      <c r="AJ47" s="199"/>
      <c r="AK47" s="199"/>
    </row>
    <row r="48" spans="1:37" ht="14.25" customHeight="1" x14ac:dyDescent="0.25">
      <c r="V48" s="199"/>
      <c r="W48" s="199"/>
    </row>
    <row r="49" spans="3:23" ht="14.25" customHeight="1" x14ac:dyDescent="0.25">
      <c r="C49" s="613" t="s">
        <v>898</v>
      </c>
      <c r="D49" s="614"/>
      <c r="E49" s="614"/>
      <c r="F49" s="614"/>
      <c r="G49" s="614"/>
      <c r="H49" s="614"/>
      <c r="I49" s="615"/>
      <c r="N49" s="199"/>
      <c r="O49" s="199"/>
      <c r="P49" s="199"/>
      <c r="Q49" s="199"/>
      <c r="R49" s="199"/>
      <c r="S49" s="199"/>
      <c r="T49" s="199"/>
      <c r="U49" s="199"/>
      <c r="V49" s="199"/>
      <c r="W49" s="199"/>
    </row>
    <row r="50" spans="3:23" x14ac:dyDescent="0.25">
      <c r="C50" s="616"/>
      <c r="D50" s="617"/>
      <c r="E50" s="617"/>
      <c r="F50" s="617"/>
      <c r="G50" s="617"/>
      <c r="H50" s="617"/>
      <c r="I50" s="618"/>
    </row>
    <row r="51" spans="3:23" x14ac:dyDescent="0.25">
      <c r="C51" s="619"/>
      <c r="D51" s="620"/>
      <c r="E51" s="620"/>
      <c r="F51" s="620"/>
      <c r="G51" s="620"/>
      <c r="H51" s="620"/>
      <c r="I51" s="621"/>
    </row>
  </sheetData>
  <sheetProtection algorithmName="SHA-512" hashValue="fP+oq42EivAuSn8wW5GQPfuwpKG/JUI5st2s115VcppXqcidC7tcWSuamfAqSnzZNl6YKcaFm09uQDe6/Qew6A==" saltValue="zHuOQ9gDX9a1Bg3aDD301g==" spinCount="100000" sheet="1" objects="1" scenarios="1"/>
  <dataConsolidate/>
  <mergeCells count="31">
    <mergeCell ref="N41:W41"/>
    <mergeCell ref="I33:I34"/>
    <mergeCell ref="G33:G34"/>
    <mergeCell ref="K32:K34"/>
    <mergeCell ref="B6:C6"/>
    <mergeCell ref="B8:C8"/>
    <mergeCell ref="B10:C10"/>
    <mergeCell ref="D8:G8"/>
    <mergeCell ref="E16:G16"/>
    <mergeCell ref="B12:J12"/>
    <mergeCell ref="N30:W31"/>
    <mergeCell ref="N17:U17"/>
    <mergeCell ref="N18:U18"/>
    <mergeCell ref="C24:F24"/>
    <mergeCell ref="C26:F26"/>
    <mergeCell ref="D29:F29"/>
    <mergeCell ref="N19:U19"/>
    <mergeCell ref="N24:W25"/>
    <mergeCell ref="N26:W27"/>
    <mergeCell ref="N28:W29"/>
    <mergeCell ref="D6:G6"/>
    <mergeCell ref="E18:F18"/>
    <mergeCell ref="K15:K17"/>
    <mergeCell ref="I16:I17"/>
    <mergeCell ref="B22:J22"/>
    <mergeCell ref="B47:J47"/>
    <mergeCell ref="C49:I51"/>
    <mergeCell ref="B40:J40"/>
    <mergeCell ref="A3:J3"/>
    <mergeCell ref="A35:C36"/>
    <mergeCell ref="D35:D36"/>
  </mergeCells>
  <dataValidations count="3">
    <dataValidation type="list" allowBlank="1" showInputMessage="1" showErrorMessage="1" sqref="D10" xr:uid="{0D86B1EC-5BF5-4A63-B3A0-358A0E968DB4}">
      <formula1>"Urban,Rural,Scattered Site (Urban/Rural)"</formula1>
    </dataValidation>
    <dataValidation type="list" allowBlank="1" showInputMessage="1" showErrorMessage="1" sqref="D34" xr:uid="{AE25B984-0FCC-4D70-B239-D0131C3C36FA}">
      <formula1>Style_List</formula1>
    </dataValidation>
    <dataValidation type="list" allowBlank="1" showInputMessage="1" showErrorMessage="1" sqref="E42:E44" xr:uid="{3FC9C1D1-A878-48D4-ACF9-2D3614FB3AF6}">
      <formula1>"yes,no"</formula1>
    </dataValidation>
  </dataValidations>
  <pageMargins left="0.7" right="0.7" top="0.75" bottom="0.75" header="0.3" footer="0.3"/>
  <pageSetup orientation="portrait" r:id="rId1"/>
  <drawing r:id="rId2"/>
  <tableParts count="3">
    <tablePart r:id="rId3"/>
    <tablePart r:id="rId4"/>
    <tablePart r:id="rId5"/>
  </tableParts>
  <extLst>
    <ext xmlns:x14="http://schemas.microsoft.com/office/spreadsheetml/2009/9/main" uri="{CCE6A557-97BC-4b89-ADB6-D9C93CAAB3DF}">
      <x14:dataValidations xmlns:xm="http://schemas.microsoft.com/office/excel/2006/main" count="1">
        <x14:dataValidation type="list" allowBlank="1" showInputMessage="1" showErrorMessage="1" xr:uid="{9C1015BE-3D48-42B8-9EE4-CBCC3C381305}">
          <x14:formula1>
            <xm:f>RSMeans_Data!$D:$D</xm:f>
          </x14:formula1>
          <xm:sqref>D35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1BA97-9994-4B16-85AF-51B3A2EC2CB8}">
  <sheetPr>
    <tabColor theme="8" tint="0.39997558519241921"/>
    <pageSetUpPr fitToPage="1"/>
  </sheetPr>
  <dimension ref="A1:O149"/>
  <sheetViews>
    <sheetView topLeftCell="A49" zoomScale="80" zoomScaleNormal="80" workbookViewId="0">
      <selection activeCell="T24" sqref="T24"/>
    </sheetView>
  </sheetViews>
  <sheetFormatPr defaultRowHeight="15" x14ac:dyDescent="0.25"/>
  <cols>
    <col min="1" max="16384" width="9.140625" style="32"/>
  </cols>
  <sheetData>
    <row r="1" spans="1:15" ht="64.5" customHeight="1" x14ac:dyDescent="0.25"/>
    <row r="2" spans="1:15" s="186" customFormat="1" ht="33.75" customHeight="1" x14ac:dyDescent="0.35">
      <c r="A2" s="185" t="s">
        <v>752</v>
      </c>
      <c r="F2" s="187"/>
    </row>
    <row r="3" spans="1:15" s="188" customFormat="1" ht="20.100000000000001" customHeight="1" x14ac:dyDescent="0.25">
      <c r="A3" s="333">
        <f>Prolink!G2</f>
        <v>0</v>
      </c>
      <c r="B3" s="315"/>
      <c r="C3" s="315"/>
      <c r="D3" s="315"/>
      <c r="E3" s="315"/>
      <c r="F3" s="315"/>
      <c r="G3" s="315"/>
      <c r="H3" s="315"/>
      <c r="I3" s="315"/>
      <c r="J3" s="315"/>
    </row>
    <row r="5" spans="1:15" ht="15" customHeight="1" x14ac:dyDescent="0.25">
      <c r="A5" s="262" t="s">
        <v>757</v>
      </c>
    </row>
    <row r="6" spans="1:15" ht="15.75" customHeight="1" x14ac:dyDescent="0.25"/>
    <row r="7" spans="1:15" ht="15.75" thickBot="1" x14ac:dyDescent="0.3"/>
    <row r="8" spans="1:15" ht="15" customHeight="1" x14ac:dyDescent="0.25">
      <c r="B8" s="513" t="s">
        <v>300</v>
      </c>
      <c r="C8" s="514"/>
      <c r="D8" s="514"/>
      <c r="E8" s="514"/>
      <c r="F8" s="514"/>
      <c r="G8" s="514"/>
      <c r="H8" s="514"/>
      <c r="I8" s="514"/>
      <c r="J8" s="514"/>
      <c r="K8" s="514"/>
      <c r="L8" s="514"/>
      <c r="M8" s="514"/>
      <c r="N8" s="514"/>
      <c r="O8" s="515"/>
    </row>
    <row r="9" spans="1:15" x14ac:dyDescent="0.25">
      <c r="B9" s="516"/>
      <c r="C9" s="517"/>
      <c r="D9" s="517"/>
      <c r="E9" s="517"/>
      <c r="F9" s="517"/>
      <c r="G9" s="517"/>
      <c r="H9" s="517"/>
      <c r="I9" s="517"/>
      <c r="J9" s="517"/>
      <c r="K9" s="517"/>
      <c r="L9" s="517"/>
      <c r="M9" s="517"/>
      <c r="N9" s="517"/>
      <c r="O9" s="518"/>
    </row>
    <row r="10" spans="1:15" ht="15.75" thickBot="1" x14ac:dyDescent="0.3">
      <c r="B10" s="519"/>
      <c r="C10" s="520"/>
      <c r="D10" s="520"/>
      <c r="E10" s="520"/>
      <c r="F10" s="520"/>
      <c r="G10" s="520"/>
      <c r="H10" s="520"/>
      <c r="I10" s="520"/>
      <c r="J10" s="520"/>
      <c r="K10" s="520"/>
      <c r="L10" s="520"/>
      <c r="M10" s="520"/>
      <c r="N10" s="520"/>
      <c r="O10" s="521"/>
    </row>
    <row r="11" spans="1:15" x14ac:dyDescent="0.25">
      <c r="B11" s="522"/>
      <c r="C11" s="523"/>
      <c r="D11" s="523"/>
      <c r="E11" s="523"/>
      <c r="F11" s="523"/>
      <c r="G11" s="523"/>
      <c r="H11" s="523"/>
      <c r="I11" s="523"/>
      <c r="J11" s="523"/>
      <c r="K11" s="523"/>
      <c r="L11" s="523"/>
      <c r="M11" s="523"/>
      <c r="N11" s="523"/>
      <c r="O11" s="524"/>
    </row>
    <row r="12" spans="1:15" x14ac:dyDescent="0.25">
      <c r="B12" s="525"/>
      <c r="C12" s="526"/>
      <c r="D12" s="526"/>
      <c r="E12" s="526"/>
      <c r="F12" s="526"/>
      <c r="G12" s="526"/>
      <c r="H12" s="526"/>
      <c r="I12" s="526"/>
      <c r="J12" s="526"/>
      <c r="K12" s="526"/>
      <c r="L12" s="526"/>
      <c r="M12" s="526"/>
      <c r="N12" s="526"/>
      <c r="O12" s="527"/>
    </row>
    <row r="13" spans="1:15" x14ac:dyDescent="0.25">
      <c r="B13" s="525"/>
      <c r="C13" s="526"/>
      <c r="D13" s="526"/>
      <c r="E13" s="526"/>
      <c r="F13" s="526"/>
      <c r="G13" s="526"/>
      <c r="H13" s="526"/>
      <c r="I13" s="526"/>
      <c r="J13" s="526"/>
      <c r="K13" s="526"/>
      <c r="L13" s="526"/>
      <c r="M13" s="526"/>
      <c r="N13" s="526"/>
      <c r="O13" s="527"/>
    </row>
    <row r="14" spans="1:15" x14ac:dyDescent="0.25">
      <c r="B14" s="525"/>
      <c r="C14" s="526"/>
      <c r="D14" s="526"/>
      <c r="E14" s="526"/>
      <c r="F14" s="526"/>
      <c r="G14" s="526"/>
      <c r="H14" s="526"/>
      <c r="I14" s="526"/>
      <c r="J14" s="526"/>
      <c r="K14" s="526"/>
      <c r="L14" s="526"/>
      <c r="M14" s="526"/>
      <c r="N14" s="526"/>
      <c r="O14" s="527"/>
    </row>
    <row r="15" spans="1:15" x14ac:dyDescent="0.25">
      <c r="B15" s="525"/>
      <c r="C15" s="526"/>
      <c r="D15" s="526"/>
      <c r="E15" s="526"/>
      <c r="F15" s="526"/>
      <c r="G15" s="526"/>
      <c r="H15" s="526"/>
      <c r="I15" s="526"/>
      <c r="J15" s="526"/>
      <c r="K15" s="526"/>
      <c r="L15" s="526"/>
      <c r="M15" s="526"/>
      <c r="N15" s="526"/>
      <c r="O15" s="527"/>
    </row>
    <row r="16" spans="1:15" x14ac:dyDescent="0.25">
      <c r="B16" s="525"/>
      <c r="C16" s="526"/>
      <c r="D16" s="526"/>
      <c r="E16" s="526"/>
      <c r="F16" s="526"/>
      <c r="G16" s="526"/>
      <c r="H16" s="526"/>
      <c r="I16" s="526"/>
      <c r="J16" s="526"/>
      <c r="K16" s="526"/>
      <c r="L16" s="526"/>
      <c r="M16" s="526"/>
      <c r="N16" s="526"/>
      <c r="O16" s="527"/>
    </row>
    <row r="17" spans="2:15" x14ac:dyDescent="0.25">
      <c r="B17" s="525"/>
      <c r="C17" s="526"/>
      <c r="D17" s="526"/>
      <c r="E17" s="526"/>
      <c r="F17" s="526"/>
      <c r="G17" s="526"/>
      <c r="H17" s="526"/>
      <c r="I17" s="526"/>
      <c r="J17" s="526"/>
      <c r="K17" s="526"/>
      <c r="L17" s="526"/>
      <c r="M17" s="526"/>
      <c r="N17" s="526"/>
      <c r="O17" s="527"/>
    </row>
    <row r="18" spans="2:15" x14ac:dyDescent="0.25">
      <c r="B18" s="525"/>
      <c r="C18" s="526"/>
      <c r="D18" s="526"/>
      <c r="E18" s="526"/>
      <c r="F18" s="526"/>
      <c r="G18" s="526"/>
      <c r="H18" s="526"/>
      <c r="I18" s="526"/>
      <c r="J18" s="526"/>
      <c r="K18" s="526"/>
      <c r="L18" s="526"/>
      <c r="M18" s="526"/>
      <c r="N18" s="526"/>
      <c r="O18" s="527"/>
    </row>
    <row r="19" spans="2:15" x14ac:dyDescent="0.25">
      <c r="B19" s="525"/>
      <c r="C19" s="526"/>
      <c r="D19" s="526"/>
      <c r="E19" s="526"/>
      <c r="F19" s="526"/>
      <c r="G19" s="526"/>
      <c r="H19" s="526"/>
      <c r="I19" s="526"/>
      <c r="J19" s="526"/>
      <c r="K19" s="526"/>
      <c r="L19" s="526"/>
      <c r="M19" s="526"/>
      <c r="N19" s="526"/>
      <c r="O19" s="527"/>
    </row>
    <row r="20" spans="2:15" x14ac:dyDescent="0.25">
      <c r="B20" s="525"/>
      <c r="C20" s="526"/>
      <c r="D20" s="526"/>
      <c r="E20" s="526"/>
      <c r="F20" s="526"/>
      <c r="G20" s="526"/>
      <c r="H20" s="526"/>
      <c r="I20" s="526"/>
      <c r="J20" s="526"/>
      <c r="K20" s="526"/>
      <c r="L20" s="526"/>
      <c r="M20" s="526"/>
      <c r="N20" s="526"/>
      <c r="O20" s="527"/>
    </row>
    <row r="21" spans="2:15" x14ac:dyDescent="0.25">
      <c r="B21" s="525"/>
      <c r="C21" s="526"/>
      <c r="D21" s="526"/>
      <c r="E21" s="526"/>
      <c r="F21" s="526"/>
      <c r="G21" s="526"/>
      <c r="H21" s="526"/>
      <c r="I21" s="526"/>
      <c r="J21" s="526"/>
      <c r="K21" s="526"/>
      <c r="L21" s="526"/>
      <c r="M21" s="526"/>
      <c r="N21" s="526"/>
      <c r="O21" s="527"/>
    </row>
    <row r="22" spans="2:15" x14ac:dyDescent="0.25">
      <c r="B22" s="525"/>
      <c r="C22" s="526"/>
      <c r="D22" s="526"/>
      <c r="E22" s="526"/>
      <c r="F22" s="526"/>
      <c r="G22" s="526"/>
      <c r="H22" s="526"/>
      <c r="I22" s="526"/>
      <c r="J22" s="526"/>
      <c r="K22" s="526"/>
      <c r="L22" s="526"/>
      <c r="M22" s="526"/>
      <c r="N22" s="526"/>
      <c r="O22" s="527"/>
    </row>
    <row r="23" spans="2:15" x14ac:dyDescent="0.25">
      <c r="B23" s="525"/>
      <c r="C23" s="526"/>
      <c r="D23" s="526"/>
      <c r="E23" s="526"/>
      <c r="F23" s="526"/>
      <c r="G23" s="526"/>
      <c r="H23" s="526"/>
      <c r="I23" s="526"/>
      <c r="J23" s="526"/>
      <c r="K23" s="526"/>
      <c r="L23" s="526"/>
      <c r="M23" s="526"/>
      <c r="N23" s="526"/>
      <c r="O23" s="527"/>
    </row>
    <row r="24" spans="2:15" x14ac:dyDescent="0.25">
      <c r="B24" s="525"/>
      <c r="C24" s="526"/>
      <c r="D24" s="526"/>
      <c r="E24" s="526"/>
      <c r="F24" s="526"/>
      <c r="G24" s="526"/>
      <c r="H24" s="526"/>
      <c r="I24" s="526"/>
      <c r="J24" s="526"/>
      <c r="K24" s="526"/>
      <c r="L24" s="526"/>
      <c r="M24" s="526"/>
      <c r="N24" s="526"/>
      <c r="O24" s="527"/>
    </row>
    <row r="25" spans="2:15" x14ac:dyDescent="0.25">
      <c r="B25" s="525"/>
      <c r="C25" s="526"/>
      <c r="D25" s="526"/>
      <c r="E25" s="526"/>
      <c r="F25" s="526"/>
      <c r="G25" s="526"/>
      <c r="H25" s="526"/>
      <c r="I25" s="526"/>
      <c r="J25" s="526"/>
      <c r="K25" s="526"/>
      <c r="L25" s="526"/>
      <c r="M25" s="526"/>
      <c r="N25" s="526"/>
      <c r="O25" s="527"/>
    </row>
    <row r="26" spans="2:15" x14ac:dyDescent="0.25">
      <c r="B26" s="525"/>
      <c r="C26" s="526"/>
      <c r="D26" s="526"/>
      <c r="E26" s="526"/>
      <c r="F26" s="526"/>
      <c r="G26" s="526"/>
      <c r="H26" s="526"/>
      <c r="I26" s="526"/>
      <c r="J26" s="526"/>
      <c r="K26" s="526"/>
      <c r="L26" s="526"/>
      <c r="M26" s="526"/>
      <c r="N26" s="526"/>
      <c r="O26" s="527"/>
    </row>
    <row r="27" spans="2:15" x14ac:dyDescent="0.25">
      <c r="B27" s="525"/>
      <c r="C27" s="526"/>
      <c r="D27" s="526"/>
      <c r="E27" s="526"/>
      <c r="F27" s="526"/>
      <c r="G27" s="526"/>
      <c r="H27" s="526"/>
      <c r="I27" s="526"/>
      <c r="J27" s="526"/>
      <c r="K27" s="526"/>
      <c r="L27" s="526"/>
      <c r="M27" s="526"/>
      <c r="N27" s="526"/>
      <c r="O27" s="527"/>
    </row>
    <row r="28" spans="2:15" x14ac:dyDescent="0.25">
      <c r="B28" s="525"/>
      <c r="C28" s="526"/>
      <c r="D28" s="526"/>
      <c r="E28" s="526"/>
      <c r="F28" s="526"/>
      <c r="G28" s="526"/>
      <c r="H28" s="526"/>
      <c r="I28" s="526"/>
      <c r="J28" s="526"/>
      <c r="K28" s="526"/>
      <c r="L28" s="526"/>
      <c r="M28" s="526"/>
      <c r="N28" s="526"/>
      <c r="O28" s="527"/>
    </row>
    <row r="29" spans="2:15" x14ac:dyDescent="0.25">
      <c r="B29" s="525"/>
      <c r="C29" s="526"/>
      <c r="D29" s="526"/>
      <c r="E29" s="526"/>
      <c r="F29" s="526"/>
      <c r="G29" s="526"/>
      <c r="H29" s="526"/>
      <c r="I29" s="526"/>
      <c r="J29" s="526"/>
      <c r="K29" s="526"/>
      <c r="L29" s="526"/>
      <c r="M29" s="526"/>
      <c r="N29" s="526"/>
      <c r="O29" s="527"/>
    </row>
    <row r="30" spans="2:15" x14ac:dyDescent="0.25">
      <c r="B30" s="525"/>
      <c r="C30" s="526"/>
      <c r="D30" s="526"/>
      <c r="E30" s="526"/>
      <c r="F30" s="526"/>
      <c r="G30" s="526"/>
      <c r="H30" s="526"/>
      <c r="I30" s="526"/>
      <c r="J30" s="526"/>
      <c r="K30" s="526"/>
      <c r="L30" s="526"/>
      <c r="M30" s="526"/>
      <c r="N30" s="526"/>
      <c r="O30" s="527"/>
    </row>
    <row r="31" spans="2:15" x14ac:dyDescent="0.25">
      <c r="B31" s="525"/>
      <c r="C31" s="526"/>
      <c r="D31" s="526"/>
      <c r="E31" s="526"/>
      <c r="F31" s="526"/>
      <c r="G31" s="526"/>
      <c r="H31" s="526"/>
      <c r="I31" s="526"/>
      <c r="J31" s="526"/>
      <c r="K31" s="526"/>
      <c r="L31" s="526"/>
      <c r="M31" s="526"/>
      <c r="N31" s="526"/>
      <c r="O31" s="527"/>
    </row>
    <row r="32" spans="2:15" x14ac:dyDescent="0.25">
      <c r="B32" s="525"/>
      <c r="C32" s="526"/>
      <c r="D32" s="526"/>
      <c r="E32" s="526"/>
      <c r="F32" s="526"/>
      <c r="G32" s="526"/>
      <c r="H32" s="526"/>
      <c r="I32" s="526"/>
      <c r="J32" s="526"/>
      <c r="K32" s="526"/>
      <c r="L32" s="526"/>
      <c r="M32" s="526"/>
      <c r="N32" s="526"/>
      <c r="O32" s="527"/>
    </row>
    <row r="33" spans="1:15" ht="15.75" thickBot="1" x14ac:dyDescent="0.3">
      <c r="B33" s="528"/>
      <c r="C33" s="529"/>
      <c r="D33" s="529"/>
      <c r="E33" s="529"/>
      <c r="F33" s="529"/>
      <c r="G33" s="529"/>
      <c r="H33" s="529"/>
      <c r="I33" s="529"/>
      <c r="J33" s="529"/>
      <c r="K33" s="529"/>
      <c r="L33" s="529"/>
      <c r="M33" s="529"/>
      <c r="N33" s="529"/>
      <c r="O33" s="530"/>
    </row>
    <row r="35" spans="1:15" ht="18" x14ac:dyDescent="0.25">
      <c r="A35" s="262" t="s">
        <v>768</v>
      </c>
    </row>
    <row r="36" spans="1:15" ht="15.75" thickBot="1" x14ac:dyDescent="0.3"/>
    <row r="37" spans="1:15" x14ac:dyDescent="0.25">
      <c r="B37" s="513" t="s">
        <v>763</v>
      </c>
      <c r="C37" s="514"/>
      <c r="D37" s="514"/>
      <c r="E37" s="514"/>
      <c r="F37" s="514"/>
      <c r="G37" s="514"/>
      <c r="H37" s="514"/>
      <c r="I37" s="514"/>
      <c r="J37" s="514"/>
      <c r="K37" s="514"/>
      <c r="L37" s="514"/>
      <c r="M37" s="514"/>
      <c r="N37" s="514"/>
      <c r="O37" s="515"/>
    </row>
    <row r="38" spans="1:15" x14ac:dyDescent="0.25">
      <c r="B38" s="516"/>
      <c r="C38" s="517"/>
      <c r="D38" s="517"/>
      <c r="E38" s="517"/>
      <c r="F38" s="517"/>
      <c r="G38" s="517"/>
      <c r="H38" s="517"/>
      <c r="I38" s="517"/>
      <c r="J38" s="517"/>
      <c r="K38" s="517"/>
      <c r="L38" s="517"/>
      <c r="M38" s="517"/>
      <c r="N38" s="517"/>
      <c r="O38" s="518"/>
    </row>
    <row r="39" spans="1:15" ht="15.75" thickBot="1" x14ac:dyDescent="0.3">
      <c r="B39" s="519"/>
      <c r="C39" s="520"/>
      <c r="D39" s="520"/>
      <c r="E39" s="520"/>
      <c r="F39" s="520"/>
      <c r="G39" s="520"/>
      <c r="H39" s="520"/>
      <c r="I39" s="520"/>
      <c r="J39" s="520"/>
      <c r="K39" s="520"/>
      <c r="L39" s="520"/>
      <c r="M39" s="520"/>
      <c r="N39" s="520"/>
      <c r="O39" s="521"/>
    </row>
    <row r="40" spans="1:15" x14ac:dyDescent="0.25">
      <c r="B40" s="522"/>
      <c r="C40" s="523"/>
      <c r="D40" s="523"/>
      <c r="E40" s="523"/>
      <c r="F40" s="523"/>
      <c r="G40" s="523"/>
      <c r="H40" s="523"/>
      <c r="I40" s="523"/>
      <c r="J40" s="523"/>
      <c r="K40" s="523"/>
      <c r="L40" s="523"/>
      <c r="M40" s="523"/>
      <c r="N40" s="523"/>
      <c r="O40" s="524"/>
    </row>
    <row r="41" spans="1:15" x14ac:dyDescent="0.25">
      <c r="B41" s="525"/>
      <c r="C41" s="526"/>
      <c r="D41" s="526"/>
      <c r="E41" s="526"/>
      <c r="F41" s="526"/>
      <c r="G41" s="526"/>
      <c r="H41" s="526"/>
      <c r="I41" s="526"/>
      <c r="J41" s="526"/>
      <c r="K41" s="526"/>
      <c r="L41" s="526"/>
      <c r="M41" s="526"/>
      <c r="N41" s="526"/>
      <c r="O41" s="527"/>
    </row>
    <row r="42" spans="1:15" x14ac:dyDescent="0.25">
      <c r="B42" s="525"/>
      <c r="C42" s="526"/>
      <c r="D42" s="526"/>
      <c r="E42" s="526"/>
      <c r="F42" s="526"/>
      <c r="G42" s="526"/>
      <c r="H42" s="526"/>
      <c r="I42" s="526"/>
      <c r="J42" s="526"/>
      <c r="K42" s="526"/>
      <c r="L42" s="526"/>
      <c r="M42" s="526"/>
      <c r="N42" s="526"/>
      <c r="O42" s="527"/>
    </row>
    <row r="43" spans="1:15" x14ac:dyDescent="0.25">
      <c r="B43" s="525"/>
      <c r="C43" s="526"/>
      <c r="D43" s="526"/>
      <c r="E43" s="526"/>
      <c r="F43" s="526"/>
      <c r="G43" s="526"/>
      <c r="H43" s="526"/>
      <c r="I43" s="526"/>
      <c r="J43" s="526"/>
      <c r="K43" s="526"/>
      <c r="L43" s="526"/>
      <c r="M43" s="526"/>
      <c r="N43" s="526"/>
      <c r="O43" s="527"/>
    </row>
    <row r="44" spans="1:15" x14ac:dyDescent="0.25">
      <c r="B44" s="525"/>
      <c r="C44" s="526"/>
      <c r="D44" s="526"/>
      <c r="E44" s="526"/>
      <c r="F44" s="526"/>
      <c r="G44" s="526"/>
      <c r="H44" s="526"/>
      <c r="I44" s="526"/>
      <c r="J44" s="526"/>
      <c r="K44" s="526"/>
      <c r="L44" s="526"/>
      <c r="M44" s="526"/>
      <c r="N44" s="526"/>
      <c r="O44" s="527"/>
    </row>
    <row r="45" spans="1:15" x14ac:dyDescent="0.25">
      <c r="B45" s="525"/>
      <c r="C45" s="526"/>
      <c r="D45" s="526"/>
      <c r="E45" s="526"/>
      <c r="F45" s="526"/>
      <c r="G45" s="526"/>
      <c r="H45" s="526"/>
      <c r="I45" s="526"/>
      <c r="J45" s="526"/>
      <c r="K45" s="526"/>
      <c r="L45" s="526"/>
      <c r="M45" s="526"/>
      <c r="N45" s="526"/>
      <c r="O45" s="527"/>
    </row>
    <row r="46" spans="1:15" x14ac:dyDescent="0.25">
      <c r="B46" s="525"/>
      <c r="C46" s="526"/>
      <c r="D46" s="526"/>
      <c r="E46" s="526"/>
      <c r="F46" s="526"/>
      <c r="G46" s="526"/>
      <c r="H46" s="526"/>
      <c r="I46" s="526"/>
      <c r="J46" s="526"/>
      <c r="K46" s="526"/>
      <c r="L46" s="526"/>
      <c r="M46" s="526"/>
      <c r="N46" s="526"/>
      <c r="O46" s="527"/>
    </row>
    <row r="47" spans="1:15" x14ac:dyDescent="0.25">
      <c r="B47" s="525"/>
      <c r="C47" s="526"/>
      <c r="D47" s="526"/>
      <c r="E47" s="526"/>
      <c r="F47" s="526"/>
      <c r="G47" s="526"/>
      <c r="H47" s="526"/>
      <c r="I47" s="526"/>
      <c r="J47" s="526"/>
      <c r="K47" s="526"/>
      <c r="L47" s="526"/>
      <c r="M47" s="526"/>
      <c r="N47" s="526"/>
      <c r="O47" s="527"/>
    </row>
    <row r="48" spans="1:15" x14ac:dyDescent="0.25">
      <c r="B48" s="525"/>
      <c r="C48" s="526"/>
      <c r="D48" s="526"/>
      <c r="E48" s="526"/>
      <c r="F48" s="526"/>
      <c r="G48" s="526"/>
      <c r="H48" s="526"/>
      <c r="I48" s="526"/>
      <c r="J48" s="526"/>
      <c r="K48" s="526"/>
      <c r="L48" s="526"/>
      <c r="M48" s="526"/>
      <c r="N48" s="526"/>
      <c r="O48" s="527"/>
    </row>
    <row r="49" spans="1:15" x14ac:dyDescent="0.25">
      <c r="B49" s="525"/>
      <c r="C49" s="526"/>
      <c r="D49" s="526"/>
      <c r="E49" s="526"/>
      <c r="F49" s="526"/>
      <c r="G49" s="526"/>
      <c r="H49" s="526"/>
      <c r="I49" s="526"/>
      <c r="J49" s="526"/>
      <c r="K49" s="526"/>
      <c r="L49" s="526"/>
      <c r="M49" s="526"/>
      <c r="N49" s="526"/>
      <c r="O49" s="527"/>
    </row>
    <row r="50" spans="1:15" x14ac:dyDescent="0.25">
      <c r="B50" s="525"/>
      <c r="C50" s="526"/>
      <c r="D50" s="526"/>
      <c r="E50" s="526"/>
      <c r="F50" s="526"/>
      <c r="G50" s="526"/>
      <c r="H50" s="526"/>
      <c r="I50" s="526"/>
      <c r="J50" s="526"/>
      <c r="K50" s="526"/>
      <c r="L50" s="526"/>
      <c r="M50" s="526"/>
      <c r="N50" s="526"/>
      <c r="O50" s="527"/>
    </row>
    <row r="51" spans="1:15" x14ac:dyDescent="0.25">
      <c r="B51" s="525"/>
      <c r="C51" s="526"/>
      <c r="D51" s="526"/>
      <c r="E51" s="526"/>
      <c r="F51" s="526"/>
      <c r="G51" s="526"/>
      <c r="H51" s="526"/>
      <c r="I51" s="526"/>
      <c r="J51" s="526"/>
      <c r="K51" s="526"/>
      <c r="L51" s="526"/>
      <c r="M51" s="526"/>
      <c r="N51" s="526"/>
      <c r="O51" s="527"/>
    </row>
    <row r="52" spans="1:15" x14ac:dyDescent="0.25">
      <c r="B52" s="525"/>
      <c r="C52" s="526"/>
      <c r="D52" s="526"/>
      <c r="E52" s="526"/>
      <c r="F52" s="526"/>
      <c r="G52" s="526"/>
      <c r="H52" s="526"/>
      <c r="I52" s="526"/>
      <c r="J52" s="526"/>
      <c r="K52" s="526"/>
      <c r="L52" s="526"/>
      <c r="M52" s="526"/>
      <c r="N52" s="526"/>
      <c r="O52" s="527"/>
    </row>
    <row r="53" spans="1:15" x14ac:dyDescent="0.25">
      <c r="B53" s="525"/>
      <c r="C53" s="526"/>
      <c r="D53" s="526"/>
      <c r="E53" s="526"/>
      <c r="F53" s="526"/>
      <c r="G53" s="526"/>
      <c r="H53" s="526"/>
      <c r="I53" s="526"/>
      <c r="J53" s="526"/>
      <c r="K53" s="526"/>
      <c r="L53" s="526"/>
      <c r="M53" s="526"/>
      <c r="N53" s="526"/>
      <c r="O53" s="527"/>
    </row>
    <row r="54" spans="1:15" x14ac:dyDescent="0.25">
      <c r="B54" s="525"/>
      <c r="C54" s="526"/>
      <c r="D54" s="526"/>
      <c r="E54" s="526"/>
      <c r="F54" s="526"/>
      <c r="G54" s="526"/>
      <c r="H54" s="526"/>
      <c r="I54" s="526"/>
      <c r="J54" s="526"/>
      <c r="K54" s="526"/>
      <c r="L54" s="526"/>
      <c r="M54" s="526"/>
      <c r="N54" s="526"/>
      <c r="O54" s="527"/>
    </row>
    <row r="55" spans="1:15" x14ac:dyDescent="0.25">
      <c r="B55" s="525"/>
      <c r="C55" s="526"/>
      <c r="D55" s="526"/>
      <c r="E55" s="526"/>
      <c r="F55" s="526"/>
      <c r="G55" s="526"/>
      <c r="H55" s="526"/>
      <c r="I55" s="526"/>
      <c r="J55" s="526"/>
      <c r="K55" s="526"/>
      <c r="L55" s="526"/>
      <c r="M55" s="526"/>
      <c r="N55" s="526"/>
      <c r="O55" s="527"/>
    </row>
    <row r="56" spans="1:15" x14ac:dyDescent="0.25">
      <c r="B56" s="525"/>
      <c r="C56" s="526"/>
      <c r="D56" s="526"/>
      <c r="E56" s="526"/>
      <c r="F56" s="526"/>
      <c r="G56" s="526"/>
      <c r="H56" s="526"/>
      <c r="I56" s="526"/>
      <c r="J56" s="526"/>
      <c r="K56" s="526"/>
      <c r="L56" s="526"/>
      <c r="M56" s="526"/>
      <c r="N56" s="526"/>
      <c r="O56" s="527"/>
    </row>
    <row r="57" spans="1:15" x14ac:dyDescent="0.25">
      <c r="B57" s="525"/>
      <c r="C57" s="526"/>
      <c r="D57" s="526"/>
      <c r="E57" s="526"/>
      <c r="F57" s="526"/>
      <c r="G57" s="526"/>
      <c r="H57" s="526"/>
      <c r="I57" s="526"/>
      <c r="J57" s="526"/>
      <c r="K57" s="526"/>
      <c r="L57" s="526"/>
      <c r="M57" s="526"/>
      <c r="N57" s="526"/>
      <c r="O57" s="527"/>
    </row>
    <row r="58" spans="1:15" x14ac:dyDescent="0.25">
      <c r="B58" s="525"/>
      <c r="C58" s="526"/>
      <c r="D58" s="526"/>
      <c r="E58" s="526"/>
      <c r="F58" s="526"/>
      <c r="G58" s="526"/>
      <c r="H58" s="526"/>
      <c r="I58" s="526"/>
      <c r="J58" s="526"/>
      <c r="K58" s="526"/>
      <c r="L58" s="526"/>
      <c r="M58" s="526"/>
      <c r="N58" s="526"/>
      <c r="O58" s="527"/>
    </row>
    <row r="59" spans="1:15" x14ac:dyDescent="0.25">
      <c r="B59" s="525"/>
      <c r="C59" s="526"/>
      <c r="D59" s="526"/>
      <c r="E59" s="526"/>
      <c r="F59" s="526"/>
      <c r="G59" s="526"/>
      <c r="H59" s="526"/>
      <c r="I59" s="526"/>
      <c r="J59" s="526"/>
      <c r="K59" s="526"/>
      <c r="L59" s="526"/>
      <c r="M59" s="526"/>
      <c r="N59" s="526"/>
      <c r="O59" s="527"/>
    </row>
    <row r="60" spans="1:15" x14ac:dyDescent="0.25">
      <c r="B60" s="525"/>
      <c r="C60" s="526"/>
      <c r="D60" s="526"/>
      <c r="E60" s="526"/>
      <c r="F60" s="526"/>
      <c r="G60" s="526"/>
      <c r="H60" s="526"/>
      <c r="I60" s="526"/>
      <c r="J60" s="526"/>
      <c r="K60" s="526"/>
      <c r="L60" s="526"/>
      <c r="M60" s="526"/>
      <c r="N60" s="526"/>
      <c r="O60" s="527"/>
    </row>
    <row r="61" spans="1:15" x14ac:dyDescent="0.25">
      <c r="B61" s="525"/>
      <c r="C61" s="526"/>
      <c r="D61" s="526"/>
      <c r="E61" s="526"/>
      <c r="F61" s="526"/>
      <c r="G61" s="526"/>
      <c r="H61" s="526"/>
      <c r="I61" s="526"/>
      <c r="J61" s="526"/>
      <c r="K61" s="526"/>
      <c r="L61" s="526"/>
      <c r="M61" s="526"/>
      <c r="N61" s="526"/>
      <c r="O61" s="527"/>
    </row>
    <row r="62" spans="1:15" ht="15.75" thickBot="1" x14ac:dyDescent="0.3">
      <c r="B62" s="528"/>
      <c r="C62" s="529"/>
      <c r="D62" s="529"/>
      <c r="E62" s="529"/>
      <c r="F62" s="529"/>
      <c r="G62" s="529"/>
      <c r="H62" s="529"/>
      <c r="I62" s="529"/>
      <c r="J62" s="529"/>
      <c r="K62" s="529"/>
      <c r="L62" s="529"/>
      <c r="M62" s="529"/>
      <c r="N62" s="529"/>
      <c r="O62" s="530"/>
    </row>
    <row r="64" spans="1:15" ht="18" x14ac:dyDescent="0.25">
      <c r="A64" s="262" t="s">
        <v>767</v>
      </c>
    </row>
    <row r="65" spans="2:15" ht="15.75" thickBot="1" x14ac:dyDescent="0.3"/>
    <row r="66" spans="2:15" x14ac:dyDescent="0.25">
      <c r="B66" s="513" t="s">
        <v>764</v>
      </c>
      <c r="C66" s="514"/>
      <c r="D66" s="514"/>
      <c r="E66" s="514"/>
      <c r="F66" s="514"/>
      <c r="G66" s="514"/>
      <c r="H66" s="514"/>
      <c r="I66" s="514"/>
      <c r="J66" s="514"/>
      <c r="K66" s="514"/>
      <c r="L66" s="514"/>
      <c r="M66" s="514"/>
      <c r="N66" s="514"/>
      <c r="O66" s="515"/>
    </row>
    <row r="67" spans="2:15" x14ac:dyDescent="0.25">
      <c r="B67" s="516"/>
      <c r="C67" s="517"/>
      <c r="D67" s="517"/>
      <c r="E67" s="517"/>
      <c r="F67" s="517"/>
      <c r="G67" s="517"/>
      <c r="H67" s="517"/>
      <c r="I67" s="517"/>
      <c r="J67" s="517"/>
      <c r="K67" s="517"/>
      <c r="L67" s="517"/>
      <c r="M67" s="517"/>
      <c r="N67" s="517"/>
      <c r="O67" s="518"/>
    </row>
    <row r="68" spans="2:15" ht="46.5" customHeight="1" thickBot="1" x14ac:dyDescent="0.3">
      <c r="B68" s="519"/>
      <c r="C68" s="520"/>
      <c r="D68" s="520"/>
      <c r="E68" s="520"/>
      <c r="F68" s="520"/>
      <c r="G68" s="520"/>
      <c r="H68" s="520"/>
      <c r="I68" s="520"/>
      <c r="J68" s="520"/>
      <c r="K68" s="520"/>
      <c r="L68" s="520"/>
      <c r="M68" s="520"/>
      <c r="N68" s="520"/>
      <c r="O68" s="521"/>
    </row>
    <row r="69" spans="2:15" x14ac:dyDescent="0.25">
      <c r="B69" s="522"/>
      <c r="C69" s="523"/>
      <c r="D69" s="523"/>
      <c r="E69" s="523"/>
      <c r="F69" s="523"/>
      <c r="G69" s="523"/>
      <c r="H69" s="523"/>
      <c r="I69" s="523"/>
      <c r="J69" s="523"/>
      <c r="K69" s="523"/>
      <c r="L69" s="523"/>
      <c r="M69" s="523"/>
      <c r="N69" s="523"/>
      <c r="O69" s="524"/>
    </row>
    <row r="70" spans="2:15" x14ac:dyDescent="0.25">
      <c r="B70" s="525"/>
      <c r="C70" s="526"/>
      <c r="D70" s="526"/>
      <c r="E70" s="526"/>
      <c r="F70" s="526"/>
      <c r="G70" s="526"/>
      <c r="H70" s="526"/>
      <c r="I70" s="526"/>
      <c r="J70" s="526"/>
      <c r="K70" s="526"/>
      <c r="L70" s="526"/>
      <c r="M70" s="526"/>
      <c r="N70" s="526"/>
      <c r="O70" s="527"/>
    </row>
    <row r="71" spans="2:15" x14ac:dyDescent="0.25">
      <c r="B71" s="525"/>
      <c r="C71" s="526"/>
      <c r="D71" s="526"/>
      <c r="E71" s="526"/>
      <c r="F71" s="526"/>
      <c r="G71" s="526"/>
      <c r="H71" s="526"/>
      <c r="I71" s="526"/>
      <c r="J71" s="526"/>
      <c r="K71" s="526"/>
      <c r="L71" s="526"/>
      <c r="M71" s="526"/>
      <c r="N71" s="526"/>
      <c r="O71" s="527"/>
    </row>
    <row r="72" spans="2:15" x14ac:dyDescent="0.25">
      <c r="B72" s="525"/>
      <c r="C72" s="526"/>
      <c r="D72" s="526"/>
      <c r="E72" s="526"/>
      <c r="F72" s="526"/>
      <c r="G72" s="526"/>
      <c r="H72" s="526"/>
      <c r="I72" s="526"/>
      <c r="J72" s="526"/>
      <c r="K72" s="526"/>
      <c r="L72" s="526"/>
      <c r="M72" s="526"/>
      <c r="N72" s="526"/>
      <c r="O72" s="527"/>
    </row>
    <row r="73" spans="2:15" x14ac:dyDescent="0.25">
      <c r="B73" s="525"/>
      <c r="C73" s="526"/>
      <c r="D73" s="526"/>
      <c r="E73" s="526"/>
      <c r="F73" s="526"/>
      <c r="G73" s="526"/>
      <c r="H73" s="526"/>
      <c r="I73" s="526"/>
      <c r="J73" s="526"/>
      <c r="K73" s="526"/>
      <c r="L73" s="526"/>
      <c r="M73" s="526"/>
      <c r="N73" s="526"/>
      <c r="O73" s="527"/>
    </row>
    <row r="74" spans="2:15" x14ac:dyDescent="0.25">
      <c r="B74" s="525"/>
      <c r="C74" s="526"/>
      <c r="D74" s="526"/>
      <c r="E74" s="526"/>
      <c r="F74" s="526"/>
      <c r="G74" s="526"/>
      <c r="H74" s="526"/>
      <c r="I74" s="526"/>
      <c r="J74" s="526"/>
      <c r="K74" s="526"/>
      <c r="L74" s="526"/>
      <c r="M74" s="526"/>
      <c r="N74" s="526"/>
      <c r="O74" s="527"/>
    </row>
    <row r="75" spans="2:15" x14ac:dyDescent="0.25">
      <c r="B75" s="525"/>
      <c r="C75" s="526"/>
      <c r="D75" s="526"/>
      <c r="E75" s="526"/>
      <c r="F75" s="526"/>
      <c r="G75" s="526"/>
      <c r="H75" s="526"/>
      <c r="I75" s="526"/>
      <c r="J75" s="526"/>
      <c r="K75" s="526"/>
      <c r="L75" s="526"/>
      <c r="M75" s="526"/>
      <c r="N75" s="526"/>
      <c r="O75" s="527"/>
    </row>
    <row r="76" spans="2:15" x14ac:dyDescent="0.25">
      <c r="B76" s="525"/>
      <c r="C76" s="526"/>
      <c r="D76" s="526"/>
      <c r="E76" s="526"/>
      <c r="F76" s="526"/>
      <c r="G76" s="526"/>
      <c r="H76" s="526"/>
      <c r="I76" s="526"/>
      <c r="J76" s="526"/>
      <c r="K76" s="526"/>
      <c r="L76" s="526"/>
      <c r="M76" s="526"/>
      <c r="N76" s="526"/>
      <c r="O76" s="527"/>
    </row>
    <row r="77" spans="2:15" x14ac:dyDescent="0.25">
      <c r="B77" s="525"/>
      <c r="C77" s="526"/>
      <c r="D77" s="526"/>
      <c r="E77" s="526"/>
      <c r="F77" s="526"/>
      <c r="G77" s="526"/>
      <c r="H77" s="526"/>
      <c r="I77" s="526"/>
      <c r="J77" s="526"/>
      <c r="K77" s="526"/>
      <c r="L77" s="526"/>
      <c r="M77" s="526"/>
      <c r="N77" s="526"/>
      <c r="O77" s="527"/>
    </row>
    <row r="78" spans="2:15" x14ac:dyDescent="0.25">
      <c r="B78" s="525"/>
      <c r="C78" s="526"/>
      <c r="D78" s="526"/>
      <c r="E78" s="526"/>
      <c r="F78" s="526"/>
      <c r="G78" s="526"/>
      <c r="H78" s="526"/>
      <c r="I78" s="526"/>
      <c r="J78" s="526"/>
      <c r="K78" s="526"/>
      <c r="L78" s="526"/>
      <c r="M78" s="526"/>
      <c r="N78" s="526"/>
      <c r="O78" s="527"/>
    </row>
    <row r="79" spans="2:15" x14ac:dyDescent="0.25">
      <c r="B79" s="525"/>
      <c r="C79" s="526"/>
      <c r="D79" s="526"/>
      <c r="E79" s="526"/>
      <c r="F79" s="526"/>
      <c r="G79" s="526"/>
      <c r="H79" s="526"/>
      <c r="I79" s="526"/>
      <c r="J79" s="526"/>
      <c r="K79" s="526"/>
      <c r="L79" s="526"/>
      <c r="M79" s="526"/>
      <c r="N79" s="526"/>
      <c r="O79" s="527"/>
    </row>
    <row r="80" spans="2:15" x14ac:dyDescent="0.25">
      <c r="B80" s="525"/>
      <c r="C80" s="526"/>
      <c r="D80" s="526"/>
      <c r="E80" s="526"/>
      <c r="F80" s="526"/>
      <c r="G80" s="526"/>
      <c r="H80" s="526"/>
      <c r="I80" s="526"/>
      <c r="J80" s="526"/>
      <c r="K80" s="526"/>
      <c r="L80" s="526"/>
      <c r="M80" s="526"/>
      <c r="N80" s="526"/>
      <c r="O80" s="527"/>
    </row>
    <row r="81" spans="1:15" x14ac:dyDescent="0.25">
      <c r="B81" s="525"/>
      <c r="C81" s="526"/>
      <c r="D81" s="526"/>
      <c r="E81" s="526"/>
      <c r="F81" s="526"/>
      <c r="G81" s="526"/>
      <c r="H81" s="526"/>
      <c r="I81" s="526"/>
      <c r="J81" s="526"/>
      <c r="K81" s="526"/>
      <c r="L81" s="526"/>
      <c r="M81" s="526"/>
      <c r="N81" s="526"/>
      <c r="O81" s="527"/>
    </row>
    <row r="82" spans="1:15" x14ac:dyDescent="0.25">
      <c r="B82" s="525"/>
      <c r="C82" s="526"/>
      <c r="D82" s="526"/>
      <c r="E82" s="526"/>
      <c r="F82" s="526"/>
      <c r="G82" s="526"/>
      <c r="H82" s="526"/>
      <c r="I82" s="526"/>
      <c r="J82" s="526"/>
      <c r="K82" s="526"/>
      <c r="L82" s="526"/>
      <c r="M82" s="526"/>
      <c r="N82" s="526"/>
      <c r="O82" s="527"/>
    </row>
    <row r="83" spans="1:15" x14ac:dyDescent="0.25">
      <c r="B83" s="525"/>
      <c r="C83" s="526"/>
      <c r="D83" s="526"/>
      <c r="E83" s="526"/>
      <c r="F83" s="526"/>
      <c r="G83" s="526"/>
      <c r="H83" s="526"/>
      <c r="I83" s="526"/>
      <c r="J83" s="526"/>
      <c r="K83" s="526"/>
      <c r="L83" s="526"/>
      <c r="M83" s="526"/>
      <c r="N83" s="526"/>
      <c r="O83" s="527"/>
    </row>
    <row r="84" spans="1:15" x14ac:dyDescent="0.25">
      <c r="B84" s="525"/>
      <c r="C84" s="526"/>
      <c r="D84" s="526"/>
      <c r="E84" s="526"/>
      <c r="F84" s="526"/>
      <c r="G84" s="526"/>
      <c r="H84" s="526"/>
      <c r="I84" s="526"/>
      <c r="J84" s="526"/>
      <c r="K84" s="526"/>
      <c r="L84" s="526"/>
      <c r="M84" s="526"/>
      <c r="N84" s="526"/>
      <c r="O84" s="527"/>
    </row>
    <row r="85" spans="1:15" x14ac:dyDescent="0.25">
      <c r="B85" s="525"/>
      <c r="C85" s="526"/>
      <c r="D85" s="526"/>
      <c r="E85" s="526"/>
      <c r="F85" s="526"/>
      <c r="G85" s="526"/>
      <c r="H85" s="526"/>
      <c r="I85" s="526"/>
      <c r="J85" s="526"/>
      <c r="K85" s="526"/>
      <c r="L85" s="526"/>
      <c r="M85" s="526"/>
      <c r="N85" s="526"/>
      <c r="O85" s="527"/>
    </row>
    <row r="86" spans="1:15" x14ac:dyDescent="0.25">
      <c r="B86" s="525"/>
      <c r="C86" s="526"/>
      <c r="D86" s="526"/>
      <c r="E86" s="526"/>
      <c r="F86" s="526"/>
      <c r="G86" s="526"/>
      <c r="H86" s="526"/>
      <c r="I86" s="526"/>
      <c r="J86" s="526"/>
      <c r="K86" s="526"/>
      <c r="L86" s="526"/>
      <c r="M86" s="526"/>
      <c r="N86" s="526"/>
      <c r="O86" s="527"/>
    </row>
    <row r="87" spans="1:15" x14ac:dyDescent="0.25">
      <c r="B87" s="525"/>
      <c r="C87" s="526"/>
      <c r="D87" s="526"/>
      <c r="E87" s="526"/>
      <c r="F87" s="526"/>
      <c r="G87" s="526"/>
      <c r="H87" s="526"/>
      <c r="I87" s="526"/>
      <c r="J87" s="526"/>
      <c r="K87" s="526"/>
      <c r="L87" s="526"/>
      <c r="M87" s="526"/>
      <c r="N87" s="526"/>
      <c r="O87" s="527"/>
    </row>
    <row r="88" spans="1:15" x14ac:dyDescent="0.25">
      <c r="B88" s="525"/>
      <c r="C88" s="526"/>
      <c r="D88" s="526"/>
      <c r="E88" s="526"/>
      <c r="F88" s="526"/>
      <c r="G88" s="526"/>
      <c r="H88" s="526"/>
      <c r="I88" s="526"/>
      <c r="J88" s="526"/>
      <c r="K88" s="526"/>
      <c r="L88" s="526"/>
      <c r="M88" s="526"/>
      <c r="N88" s="526"/>
      <c r="O88" s="527"/>
    </row>
    <row r="89" spans="1:15" x14ac:dyDescent="0.25">
      <c r="B89" s="525"/>
      <c r="C89" s="526"/>
      <c r="D89" s="526"/>
      <c r="E89" s="526"/>
      <c r="F89" s="526"/>
      <c r="G89" s="526"/>
      <c r="H89" s="526"/>
      <c r="I89" s="526"/>
      <c r="J89" s="526"/>
      <c r="K89" s="526"/>
      <c r="L89" s="526"/>
      <c r="M89" s="526"/>
      <c r="N89" s="526"/>
      <c r="O89" s="527"/>
    </row>
    <row r="90" spans="1:15" x14ac:dyDescent="0.25">
      <c r="B90" s="525"/>
      <c r="C90" s="526"/>
      <c r="D90" s="526"/>
      <c r="E90" s="526"/>
      <c r="F90" s="526"/>
      <c r="G90" s="526"/>
      <c r="H90" s="526"/>
      <c r="I90" s="526"/>
      <c r="J90" s="526"/>
      <c r="K90" s="526"/>
      <c r="L90" s="526"/>
      <c r="M90" s="526"/>
      <c r="N90" s="526"/>
      <c r="O90" s="527"/>
    </row>
    <row r="91" spans="1:15" ht="15.75" thickBot="1" x14ac:dyDescent="0.3">
      <c r="B91" s="528"/>
      <c r="C91" s="529"/>
      <c r="D91" s="529"/>
      <c r="E91" s="529"/>
      <c r="F91" s="529"/>
      <c r="G91" s="529"/>
      <c r="H91" s="529"/>
      <c r="I91" s="529"/>
      <c r="J91" s="529"/>
      <c r="K91" s="529"/>
      <c r="L91" s="529"/>
      <c r="M91" s="529"/>
      <c r="N91" s="529"/>
      <c r="O91" s="530"/>
    </row>
    <row r="93" spans="1:15" ht="18" x14ac:dyDescent="0.25">
      <c r="A93" s="262" t="s">
        <v>766</v>
      </c>
    </row>
    <row r="94" spans="1:15" ht="15.75" thickBot="1" x14ac:dyDescent="0.3"/>
    <row r="95" spans="1:15" x14ac:dyDescent="0.25">
      <c r="B95" s="513" t="s">
        <v>765</v>
      </c>
      <c r="C95" s="514"/>
      <c r="D95" s="514"/>
      <c r="E95" s="514"/>
      <c r="F95" s="514"/>
      <c r="G95" s="514"/>
      <c r="H95" s="514"/>
      <c r="I95" s="514"/>
      <c r="J95" s="514"/>
      <c r="K95" s="514"/>
      <c r="L95" s="514"/>
      <c r="M95" s="514"/>
      <c r="N95" s="514"/>
      <c r="O95" s="515"/>
    </row>
    <row r="96" spans="1:15" x14ac:dyDescent="0.25">
      <c r="B96" s="516"/>
      <c r="C96" s="517"/>
      <c r="D96" s="517"/>
      <c r="E96" s="517"/>
      <c r="F96" s="517"/>
      <c r="G96" s="517"/>
      <c r="H96" s="517"/>
      <c r="I96" s="517"/>
      <c r="J96" s="517"/>
      <c r="K96" s="517"/>
      <c r="L96" s="517"/>
      <c r="M96" s="517"/>
      <c r="N96" s="517"/>
      <c r="O96" s="518"/>
    </row>
    <row r="97" spans="2:15" ht="51.75" customHeight="1" thickBot="1" x14ac:dyDescent="0.3">
      <c r="B97" s="519"/>
      <c r="C97" s="520"/>
      <c r="D97" s="520"/>
      <c r="E97" s="520"/>
      <c r="F97" s="520"/>
      <c r="G97" s="520"/>
      <c r="H97" s="520"/>
      <c r="I97" s="520"/>
      <c r="J97" s="520"/>
      <c r="K97" s="520"/>
      <c r="L97" s="520"/>
      <c r="M97" s="520"/>
      <c r="N97" s="520"/>
      <c r="O97" s="521"/>
    </row>
    <row r="98" spans="2:15" x14ac:dyDescent="0.25">
      <c r="B98" s="522"/>
      <c r="C98" s="523"/>
      <c r="D98" s="523"/>
      <c r="E98" s="523"/>
      <c r="F98" s="523"/>
      <c r="G98" s="523"/>
      <c r="H98" s="523"/>
      <c r="I98" s="523"/>
      <c r="J98" s="523"/>
      <c r="K98" s="523"/>
      <c r="L98" s="523"/>
      <c r="M98" s="523"/>
      <c r="N98" s="523"/>
      <c r="O98" s="524"/>
    </row>
    <row r="99" spans="2:15" x14ac:dyDescent="0.25">
      <c r="B99" s="525"/>
      <c r="C99" s="526"/>
      <c r="D99" s="526"/>
      <c r="E99" s="526"/>
      <c r="F99" s="526"/>
      <c r="G99" s="526"/>
      <c r="H99" s="526"/>
      <c r="I99" s="526"/>
      <c r="J99" s="526"/>
      <c r="K99" s="526"/>
      <c r="L99" s="526"/>
      <c r="M99" s="526"/>
      <c r="N99" s="526"/>
      <c r="O99" s="527"/>
    </row>
    <row r="100" spans="2:15" x14ac:dyDescent="0.25">
      <c r="B100" s="525"/>
      <c r="C100" s="526"/>
      <c r="D100" s="526"/>
      <c r="E100" s="526"/>
      <c r="F100" s="526"/>
      <c r="G100" s="526"/>
      <c r="H100" s="526"/>
      <c r="I100" s="526"/>
      <c r="J100" s="526"/>
      <c r="K100" s="526"/>
      <c r="L100" s="526"/>
      <c r="M100" s="526"/>
      <c r="N100" s="526"/>
      <c r="O100" s="527"/>
    </row>
    <row r="101" spans="2:15" x14ac:dyDescent="0.25">
      <c r="B101" s="525"/>
      <c r="C101" s="526"/>
      <c r="D101" s="526"/>
      <c r="E101" s="526"/>
      <c r="F101" s="526"/>
      <c r="G101" s="526"/>
      <c r="H101" s="526"/>
      <c r="I101" s="526"/>
      <c r="J101" s="526"/>
      <c r="K101" s="526"/>
      <c r="L101" s="526"/>
      <c r="M101" s="526"/>
      <c r="N101" s="526"/>
      <c r="O101" s="527"/>
    </row>
    <row r="102" spans="2:15" x14ac:dyDescent="0.25">
      <c r="B102" s="525"/>
      <c r="C102" s="526"/>
      <c r="D102" s="526"/>
      <c r="E102" s="526"/>
      <c r="F102" s="526"/>
      <c r="G102" s="526"/>
      <c r="H102" s="526"/>
      <c r="I102" s="526"/>
      <c r="J102" s="526"/>
      <c r="K102" s="526"/>
      <c r="L102" s="526"/>
      <c r="M102" s="526"/>
      <c r="N102" s="526"/>
      <c r="O102" s="527"/>
    </row>
    <row r="103" spans="2:15" x14ac:dyDescent="0.25">
      <c r="B103" s="525"/>
      <c r="C103" s="526"/>
      <c r="D103" s="526"/>
      <c r="E103" s="526"/>
      <c r="F103" s="526"/>
      <c r="G103" s="526"/>
      <c r="H103" s="526"/>
      <c r="I103" s="526"/>
      <c r="J103" s="526"/>
      <c r="K103" s="526"/>
      <c r="L103" s="526"/>
      <c r="M103" s="526"/>
      <c r="N103" s="526"/>
      <c r="O103" s="527"/>
    </row>
    <row r="104" spans="2:15" x14ac:dyDescent="0.25">
      <c r="B104" s="525"/>
      <c r="C104" s="526"/>
      <c r="D104" s="526"/>
      <c r="E104" s="526"/>
      <c r="F104" s="526"/>
      <c r="G104" s="526"/>
      <c r="H104" s="526"/>
      <c r="I104" s="526"/>
      <c r="J104" s="526"/>
      <c r="K104" s="526"/>
      <c r="L104" s="526"/>
      <c r="M104" s="526"/>
      <c r="N104" s="526"/>
      <c r="O104" s="527"/>
    </row>
    <row r="105" spans="2:15" x14ac:dyDescent="0.25">
      <c r="B105" s="525"/>
      <c r="C105" s="526"/>
      <c r="D105" s="526"/>
      <c r="E105" s="526"/>
      <c r="F105" s="526"/>
      <c r="G105" s="526"/>
      <c r="H105" s="526"/>
      <c r="I105" s="526"/>
      <c r="J105" s="526"/>
      <c r="K105" s="526"/>
      <c r="L105" s="526"/>
      <c r="M105" s="526"/>
      <c r="N105" s="526"/>
      <c r="O105" s="527"/>
    </row>
    <row r="106" spans="2:15" x14ac:dyDescent="0.25">
      <c r="B106" s="525"/>
      <c r="C106" s="526"/>
      <c r="D106" s="526"/>
      <c r="E106" s="526"/>
      <c r="F106" s="526"/>
      <c r="G106" s="526"/>
      <c r="H106" s="526"/>
      <c r="I106" s="526"/>
      <c r="J106" s="526"/>
      <c r="K106" s="526"/>
      <c r="L106" s="526"/>
      <c r="M106" s="526"/>
      <c r="N106" s="526"/>
      <c r="O106" s="527"/>
    </row>
    <row r="107" spans="2:15" x14ac:dyDescent="0.25">
      <c r="B107" s="525"/>
      <c r="C107" s="526"/>
      <c r="D107" s="526"/>
      <c r="E107" s="526"/>
      <c r="F107" s="526"/>
      <c r="G107" s="526"/>
      <c r="H107" s="526"/>
      <c r="I107" s="526"/>
      <c r="J107" s="526"/>
      <c r="K107" s="526"/>
      <c r="L107" s="526"/>
      <c r="M107" s="526"/>
      <c r="N107" s="526"/>
      <c r="O107" s="527"/>
    </row>
    <row r="108" spans="2:15" x14ac:dyDescent="0.25">
      <c r="B108" s="525"/>
      <c r="C108" s="526"/>
      <c r="D108" s="526"/>
      <c r="E108" s="526"/>
      <c r="F108" s="526"/>
      <c r="G108" s="526"/>
      <c r="H108" s="526"/>
      <c r="I108" s="526"/>
      <c r="J108" s="526"/>
      <c r="K108" s="526"/>
      <c r="L108" s="526"/>
      <c r="M108" s="526"/>
      <c r="N108" s="526"/>
      <c r="O108" s="527"/>
    </row>
    <row r="109" spans="2:15" x14ac:dyDescent="0.25">
      <c r="B109" s="525"/>
      <c r="C109" s="526"/>
      <c r="D109" s="526"/>
      <c r="E109" s="526"/>
      <c r="F109" s="526"/>
      <c r="G109" s="526"/>
      <c r="H109" s="526"/>
      <c r="I109" s="526"/>
      <c r="J109" s="526"/>
      <c r="K109" s="526"/>
      <c r="L109" s="526"/>
      <c r="M109" s="526"/>
      <c r="N109" s="526"/>
      <c r="O109" s="527"/>
    </row>
    <row r="110" spans="2:15" x14ac:dyDescent="0.25">
      <c r="B110" s="525"/>
      <c r="C110" s="526"/>
      <c r="D110" s="526"/>
      <c r="E110" s="526"/>
      <c r="F110" s="526"/>
      <c r="G110" s="526"/>
      <c r="H110" s="526"/>
      <c r="I110" s="526"/>
      <c r="J110" s="526"/>
      <c r="K110" s="526"/>
      <c r="L110" s="526"/>
      <c r="M110" s="526"/>
      <c r="N110" s="526"/>
      <c r="O110" s="527"/>
    </row>
    <row r="111" spans="2:15" x14ac:dyDescent="0.25">
      <c r="B111" s="525"/>
      <c r="C111" s="526"/>
      <c r="D111" s="526"/>
      <c r="E111" s="526"/>
      <c r="F111" s="526"/>
      <c r="G111" s="526"/>
      <c r="H111" s="526"/>
      <c r="I111" s="526"/>
      <c r="J111" s="526"/>
      <c r="K111" s="526"/>
      <c r="L111" s="526"/>
      <c r="M111" s="526"/>
      <c r="N111" s="526"/>
      <c r="O111" s="527"/>
    </row>
    <row r="112" spans="2:15" x14ac:dyDescent="0.25">
      <c r="B112" s="525"/>
      <c r="C112" s="526"/>
      <c r="D112" s="526"/>
      <c r="E112" s="526"/>
      <c r="F112" s="526"/>
      <c r="G112" s="526"/>
      <c r="H112" s="526"/>
      <c r="I112" s="526"/>
      <c r="J112" s="526"/>
      <c r="K112" s="526"/>
      <c r="L112" s="526"/>
      <c r="M112" s="526"/>
      <c r="N112" s="526"/>
      <c r="O112" s="527"/>
    </row>
    <row r="113" spans="1:15" x14ac:dyDescent="0.25">
      <c r="B113" s="525"/>
      <c r="C113" s="526"/>
      <c r="D113" s="526"/>
      <c r="E113" s="526"/>
      <c r="F113" s="526"/>
      <c r="G113" s="526"/>
      <c r="H113" s="526"/>
      <c r="I113" s="526"/>
      <c r="J113" s="526"/>
      <c r="K113" s="526"/>
      <c r="L113" s="526"/>
      <c r="M113" s="526"/>
      <c r="N113" s="526"/>
      <c r="O113" s="527"/>
    </row>
    <row r="114" spans="1:15" x14ac:dyDescent="0.25">
      <c r="B114" s="525"/>
      <c r="C114" s="526"/>
      <c r="D114" s="526"/>
      <c r="E114" s="526"/>
      <c r="F114" s="526"/>
      <c r="G114" s="526"/>
      <c r="H114" s="526"/>
      <c r="I114" s="526"/>
      <c r="J114" s="526"/>
      <c r="K114" s="526"/>
      <c r="L114" s="526"/>
      <c r="M114" s="526"/>
      <c r="N114" s="526"/>
      <c r="O114" s="527"/>
    </row>
    <row r="115" spans="1:15" x14ac:dyDescent="0.25">
      <c r="B115" s="525"/>
      <c r="C115" s="526"/>
      <c r="D115" s="526"/>
      <c r="E115" s="526"/>
      <c r="F115" s="526"/>
      <c r="G115" s="526"/>
      <c r="H115" s="526"/>
      <c r="I115" s="526"/>
      <c r="J115" s="526"/>
      <c r="K115" s="526"/>
      <c r="L115" s="526"/>
      <c r="M115" s="526"/>
      <c r="N115" s="526"/>
      <c r="O115" s="527"/>
    </row>
    <row r="116" spans="1:15" x14ac:dyDescent="0.25">
      <c r="B116" s="525"/>
      <c r="C116" s="526"/>
      <c r="D116" s="526"/>
      <c r="E116" s="526"/>
      <c r="F116" s="526"/>
      <c r="G116" s="526"/>
      <c r="H116" s="526"/>
      <c r="I116" s="526"/>
      <c r="J116" s="526"/>
      <c r="K116" s="526"/>
      <c r="L116" s="526"/>
      <c r="M116" s="526"/>
      <c r="N116" s="526"/>
      <c r="O116" s="527"/>
    </row>
    <row r="117" spans="1:15" x14ac:dyDescent="0.25">
      <c r="B117" s="525"/>
      <c r="C117" s="526"/>
      <c r="D117" s="526"/>
      <c r="E117" s="526"/>
      <c r="F117" s="526"/>
      <c r="G117" s="526"/>
      <c r="H117" s="526"/>
      <c r="I117" s="526"/>
      <c r="J117" s="526"/>
      <c r="K117" s="526"/>
      <c r="L117" s="526"/>
      <c r="M117" s="526"/>
      <c r="N117" s="526"/>
      <c r="O117" s="527"/>
    </row>
    <row r="118" spans="1:15" x14ac:dyDescent="0.25">
      <c r="B118" s="525"/>
      <c r="C118" s="526"/>
      <c r="D118" s="526"/>
      <c r="E118" s="526"/>
      <c r="F118" s="526"/>
      <c r="G118" s="526"/>
      <c r="H118" s="526"/>
      <c r="I118" s="526"/>
      <c r="J118" s="526"/>
      <c r="K118" s="526"/>
      <c r="L118" s="526"/>
      <c r="M118" s="526"/>
      <c r="N118" s="526"/>
      <c r="O118" s="527"/>
    </row>
    <row r="119" spans="1:15" x14ac:dyDescent="0.25">
      <c r="B119" s="525"/>
      <c r="C119" s="526"/>
      <c r="D119" s="526"/>
      <c r="E119" s="526"/>
      <c r="F119" s="526"/>
      <c r="G119" s="526"/>
      <c r="H119" s="526"/>
      <c r="I119" s="526"/>
      <c r="J119" s="526"/>
      <c r="K119" s="526"/>
      <c r="L119" s="526"/>
      <c r="M119" s="526"/>
      <c r="N119" s="526"/>
      <c r="O119" s="527"/>
    </row>
    <row r="120" spans="1:15" ht="15.75" thickBot="1" x14ac:dyDescent="0.3">
      <c r="B120" s="528"/>
      <c r="C120" s="529"/>
      <c r="D120" s="529"/>
      <c r="E120" s="529"/>
      <c r="F120" s="529"/>
      <c r="G120" s="529"/>
      <c r="H120" s="529"/>
      <c r="I120" s="529"/>
      <c r="J120" s="529"/>
      <c r="K120" s="529"/>
      <c r="L120" s="529"/>
      <c r="M120" s="529"/>
      <c r="N120" s="529"/>
      <c r="O120" s="530"/>
    </row>
    <row r="122" spans="1:15" ht="18" x14ac:dyDescent="0.25">
      <c r="A122" s="262" t="s">
        <v>755</v>
      </c>
    </row>
    <row r="123" spans="1:15" ht="15.75" thickBot="1" x14ac:dyDescent="0.3"/>
    <row r="124" spans="1:15" x14ac:dyDescent="0.25">
      <c r="B124" s="513" t="s">
        <v>781</v>
      </c>
      <c r="C124" s="514"/>
      <c r="D124" s="514"/>
      <c r="E124" s="514"/>
      <c r="F124" s="514"/>
      <c r="G124" s="514"/>
      <c r="H124" s="514"/>
      <c r="I124" s="514"/>
      <c r="J124" s="514"/>
      <c r="K124" s="514"/>
      <c r="L124" s="514"/>
      <c r="M124" s="514"/>
      <c r="N124" s="514"/>
      <c r="O124" s="515"/>
    </row>
    <row r="125" spans="1:15" x14ac:dyDescent="0.25">
      <c r="B125" s="516"/>
      <c r="C125" s="517"/>
      <c r="D125" s="517"/>
      <c r="E125" s="517"/>
      <c r="F125" s="517"/>
      <c r="G125" s="517"/>
      <c r="H125" s="517"/>
      <c r="I125" s="517"/>
      <c r="J125" s="517"/>
      <c r="K125" s="517"/>
      <c r="L125" s="517"/>
      <c r="M125" s="517"/>
      <c r="N125" s="517"/>
      <c r="O125" s="518"/>
    </row>
    <row r="126" spans="1:15" ht="15.75" thickBot="1" x14ac:dyDescent="0.3">
      <c r="B126" s="519"/>
      <c r="C126" s="520"/>
      <c r="D126" s="520"/>
      <c r="E126" s="520"/>
      <c r="F126" s="520"/>
      <c r="G126" s="520"/>
      <c r="H126" s="520"/>
      <c r="I126" s="520"/>
      <c r="J126" s="520"/>
      <c r="K126" s="520"/>
      <c r="L126" s="520"/>
      <c r="M126" s="520"/>
      <c r="N126" s="520"/>
      <c r="O126" s="521"/>
    </row>
    <row r="127" spans="1:15" x14ac:dyDescent="0.25">
      <c r="B127" s="522"/>
      <c r="C127" s="523"/>
      <c r="D127" s="523"/>
      <c r="E127" s="523"/>
      <c r="F127" s="523"/>
      <c r="G127" s="523"/>
      <c r="H127" s="523"/>
      <c r="I127" s="523"/>
      <c r="J127" s="523"/>
      <c r="K127" s="523"/>
      <c r="L127" s="523"/>
      <c r="M127" s="523"/>
      <c r="N127" s="523"/>
      <c r="O127" s="524"/>
    </row>
    <row r="128" spans="1:15" x14ac:dyDescent="0.25">
      <c r="B128" s="525"/>
      <c r="C128" s="526"/>
      <c r="D128" s="526"/>
      <c r="E128" s="526"/>
      <c r="F128" s="526"/>
      <c r="G128" s="526"/>
      <c r="H128" s="526"/>
      <c r="I128" s="526"/>
      <c r="J128" s="526"/>
      <c r="K128" s="526"/>
      <c r="L128" s="526"/>
      <c r="M128" s="526"/>
      <c r="N128" s="526"/>
      <c r="O128" s="527"/>
    </row>
    <row r="129" spans="2:15" x14ac:dyDescent="0.25">
      <c r="B129" s="525"/>
      <c r="C129" s="526"/>
      <c r="D129" s="526"/>
      <c r="E129" s="526"/>
      <c r="F129" s="526"/>
      <c r="G129" s="526"/>
      <c r="H129" s="526"/>
      <c r="I129" s="526"/>
      <c r="J129" s="526"/>
      <c r="K129" s="526"/>
      <c r="L129" s="526"/>
      <c r="M129" s="526"/>
      <c r="N129" s="526"/>
      <c r="O129" s="527"/>
    </row>
    <row r="130" spans="2:15" x14ac:dyDescent="0.25">
      <c r="B130" s="525"/>
      <c r="C130" s="526"/>
      <c r="D130" s="526"/>
      <c r="E130" s="526"/>
      <c r="F130" s="526"/>
      <c r="G130" s="526"/>
      <c r="H130" s="526"/>
      <c r="I130" s="526"/>
      <c r="J130" s="526"/>
      <c r="K130" s="526"/>
      <c r="L130" s="526"/>
      <c r="M130" s="526"/>
      <c r="N130" s="526"/>
      <c r="O130" s="527"/>
    </row>
    <row r="131" spans="2:15" x14ac:dyDescent="0.25">
      <c r="B131" s="525"/>
      <c r="C131" s="526"/>
      <c r="D131" s="526"/>
      <c r="E131" s="526"/>
      <c r="F131" s="526"/>
      <c r="G131" s="526"/>
      <c r="H131" s="526"/>
      <c r="I131" s="526"/>
      <c r="J131" s="526"/>
      <c r="K131" s="526"/>
      <c r="L131" s="526"/>
      <c r="M131" s="526"/>
      <c r="N131" s="526"/>
      <c r="O131" s="527"/>
    </row>
    <row r="132" spans="2:15" x14ac:dyDescent="0.25">
      <c r="B132" s="525"/>
      <c r="C132" s="526"/>
      <c r="D132" s="526"/>
      <c r="E132" s="526"/>
      <c r="F132" s="526"/>
      <c r="G132" s="526"/>
      <c r="H132" s="526"/>
      <c r="I132" s="526"/>
      <c r="J132" s="526"/>
      <c r="K132" s="526"/>
      <c r="L132" s="526"/>
      <c r="M132" s="526"/>
      <c r="N132" s="526"/>
      <c r="O132" s="527"/>
    </row>
    <row r="133" spans="2:15" x14ac:dyDescent="0.25">
      <c r="B133" s="525"/>
      <c r="C133" s="526"/>
      <c r="D133" s="526"/>
      <c r="E133" s="526"/>
      <c r="F133" s="526"/>
      <c r="G133" s="526"/>
      <c r="H133" s="526"/>
      <c r="I133" s="526"/>
      <c r="J133" s="526"/>
      <c r="K133" s="526"/>
      <c r="L133" s="526"/>
      <c r="M133" s="526"/>
      <c r="N133" s="526"/>
      <c r="O133" s="527"/>
    </row>
    <row r="134" spans="2:15" x14ac:dyDescent="0.25">
      <c r="B134" s="525"/>
      <c r="C134" s="526"/>
      <c r="D134" s="526"/>
      <c r="E134" s="526"/>
      <c r="F134" s="526"/>
      <c r="G134" s="526"/>
      <c r="H134" s="526"/>
      <c r="I134" s="526"/>
      <c r="J134" s="526"/>
      <c r="K134" s="526"/>
      <c r="L134" s="526"/>
      <c r="M134" s="526"/>
      <c r="N134" s="526"/>
      <c r="O134" s="527"/>
    </row>
    <row r="135" spans="2:15" x14ac:dyDescent="0.25">
      <c r="B135" s="525"/>
      <c r="C135" s="526"/>
      <c r="D135" s="526"/>
      <c r="E135" s="526"/>
      <c r="F135" s="526"/>
      <c r="G135" s="526"/>
      <c r="H135" s="526"/>
      <c r="I135" s="526"/>
      <c r="J135" s="526"/>
      <c r="K135" s="526"/>
      <c r="L135" s="526"/>
      <c r="M135" s="526"/>
      <c r="N135" s="526"/>
      <c r="O135" s="527"/>
    </row>
    <row r="136" spans="2:15" x14ac:dyDescent="0.25">
      <c r="B136" s="525"/>
      <c r="C136" s="526"/>
      <c r="D136" s="526"/>
      <c r="E136" s="526"/>
      <c r="F136" s="526"/>
      <c r="G136" s="526"/>
      <c r="H136" s="526"/>
      <c r="I136" s="526"/>
      <c r="J136" s="526"/>
      <c r="K136" s="526"/>
      <c r="L136" s="526"/>
      <c r="M136" s="526"/>
      <c r="N136" s="526"/>
      <c r="O136" s="527"/>
    </row>
    <row r="137" spans="2:15" x14ac:dyDescent="0.25">
      <c r="B137" s="525"/>
      <c r="C137" s="526"/>
      <c r="D137" s="526"/>
      <c r="E137" s="526"/>
      <c r="F137" s="526"/>
      <c r="G137" s="526"/>
      <c r="H137" s="526"/>
      <c r="I137" s="526"/>
      <c r="J137" s="526"/>
      <c r="K137" s="526"/>
      <c r="L137" s="526"/>
      <c r="M137" s="526"/>
      <c r="N137" s="526"/>
      <c r="O137" s="527"/>
    </row>
    <row r="138" spans="2:15" x14ac:dyDescent="0.25">
      <c r="B138" s="525"/>
      <c r="C138" s="526"/>
      <c r="D138" s="526"/>
      <c r="E138" s="526"/>
      <c r="F138" s="526"/>
      <c r="G138" s="526"/>
      <c r="H138" s="526"/>
      <c r="I138" s="526"/>
      <c r="J138" s="526"/>
      <c r="K138" s="526"/>
      <c r="L138" s="526"/>
      <c r="M138" s="526"/>
      <c r="N138" s="526"/>
      <c r="O138" s="527"/>
    </row>
    <row r="139" spans="2:15" x14ac:dyDescent="0.25">
      <c r="B139" s="525"/>
      <c r="C139" s="526"/>
      <c r="D139" s="526"/>
      <c r="E139" s="526"/>
      <c r="F139" s="526"/>
      <c r="G139" s="526"/>
      <c r="H139" s="526"/>
      <c r="I139" s="526"/>
      <c r="J139" s="526"/>
      <c r="K139" s="526"/>
      <c r="L139" s="526"/>
      <c r="M139" s="526"/>
      <c r="N139" s="526"/>
      <c r="O139" s="527"/>
    </row>
    <row r="140" spans="2:15" x14ac:dyDescent="0.25">
      <c r="B140" s="525"/>
      <c r="C140" s="526"/>
      <c r="D140" s="526"/>
      <c r="E140" s="526"/>
      <c r="F140" s="526"/>
      <c r="G140" s="526"/>
      <c r="H140" s="526"/>
      <c r="I140" s="526"/>
      <c r="J140" s="526"/>
      <c r="K140" s="526"/>
      <c r="L140" s="526"/>
      <c r="M140" s="526"/>
      <c r="N140" s="526"/>
      <c r="O140" s="527"/>
    </row>
    <row r="141" spans="2:15" x14ac:dyDescent="0.25">
      <c r="B141" s="525"/>
      <c r="C141" s="526"/>
      <c r="D141" s="526"/>
      <c r="E141" s="526"/>
      <c r="F141" s="526"/>
      <c r="G141" s="526"/>
      <c r="H141" s="526"/>
      <c r="I141" s="526"/>
      <c r="J141" s="526"/>
      <c r="K141" s="526"/>
      <c r="L141" s="526"/>
      <c r="M141" s="526"/>
      <c r="N141" s="526"/>
      <c r="O141" s="527"/>
    </row>
    <row r="142" spans="2:15" x14ac:dyDescent="0.25">
      <c r="B142" s="525"/>
      <c r="C142" s="526"/>
      <c r="D142" s="526"/>
      <c r="E142" s="526"/>
      <c r="F142" s="526"/>
      <c r="G142" s="526"/>
      <c r="H142" s="526"/>
      <c r="I142" s="526"/>
      <c r="J142" s="526"/>
      <c r="K142" s="526"/>
      <c r="L142" s="526"/>
      <c r="M142" s="526"/>
      <c r="N142" s="526"/>
      <c r="O142" s="527"/>
    </row>
    <row r="143" spans="2:15" x14ac:dyDescent="0.25">
      <c r="B143" s="525"/>
      <c r="C143" s="526"/>
      <c r="D143" s="526"/>
      <c r="E143" s="526"/>
      <c r="F143" s="526"/>
      <c r="G143" s="526"/>
      <c r="H143" s="526"/>
      <c r="I143" s="526"/>
      <c r="J143" s="526"/>
      <c r="K143" s="526"/>
      <c r="L143" s="526"/>
      <c r="M143" s="526"/>
      <c r="N143" s="526"/>
      <c r="O143" s="527"/>
    </row>
    <row r="144" spans="2:15" x14ac:dyDescent="0.25">
      <c r="B144" s="525"/>
      <c r="C144" s="526"/>
      <c r="D144" s="526"/>
      <c r="E144" s="526"/>
      <c r="F144" s="526"/>
      <c r="G144" s="526"/>
      <c r="H144" s="526"/>
      <c r="I144" s="526"/>
      <c r="J144" s="526"/>
      <c r="K144" s="526"/>
      <c r="L144" s="526"/>
      <c r="M144" s="526"/>
      <c r="N144" s="526"/>
      <c r="O144" s="527"/>
    </row>
    <row r="145" spans="2:15" x14ac:dyDescent="0.25">
      <c r="B145" s="525"/>
      <c r="C145" s="526"/>
      <c r="D145" s="526"/>
      <c r="E145" s="526"/>
      <c r="F145" s="526"/>
      <c r="G145" s="526"/>
      <c r="H145" s="526"/>
      <c r="I145" s="526"/>
      <c r="J145" s="526"/>
      <c r="K145" s="526"/>
      <c r="L145" s="526"/>
      <c r="M145" s="526"/>
      <c r="N145" s="526"/>
      <c r="O145" s="527"/>
    </row>
    <row r="146" spans="2:15" x14ac:dyDescent="0.25">
      <c r="B146" s="525"/>
      <c r="C146" s="526"/>
      <c r="D146" s="526"/>
      <c r="E146" s="526"/>
      <c r="F146" s="526"/>
      <c r="G146" s="526"/>
      <c r="H146" s="526"/>
      <c r="I146" s="526"/>
      <c r="J146" s="526"/>
      <c r="K146" s="526"/>
      <c r="L146" s="526"/>
      <c r="M146" s="526"/>
      <c r="N146" s="526"/>
      <c r="O146" s="527"/>
    </row>
    <row r="147" spans="2:15" x14ac:dyDescent="0.25">
      <c r="B147" s="525"/>
      <c r="C147" s="526"/>
      <c r="D147" s="526"/>
      <c r="E147" s="526"/>
      <c r="F147" s="526"/>
      <c r="G147" s="526"/>
      <c r="H147" s="526"/>
      <c r="I147" s="526"/>
      <c r="J147" s="526"/>
      <c r="K147" s="526"/>
      <c r="L147" s="526"/>
      <c r="M147" s="526"/>
      <c r="N147" s="526"/>
      <c r="O147" s="527"/>
    </row>
    <row r="148" spans="2:15" x14ac:dyDescent="0.25">
      <c r="B148" s="525"/>
      <c r="C148" s="526"/>
      <c r="D148" s="526"/>
      <c r="E148" s="526"/>
      <c r="F148" s="526"/>
      <c r="G148" s="526"/>
      <c r="H148" s="526"/>
      <c r="I148" s="526"/>
      <c r="J148" s="526"/>
      <c r="K148" s="526"/>
      <c r="L148" s="526"/>
      <c r="M148" s="526"/>
      <c r="N148" s="526"/>
      <c r="O148" s="527"/>
    </row>
    <row r="149" spans="2:15" ht="15.75" thickBot="1" x14ac:dyDescent="0.3">
      <c r="B149" s="528"/>
      <c r="C149" s="529"/>
      <c r="D149" s="529"/>
      <c r="E149" s="529"/>
      <c r="F149" s="529"/>
      <c r="G149" s="529"/>
      <c r="H149" s="529"/>
      <c r="I149" s="529"/>
      <c r="J149" s="529"/>
      <c r="K149" s="529"/>
      <c r="L149" s="529"/>
      <c r="M149" s="529"/>
      <c r="N149" s="529"/>
      <c r="O149" s="530"/>
    </row>
  </sheetData>
  <sheetProtection algorithmName="SHA-512" hashValue="szkY+oL6Vtj9n/t+T6cVVwhsFiGbB5PsNe3Vb3+MWauNRz9f6s9c6+5bfataQP0pGZ38XO2Q+P6OpP7Raqgwmg==" saltValue="PEZqbxAWRdXDRecRrIhdPQ==" spinCount="100000" sheet="1" objects="1" scenarios="1"/>
  <mergeCells count="11">
    <mergeCell ref="B127:O149"/>
    <mergeCell ref="B98:O120"/>
    <mergeCell ref="B8:O10"/>
    <mergeCell ref="B11:O33"/>
    <mergeCell ref="B37:O39"/>
    <mergeCell ref="B40:O62"/>
    <mergeCell ref="A3:J3"/>
    <mergeCell ref="B66:O68"/>
    <mergeCell ref="B69:O91"/>
    <mergeCell ref="B95:O97"/>
    <mergeCell ref="B124:O126"/>
  </mergeCells>
  <pageMargins left="0.7" right="0.7" top="0.75" bottom="0.75" header="0.3" footer="0.3"/>
  <pageSetup scale="6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B163-A820-4528-A066-9539D7CA0A7E}">
  <sheetPr>
    <tabColor theme="8" tint="0.39997558519241921"/>
    <pageSetUpPr fitToPage="1"/>
  </sheetPr>
  <dimension ref="A1:O145"/>
  <sheetViews>
    <sheetView zoomScale="80" zoomScaleNormal="80" workbookViewId="0">
      <selection activeCell="T24" sqref="T24"/>
    </sheetView>
  </sheetViews>
  <sheetFormatPr defaultRowHeight="15" x14ac:dyDescent="0.25"/>
  <cols>
    <col min="1" max="16384" width="9.140625" style="32"/>
  </cols>
  <sheetData>
    <row r="1" spans="1:15" ht="64.5" customHeight="1" x14ac:dyDescent="0.25"/>
    <row r="2" spans="1:15" s="186" customFormat="1" ht="33.75" customHeight="1" x14ac:dyDescent="0.35">
      <c r="A2" s="185" t="s">
        <v>779</v>
      </c>
      <c r="F2" s="187"/>
    </row>
    <row r="3" spans="1:15" s="188" customFormat="1" ht="20.100000000000001" customHeight="1" x14ac:dyDescent="0.25">
      <c r="A3" s="333">
        <f>Prolink!G2</f>
        <v>0</v>
      </c>
      <c r="B3" s="315"/>
      <c r="C3" s="315"/>
      <c r="D3" s="315"/>
      <c r="E3" s="315"/>
      <c r="F3" s="315"/>
      <c r="G3" s="315"/>
      <c r="H3" s="315"/>
      <c r="I3" s="315"/>
      <c r="J3" s="315"/>
    </row>
    <row r="6" spans="1:15" ht="18" x14ac:dyDescent="0.25">
      <c r="A6" s="262" t="s">
        <v>775</v>
      </c>
    </row>
    <row r="7" spans="1:15" ht="15.75" thickBot="1" x14ac:dyDescent="0.3"/>
    <row r="8" spans="1:15" x14ac:dyDescent="0.25">
      <c r="B8" s="513" t="s">
        <v>769</v>
      </c>
      <c r="C8" s="514"/>
      <c r="D8" s="514"/>
      <c r="E8" s="514"/>
      <c r="F8" s="514"/>
      <c r="G8" s="514"/>
      <c r="H8" s="514"/>
      <c r="I8" s="514"/>
      <c r="J8" s="514"/>
      <c r="K8" s="514"/>
      <c r="L8" s="514"/>
      <c r="M8" s="514"/>
      <c r="N8" s="514"/>
      <c r="O8" s="515"/>
    </row>
    <row r="9" spans="1:15" x14ac:dyDescent="0.25">
      <c r="B9" s="516"/>
      <c r="C9" s="517"/>
      <c r="D9" s="517"/>
      <c r="E9" s="517"/>
      <c r="F9" s="517"/>
      <c r="G9" s="517"/>
      <c r="H9" s="517"/>
      <c r="I9" s="517"/>
      <c r="J9" s="517"/>
      <c r="K9" s="517"/>
      <c r="L9" s="517"/>
      <c r="M9" s="517"/>
      <c r="N9" s="517"/>
      <c r="O9" s="518"/>
    </row>
    <row r="10" spans="1:15" ht="15.75" thickBot="1" x14ac:dyDescent="0.3">
      <c r="B10" s="519"/>
      <c r="C10" s="520"/>
      <c r="D10" s="520"/>
      <c r="E10" s="520"/>
      <c r="F10" s="520"/>
      <c r="G10" s="520"/>
      <c r="H10" s="520"/>
      <c r="I10" s="520"/>
      <c r="J10" s="520"/>
      <c r="K10" s="520"/>
      <c r="L10" s="520"/>
      <c r="M10" s="520"/>
      <c r="N10" s="520"/>
      <c r="O10" s="521"/>
    </row>
    <row r="11" spans="1:15" x14ac:dyDescent="0.25">
      <c r="B11" s="522"/>
      <c r="C11" s="523"/>
      <c r="D11" s="523"/>
      <c r="E11" s="523"/>
      <c r="F11" s="523"/>
      <c r="G11" s="523"/>
      <c r="H11" s="523"/>
      <c r="I11" s="523"/>
      <c r="J11" s="523"/>
      <c r="K11" s="523"/>
      <c r="L11" s="523"/>
      <c r="M11" s="523"/>
      <c r="N11" s="523"/>
      <c r="O11" s="524"/>
    </row>
    <row r="12" spans="1:15" x14ac:dyDescent="0.25">
      <c r="B12" s="525"/>
      <c r="C12" s="526"/>
      <c r="D12" s="526"/>
      <c r="E12" s="526"/>
      <c r="F12" s="526"/>
      <c r="G12" s="526"/>
      <c r="H12" s="526"/>
      <c r="I12" s="526"/>
      <c r="J12" s="526"/>
      <c r="K12" s="526"/>
      <c r="L12" s="526"/>
      <c r="M12" s="526"/>
      <c r="N12" s="526"/>
      <c r="O12" s="527"/>
    </row>
    <row r="13" spans="1:15" x14ac:dyDescent="0.25">
      <c r="B13" s="525"/>
      <c r="C13" s="526"/>
      <c r="D13" s="526"/>
      <c r="E13" s="526"/>
      <c r="F13" s="526"/>
      <c r="G13" s="526"/>
      <c r="H13" s="526"/>
      <c r="I13" s="526"/>
      <c r="J13" s="526"/>
      <c r="K13" s="526"/>
      <c r="L13" s="526"/>
      <c r="M13" s="526"/>
      <c r="N13" s="526"/>
      <c r="O13" s="527"/>
    </row>
    <row r="14" spans="1:15" x14ac:dyDescent="0.25">
      <c r="B14" s="525"/>
      <c r="C14" s="526"/>
      <c r="D14" s="526"/>
      <c r="E14" s="526"/>
      <c r="F14" s="526"/>
      <c r="G14" s="526"/>
      <c r="H14" s="526"/>
      <c r="I14" s="526"/>
      <c r="J14" s="526"/>
      <c r="K14" s="526"/>
      <c r="L14" s="526"/>
      <c r="M14" s="526"/>
      <c r="N14" s="526"/>
      <c r="O14" s="527"/>
    </row>
    <row r="15" spans="1:15" x14ac:dyDescent="0.25">
      <c r="B15" s="525"/>
      <c r="C15" s="526"/>
      <c r="D15" s="526"/>
      <c r="E15" s="526"/>
      <c r="F15" s="526"/>
      <c r="G15" s="526"/>
      <c r="H15" s="526"/>
      <c r="I15" s="526"/>
      <c r="J15" s="526"/>
      <c r="K15" s="526"/>
      <c r="L15" s="526"/>
      <c r="M15" s="526"/>
      <c r="N15" s="526"/>
      <c r="O15" s="527"/>
    </row>
    <row r="16" spans="1:15" x14ac:dyDescent="0.25">
      <c r="B16" s="525"/>
      <c r="C16" s="526"/>
      <c r="D16" s="526"/>
      <c r="E16" s="526"/>
      <c r="F16" s="526"/>
      <c r="G16" s="526"/>
      <c r="H16" s="526"/>
      <c r="I16" s="526"/>
      <c r="J16" s="526"/>
      <c r="K16" s="526"/>
      <c r="L16" s="526"/>
      <c r="M16" s="526"/>
      <c r="N16" s="526"/>
      <c r="O16" s="527"/>
    </row>
    <row r="17" spans="2:15" x14ac:dyDescent="0.25">
      <c r="B17" s="525"/>
      <c r="C17" s="526"/>
      <c r="D17" s="526"/>
      <c r="E17" s="526"/>
      <c r="F17" s="526"/>
      <c r="G17" s="526"/>
      <c r="H17" s="526"/>
      <c r="I17" s="526"/>
      <c r="J17" s="526"/>
      <c r="K17" s="526"/>
      <c r="L17" s="526"/>
      <c r="M17" s="526"/>
      <c r="N17" s="526"/>
      <c r="O17" s="527"/>
    </row>
    <row r="18" spans="2:15" x14ac:dyDescent="0.25">
      <c r="B18" s="525"/>
      <c r="C18" s="526"/>
      <c r="D18" s="526"/>
      <c r="E18" s="526"/>
      <c r="F18" s="526"/>
      <c r="G18" s="526"/>
      <c r="H18" s="526"/>
      <c r="I18" s="526"/>
      <c r="J18" s="526"/>
      <c r="K18" s="526"/>
      <c r="L18" s="526"/>
      <c r="M18" s="526"/>
      <c r="N18" s="526"/>
      <c r="O18" s="527"/>
    </row>
    <row r="19" spans="2:15" x14ac:dyDescent="0.25">
      <c r="B19" s="525"/>
      <c r="C19" s="526"/>
      <c r="D19" s="526"/>
      <c r="E19" s="526"/>
      <c r="F19" s="526"/>
      <c r="G19" s="526"/>
      <c r="H19" s="526"/>
      <c r="I19" s="526"/>
      <c r="J19" s="526"/>
      <c r="K19" s="526"/>
      <c r="L19" s="526"/>
      <c r="M19" s="526"/>
      <c r="N19" s="526"/>
      <c r="O19" s="527"/>
    </row>
    <row r="20" spans="2:15" x14ac:dyDescent="0.25">
      <c r="B20" s="525"/>
      <c r="C20" s="526"/>
      <c r="D20" s="526"/>
      <c r="E20" s="526"/>
      <c r="F20" s="526"/>
      <c r="G20" s="526"/>
      <c r="H20" s="526"/>
      <c r="I20" s="526"/>
      <c r="J20" s="526"/>
      <c r="K20" s="526"/>
      <c r="L20" s="526"/>
      <c r="M20" s="526"/>
      <c r="N20" s="526"/>
      <c r="O20" s="527"/>
    </row>
    <row r="21" spans="2:15" x14ac:dyDescent="0.25">
      <c r="B21" s="525"/>
      <c r="C21" s="526"/>
      <c r="D21" s="526"/>
      <c r="E21" s="526"/>
      <c r="F21" s="526"/>
      <c r="G21" s="526"/>
      <c r="H21" s="526"/>
      <c r="I21" s="526"/>
      <c r="J21" s="526"/>
      <c r="K21" s="526"/>
      <c r="L21" s="526"/>
      <c r="M21" s="526"/>
      <c r="N21" s="526"/>
      <c r="O21" s="527"/>
    </row>
    <row r="22" spans="2:15" x14ac:dyDescent="0.25">
      <c r="B22" s="525"/>
      <c r="C22" s="526"/>
      <c r="D22" s="526"/>
      <c r="E22" s="526"/>
      <c r="F22" s="526"/>
      <c r="G22" s="526"/>
      <c r="H22" s="526"/>
      <c r="I22" s="526"/>
      <c r="J22" s="526"/>
      <c r="K22" s="526"/>
      <c r="L22" s="526"/>
      <c r="M22" s="526"/>
      <c r="N22" s="526"/>
      <c r="O22" s="527"/>
    </row>
    <row r="23" spans="2:15" x14ac:dyDescent="0.25">
      <c r="B23" s="525"/>
      <c r="C23" s="526"/>
      <c r="D23" s="526"/>
      <c r="E23" s="526"/>
      <c r="F23" s="526"/>
      <c r="G23" s="526"/>
      <c r="H23" s="526"/>
      <c r="I23" s="526"/>
      <c r="J23" s="526"/>
      <c r="K23" s="526"/>
      <c r="L23" s="526"/>
      <c r="M23" s="526"/>
      <c r="N23" s="526"/>
      <c r="O23" s="527"/>
    </row>
    <row r="24" spans="2:15" x14ac:dyDescent="0.25">
      <c r="B24" s="525"/>
      <c r="C24" s="526"/>
      <c r="D24" s="526"/>
      <c r="E24" s="526"/>
      <c r="F24" s="526"/>
      <c r="G24" s="526"/>
      <c r="H24" s="526"/>
      <c r="I24" s="526"/>
      <c r="J24" s="526"/>
      <c r="K24" s="526"/>
      <c r="L24" s="526"/>
      <c r="M24" s="526"/>
      <c r="N24" s="526"/>
      <c r="O24" s="527"/>
    </row>
    <row r="25" spans="2:15" x14ac:dyDescent="0.25">
      <c r="B25" s="525"/>
      <c r="C25" s="526"/>
      <c r="D25" s="526"/>
      <c r="E25" s="526"/>
      <c r="F25" s="526"/>
      <c r="G25" s="526"/>
      <c r="H25" s="526"/>
      <c r="I25" s="526"/>
      <c r="J25" s="526"/>
      <c r="K25" s="526"/>
      <c r="L25" s="526"/>
      <c r="M25" s="526"/>
      <c r="N25" s="526"/>
      <c r="O25" s="527"/>
    </row>
    <row r="26" spans="2:15" x14ac:dyDescent="0.25">
      <c r="B26" s="525"/>
      <c r="C26" s="526"/>
      <c r="D26" s="526"/>
      <c r="E26" s="526"/>
      <c r="F26" s="526"/>
      <c r="G26" s="526"/>
      <c r="H26" s="526"/>
      <c r="I26" s="526"/>
      <c r="J26" s="526"/>
      <c r="K26" s="526"/>
      <c r="L26" s="526"/>
      <c r="M26" s="526"/>
      <c r="N26" s="526"/>
      <c r="O26" s="527"/>
    </row>
    <row r="27" spans="2:15" x14ac:dyDescent="0.25">
      <c r="B27" s="525"/>
      <c r="C27" s="526"/>
      <c r="D27" s="526"/>
      <c r="E27" s="526"/>
      <c r="F27" s="526"/>
      <c r="G27" s="526"/>
      <c r="H27" s="526"/>
      <c r="I27" s="526"/>
      <c r="J27" s="526"/>
      <c r="K27" s="526"/>
      <c r="L27" s="526"/>
      <c r="M27" s="526"/>
      <c r="N27" s="526"/>
      <c r="O27" s="527"/>
    </row>
    <row r="28" spans="2:15" x14ac:dyDescent="0.25">
      <c r="B28" s="525"/>
      <c r="C28" s="526"/>
      <c r="D28" s="526"/>
      <c r="E28" s="526"/>
      <c r="F28" s="526"/>
      <c r="G28" s="526"/>
      <c r="H28" s="526"/>
      <c r="I28" s="526"/>
      <c r="J28" s="526"/>
      <c r="K28" s="526"/>
      <c r="L28" s="526"/>
      <c r="M28" s="526"/>
      <c r="N28" s="526"/>
      <c r="O28" s="527"/>
    </row>
    <row r="29" spans="2:15" x14ac:dyDescent="0.25">
      <c r="B29" s="525"/>
      <c r="C29" s="526"/>
      <c r="D29" s="526"/>
      <c r="E29" s="526"/>
      <c r="F29" s="526"/>
      <c r="G29" s="526"/>
      <c r="H29" s="526"/>
      <c r="I29" s="526"/>
      <c r="J29" s="526"/>
      <c r="K29" s="526"/>
      <c r="L29" s="526"/>
      <c r="M29" s="526"/>
      <c r="N29" s="526"/>
      <c r="O29" s="527"/>
    </row>
    <row r="30" spans="2:15" x14ac:dyDescent="0.25">
      <c r="B30" s="525"/>
      <c r="C30" s="526"/>
      <c r="D30" s="526"/>
      <c r="E30" s="526"/>
      <c r="F30" s="526"/>
      <c r="G30" s="526"/>
      <c r="H30" s="526"/>
      <c r="I30" s="526"/>
      <c r="J30" s="526"/>
      <c r="K30" s="526"/>
      <c r="L30" s="526"/>
      <c r="M30" s="526"/>
      <c r="N30" s="526"/>
      <c r="O30" s="527"/>
    </row>
    <row r="31" spans="2:15" x14ac:dyDescent="0.25">
      <c r="B31" s="525"/>
      <c r="C31" s="526"/>
      <c r="D31" s="526"/>
      <c r="E31" s="526"/>
      <c r="F31" s="526"/>
      <c r="G31" s="526"/>
      <c r="H31" s="526"/>
      <c r="I31" s="526"/>
      <c r="J31" s="526"/>
      <c r="K31" s="526"/>
      <c r="L31" s="526"/>
      <c r="M31" s="526"/>
      <c r="N31" s="526"/>
      <c r="O31" s="527"/>
    </row>
    <row r="32" spans="2:15" x14ac:dyDescent="0.25">
      <c r="B32" s="525"/>
      <c r="C32" s="526"/>
      <c r="D32" s="526"/>
      <c r="E32" s="526"/>
      <c r="F32" s="526"/>
      <c r="G32" s="526"/>
      <c r="H32" s="526"/>
      <c r="I32" s="526"/>
      <c r="J32" s="526"/>
      <c r="K32" s="526"/>
      <c r="L32" s="526"/>
      <c r="M32" s="526"/>
      <c r="N32" s="526"/>
      <c r="O32" s="527"/>
    </row>
    <row r="33" spans="2:15" ht="15.75" thickBot="1" x14ac:dyDescent="0.3">
      <c r="B33" s="528"/>
      <c r="C33" s="529"/>
      <c r="D33" s="529"/>
      <c r="E33" s="529"/>
      <c r="F33" s="529"/>
      <c r="G33" s="529"/>
      <c r="H33" s="529"/>
      <c r="I33" s="529"/>
      <c r="J33" s="529"/>
      <c r="K33" s="529"/>
      <c r="L33" s="529"/>
      <c r="M33" s="529"/>
      <c r="N33" s="529"/>
      <c r="O33" s="530"/>
    </row>
    <row r="35" spans="2:15" ht="15.75" thickBot="1" x14ac:dyDescent="0.3"/>
    <row r="36" spans="2:15" x14ac:dyDescent="0.25">
      <c r="B36" s="513" t="s">
        <v>771</v>
      </c>
      <c r="C36" s="514"/>
      <c r="D36" s="514"/>
      <c r="E36" s="514"/>
      <c r="F36" s="514"/>
      <c r="G36" s="514"/>
      <c r="H36" s="514"/>
      <c r="I36" s="514"/>
      <c r="J36" s="514"/>
      <c r="K36" s="514"/>
      <c r="L36" s="514"/>
      <c r="M36" s="514"/>
      <c r="N36" s="514"/>
      <c r="O36" s="515"/>
    </row>
    <row r="37" spans="2:15" x14ac:dyDescent="0.25">
      <c r="B37" s="516"/>
      <c r="C37" s="517"/>
      <c r="D37" s="517"/>
      <c r="E37" s="517"/>
      <c r="F37" s="517"/>
      <c r="G37" s="517"/>
      <c r="H37" s="517"/>
      <c r="I37" s="517"/>
      <c r="J37" s="517"/>
      <c r="K37" s="517"/>
      <c r="L37" s="517"/>
      <c r="M37" s="517"/>
      <c r="N37" s="517"/>
      <c r="O37" s="518"/>
    </row>
    <row r="38" spans="2:15" ht="15.75" thickBot="1" x14ac:dyDescent="0.3">
      <c r="B38" s="519"/>
      <c r="C38" s="520"/>
      <c r="D38" s="520"/>
      <c r="E38" s="520"/>
      <c r="F38" s="520"/>
      <c r="G38" s="520"/>
      <c r="H38" s="520"/>
      <c r="I38" s="520"/>
      <c r="J38" s="520"/>
      <c r="K38" s="520"/>
      <c r="L38" s="520"/>
      <c r="M38" s="520"/>
      <c r="N38" s="520"/>
      <c r="O38" s="521"/>
    </row>
    <row r="39" spans="2:15" x14ac:dyDescent="0.25">
      <c r="B39" s="522"/>
      <c r="C39" s="523"/>
      <c r="D39" s="523"/>
      <c r="E39" s="523"/>
      <c r="F39" s="523"/>
      <c r="G39" s="523"/>
      <c r="H39" s="523"/>
      <c r="I39" s="523"/>
      <c r="J39" s="523"/>
      <c r="K39" s="523"/>
      <c r="L39" s="523"/>
      <c r="M39" s="523"/>
      <c r="N39" s="523"/>
      <c r="O39" s="524"/>
    </row>
    <row r="40" spans="2:15" x14ac:dyDescent="0.25">
      <c r="B40" s="525"/>
      <c r="C40" s="526"/>
      <c r="D40" s="526"/>
      <c r="E40" s="526"/>
      <c r="F40" s="526"/>
      <c r="G40" s="526"/>
      <c r="H40" s="526"/>
      <c r="I40" s="526"/>
      <c r="J40" s="526"/>
      <c r="K40" s="526"/>
      <c r="L40" s="526"/>
      <c r="M40" s="526"/>
      <c r="N40" s="526"/>
      <c r="O40" s="527"/>
    </row>
    <row r="41" spans="2:15" x14ac:dyDescent="0.25">
      <c r="B41" s="525"/>
      <c r="C41" s="526"/>
      <c r="D41" s="526"/>
      <c r="E41" s="526"/>
      <c r="F41" s="526"/>
      <c r="G41" s="526"/>
      <c r="H41" s="526"/>
      <c r="I41" s="526"/>
      <c r="J41" s="526"/>
      <c r="K41" s="526"/>
      <c r="L41" s="526"/>
      <c r="M41" s="526"/>
      <c r="N41" s="526"/>
      <c r="O41" s="527"/>
    </row>
    <row r="42" spans="2:15" x14ac:dyDescent="0.25">
      <c r="B42" s="525"/>
      <c r="C42" s="526"/>
      <c r="D42" s="526"/>
      <c r="E42" s="526"/>
      <c r="F42" s="526"/>
      <c r="G42" s="526"/>
      <c r="H42" s="526"/>
      <c r="I42" s="526"/>
      <c r="J42" s="526"/>
      <c r="K42" s="526"/>
      <c r="L42" s="526"/>
      <c r="M42" s="526"/>
      <c r="N42" s="526"/>
      <c r="O42" s="527"/>
    </row>
    <row r="43" spans="2:15" x14ac:dyDescent="0.25">
      <c r="B43" s="525"/>
      <c r="C43" s="526"/>
      <c r="D43" s="526"/>
      <c r="E43" s="526"/>
      <c r="F43" s="526"/>
      <c r="G43" s="526"/>
      <c r="H43" s="526"/>
      <c r="I43" s="526"/>
      <c r="J43" s="526"/>
      <c r="K43" s="526"/>
      <c r="L43" s="526"/>
      <c r="M43" s="526"/>
      <c r="N43" s="526"/>
      <c r="O43" s="527"/>
    </row>
    <row r="44" spans="2:15" x14ac:dyDescent="0.25">
      <c r="B44" s="525"/>
      <c r="C44" s="526"/>
      <c r="D44" s="526"/>
      <c r="E44" s="526"/>
      <c r="F44" s="526"/>
      <c r="G44" s="526"/>
      <c r="H44" s="526"/>
      <c r="I44" s="526"/>
      <c r="J44" s="526"/>
      <c r="K44" s="526"/>
      <c r="L44" s="526"/>
      <c r="M44" s="526"/>
      <c r="N44" s="526"/>
      <c r="O44" s="527"/>
    </row>
    <row r="45" spans="2:15" x14ac:dyDescent="0.25">
      <c r="B45" s="525"/>
      <c r="C45" s="526"/>
      <c r="D45" s="526"/>
      <c r="E45" s="526"/>
      <c r="F45" s="526"/>
      <c r="G45" s="526"/>
      <c r="H45" s="526"/>
      <c r="I45" s="526"/>
      <c r="J45" s="526"/>
      <c r="K45" s="526"/>
      <c r="L45" s="526"/>
      <c r="M45" s="526"/>
      <c r="N45" s="526"/>
      <c r="O45" s="527"/>
    </row>
    <row r="46" spans="2:15" x14ac:dyDescent="0.25">
      <c r="B46" s="525"/>
      <c r="C46" s="526"/>
      <c r="D46" s="526"/>
      <c r="E46" s="526"/>
      <c r="F46" s="526"/>
      <c r="G46" s="526"/>
      <c r="H46" s="526"/>
      <c r="I46" s="526"/>
      <c r="J46" s="526"/>
      <c r="K46" s="526"/>
      <c r="L46" s="526"/>
      <c r="M46" s="526"/>
      <c r="N46" s="526"/>
      <c r="O46" s="527"/>
    </row>
    <row r="47" spans="2:15" x14ac:dyDescent="0.25">
      <c r="B47" s="525"/>
      <c r="C47" s="526"/>
      <c r="D47" s="526"/>
      <c r="E47" s="526"/>
      <c r="F47" s="526"/>
      <c r="G47" s="526"/>
      <c r="H47" s="526"/>
      <c r="I47" s="526"/>
      <c r="J47" s="526"/>
      <c r="K47" s="526"/>
      <c r="L47" s="526"/>
      <c r="M47" s="526"/>
      <c r="N47" s="526"/>
      <c r="O47" s="527"/>
    </row>
    <row r="48" spans="2:15" x14ac:dyDescent="0.25">
      <c r="B48" s="525"/>
      <c r="C48" s="526"/>
      <c r="D48" s="526"/>
      <c r="E48" s="526"/>
      <c r="F48" s="526"/>
      <c r="G48" s="526"/>
      <c r="H48" s="526"/>
      <c r="I48" s="526"/>
      <c r="J48" s="526"/>
      <c r="K48" s="526"/>
      <c r="L48" s="526"/>
      <c r="M48" s="526"/>
      <c r="N48" s="526"/>
      <c r="O48" s="527"/>
    </row>
    <row r="49" spans="2:15" x14ac:dyDescent="0.25">
      <c r="B49" s="525"/>
      <c r="C49" s="526"/>
      <c r="D49" s="526"/>
      <c r="E49" s="526"/>
      <c r="F49" s="526"/>
      <c r="G49" s="526"/>
      <c r="H49" s="526"/>
      <c r="I49" s="526"/>
      <c r="J49" s="526"/>
      <c r="K49" s="526"/>
      <c r="L49" s="526"/>
      <c r="M49" s="526"/>
      <c r="N49" s="526"/>
      <c r="O49" s="527"/>
    </row>
    <row r="50" spans="2:15" x14ac:dyDescent="0.25">
      <c r="B50" s="525"/>
      <c r="C50" s="526"/>
      <c r="D50" s="526"/>
      <c r="E50" s="526"/>
      <c r="F50" s="526"/>
      <c r="G50" s="526"/>
      <c r="H50" s="526"/>
      <c r="I50" s="526"/>
      <c r="J50" s="526"/>
      <c r="K50" s="526"/>
      <c r="L50" s="526"/>
      <c r="M50" s="526"/>
      <c r="N50" s="526"/>
      <c r="O50" s="527"/>
    </row>
    <row r="51" spans="2:15" x14ac:dyDescent="0.25">
      <c r="B51" s="525"/>
      <c r="C51" s="526"/>
      <c r="D51" s="526"/>
      <c r="E51" s="526"/>
      <c r="F51" s="526"/>
      <c r="G51" s="526"/>
      <c r="H51" s="526"/>
      <c r="I51" s="526"/>
      <c r="J51" s="526"/>
      <c r="K51" s="526"/>
      <c r="L51" s="526"/>
      <c r="M51" s="526"/>
      <c r="N51" s="526"/>
      <c r="O51" s="527"/>
    </row>
    <row r="52" spans="2:15" x14ac:dyDescent="0.25">
      <c r="B52" s="525"/>
      <c r="C52" s="526"/>
      <c r="D52" s="526"/>
      <c r="E52" s="526"/>
      <c r="F52" s="526"/>
      <c r="G52" s="526"/>
      <c r="H52" s="526"/>
      <c r="I52" s="526"/>
      <c r="J52" s="526"/>
      <c r="K52" s="526"/>
      <c r="L52" s="526"/>
      <c r="M52" s="526"/>
      <c r="N52" s="526"/>
      <c r="O52" s="527"/>
    </row>
    <row r="53" spans="2:15" x14ac:dyDescent="0.25">
      <c r="B53" s="525"/>
      <c r="C53" s="526"/>
      <c r="D53" s="526"/>
      <c r="E53" s="526"/>
      <c r="F53" s="526"/>
      <c r="G53" s="526"/>
      <c r="H53" s="526"/>
      <c r="I53" s="526"/>
      <c r="J53" s="526"/>
      <c r="K53" s="526"/>
      <c r="L53" s="526"/>
      <c r="M53" s="526"/>
      <c r="N53" s="526"/>
      <c r="O53" s="527"/>
    </row>
    <row r="54" spans="2:15" x14ac:dyDescent="0.25">
      <c r="B54" s="525"/>
      <c r="C54" s="526"/>
      <c r="D54" s="526"/>
      <c r="E54" s="526"/>
      <c r="F54" s="526"/>
      <c r="G54" s="526"/>
      <c r="H54" s="526"/>
      <c r="I54" s="526"/>
      <c r="J54" s="526"/>
      <c r="K54" s="526"/>
      <c r="L54" s="526"/>
      <c r="M54" s="526"/>
      <c r="N54" s="526"/>
      <c r="O54" s="527"/>
    </row>
    <row r="55" spans="2:15" x14ac:dyDescent="0.25">
      <c r="B55" s="525"/>
      <c r="C55" s="526"/>
      <c r="D55" s="526"/>
      <c r="E55" s="526"/>
      <c r="F55" s="526"/>
      <c r="G55" s="526"/>
      <c r="H55" s="526"/>
      <c r="I55" s="526"/>
      <c r="J55" s="526"/>
      <c r="K55" s="526"/>
      <c r="L55" s="526"/>
      <c r="M55" s="526"/>
      <c r="N55" s="526"/>
      <c r="O55" s="527"/>
    </row>
    <row r="56" spans="2:15" x14ac:dyDescent="0.25">
      <c r="B56" s="525"/>
      <c r="C56" s="526"/>
      <c r="D56" s="526"/>
      <c r="E56" s="526"/>
      <c r="F56" s="526"/>
      <c r="G56" s="526"/>
      <c r="H56" s="526"/>
      <c r="I56" s="526"/>
      <c r="J56" s="526"/>
      <c r="K56" s="526"/>
      <c r="L56" s="526"/>
      <c r="M56" s="526"/>
      <c r="N56" s="526"/>
      <c r="O56" s="527"/>
    </row>
    <row r="57" spans="2:15" x14ac:dyDescent="0.25">
      <c r="B57" s="525"/>
      <c r="C57" s="526"/>
      <c r="D57" s="526"/>
      <c r="E57" s="526"/>
      <c r="F57" s="526"/>
      <c r="G57" s="526"/>
      <c r="H57" s="526"/>
      <c r="I57" s="526"/>
      <c r="J57" s="526"/>
      <c r="K57" s="526"/>
      <c r="L57" s="526"/>
      <c r="M57" s="526"/>
      <c r="N57" s="526"/>
      <c r="O57" s="527"/>
    </row>
    <row r="58" spans="2:15" x14ac:dyDescent="0.25">
      <c r="B58" s="525"/>
      <c r="C58" s="526"/>
      <c r="D58" s="526"/>
      <c r="E58" s="526"/>
      <c r="F58" s="526"/>
      <c r="G58" s="526"/>
      <c r="H58" s="526"/>
      <c r="I58" s="526"/>
      <c r="J58" s="526"/>
      <c r="K58" s="526"/>
      <c r="L58" s="526"/>
      <c r="M58" s="526"/>
      <c r="N58" s="526"/>
      <c r="O58" s="527"/>
    </row>
    <row r="59" spans="2:15" x14ac:dyDescent="0.25">
      <c r="B59" s="525"/>
      <c r="C59" s="526"/>
      <c r="D59" s="526"/>
      <c r="E59" s="526"/>
      <c r="F59" s="526"/>
      <c r="G59" s="526"/>
      <c r="H59" s="526"/>
      <c r="I59" s="526"/>
      <c r="J59" s="526"/>
      <c r="K59" s="526"/>
      <c r="L59" s="526"/>
      <c r="M59" s="526"/>
      <c r="N59" s="526"/>
      <c r="O59" s="527"/>
    </row>
    <row r="60" spans="2:15" x14ac:dyDescent="0.25">
      <c r="B60" s="525"/>
      <c r="C60" s="526"/>
      <c r="D60" s="526"/>
      <c r="E60" s="526"/>
      <c r="F60" s="526"/>
      <c r="G60" s="526"/>
      <c r="H60" s="526"/>
      <c r="I60" s="526"/>
      <c r="J60" s="526"/>
      <c r="K60" s="526"/>
      <c r="L60" s="526"/>
      <c r="M60" s="526"/>
      <c r="N60" s="526"/>
      <c r="O60" s="527"/>
    </row>
    <row r="61" spans="2:15" ht="15.75" thickBot="1" x14ac:dyDescent="0.3">
      <c r="B61" s="528"/>
      <c r="C61" s="529"/>
      <c r="D61" s="529"/>
      <c r="E61" s="529"/>
      <c r="F61" s="529"/>
      <c r="G61" s="529"/>
      <c r="H61" s="529"/>
      <c r="I61" s="529"/>
      <c r="J61" s="529"/>
      <c r="K61" s="529"/>
      <c r="L61" s="529"/>
      <c r="M61" s="529"/>
      <c r="N61" s="529"/>
      <c r="O61" s="530"/>
    </row>
    <row r="63" spans="2:15" ht="15.75" thickBot="1" x14ac:dyDescent="0.3"/>
    <row r="64" spans="2:15" x14ac:dyDescent="0.25">
      <c r="B64" s="513" t="s">
        <v>770</v>
      </c>
      <c r="C64" s="514"/>
      <c r="D64" s="514"/>
      <c r="E64" s="514"/>
      <c r="F64" s="514"/>
      <c r="G64" s="514"/>
      <c r="H64" s="514"/>
      <c r="I64" s="514"/>
      <c r="J64" s="514"/>
      <c r="K64" s="514"/>
      <c r="L64" s="514"/>
      <c r="M64" s="514"/>
      <c r="N64" s="514"/>
      <c r="O64" s="515"/>
    </row>
    <row r="65" spans="2:15" x14ac:dyDescent="0.25">
      <c r="B65" s="516"/>
      <c r="C65" s="517"/>
      <c r="D65" s="517"/>
      <c r="E65" s="517"/>
      <c r="F65" s="517"/>
      <c r="G65" s="517"/>
      <c r="H65" s="517"/>
      <c r="I65" s="517"/>
      <c r="J65" s="517"/>
      <c r="K65" s="517"/>
      <c r="L65" s="517"/>
      <c r="M65" s="517"/>
      <c r="N65" s="517"/>
      <c r="O65" s="518"/>
    </row>
    <row r="66" spans="2:15" ht="15.75" thickBot="1" x14ac:dyDescent="0.3">
      <c r="B66" s="519"/>
      <c r="C66" s="520"/>
      <c r="D66" s="520"/>
      <c r="E66" s="520"/>
      <c r="F66" s="520"/>
      <c r="G66" s="520"/>
      <c r="H66" s="520"/>
      <c r="I66" s="520"/>
      <c r="J66" s="520"/>
      <c r="K66" s="520"/>
      <c r="L66" s="520"/>
      <c r="M66" s="520"/>
      <c r="N66" s="520"/>
      <c r="O66" s="521"/>
    </row>
    <row r="67" spans="2:15" x14ac:dyDescent="0.25">
      <c r="B67" s="522"/>
      <c r="C67" s="523"/>
      <c r="D67" s="523"/>
      <c r="E67" s="523"/>
      <c r="F67" s="523"/>
      <c r="G67" s="523"/>
      <c r="H67" s="523"/>
      <c r="I67" s="523"/>
      <c r="J67" s="523"/>
      <c r="K67" s="523"/>
      <c r="L67" s="523"/>
      <c r="M67" s="523"/>
      <c r="N67" s="523"/>
      <c r="O67" s="524"/>
    </row>
    <row r="68" spans="2:15" x14ac:dyDescent="0.25">
      <c r="B68" s="525"/>
      <c r="C68" s="526"/>
      <c r="D68" s="526"/>
      <c r="E68" s="526"/>
      <c r="F68" s="526"/>
      <c r="G68" s="526"/>
      <c r="H68" s="526"/>
      <c r="I68" s="526"/>
      <c r="J68" s="526"/>
      <c r="K68" s="526"/>
      <c r="L68" s="526"/>
      <c r="M68" s="526"/>
      <c r="N68" s="526"/>
      <c r="O68" s="527"/>
    </row>
    <row r="69" spans="2:15" x14ac:dyDescent="0.25">
      <c r="B69" s="525"/>
      <c r="C69" s="526"/>
      <c r="D69" s="526"/>
      <c r="E69" s="526"/>
      <c r="F69" s="526"/>
      <c r="G69" s="526"/>
      <c r="H69" s="526"/>
      <c r="I69" s="526"/>
      <c r="J69" s="526"/>
      <c r="K69" s="526"/>
      <c r="L69" s="526"/>
      <c r="M69" s="526"/>
      <c r="N69" s="526"/>
      <c r="O69" s="527"/>
    </row>
    <row r="70" spans="2:15" x14ac:dyDescent="0.25">
      <c r="B70" s="525"/>
      <c r="C70" s="526"/>
      <c r="D70" s="526"/>
      <c r="E70" s="526"/>
      <c r="F70" s="526"/>
      <c r="G70" s="526"/>
      <c r="H70" s="526"/>
      <c r="I70" s="526"/>
      <c r="J70" s="526"/>
      <c r="K70" s="526"/>
      <c r="L70" s="526"/>
      <c r="M70" s="526"/>
      <c r="N70" s="526"/>
      <c r="O70" s="527"/>
    </row>
    <row r="71" spans="2:15" x14ac:dyDescent="0.25">
      <c r="B71" s="525"/>
      <c r="C71" s="526"/>
      <c r="D71" s="526"/>
      <c r="E71" s="526"/>
      <c r="F71" s="526"/>
      <c r="G71" s="526"/>
      <c r="H71" s="526"/>
      <c r="I71" s="526"/>
      <c r="J71" s="526"/>
      <c r="K71" s="526"/>
      <c r="L71" s="526"/>
      <c r="M71" s="526"/>
      <c r="N71" s="526"/>
      <c r="O71" s="527"/>
    </row>
    <row r="72" spans="2:15" x14ac:dyDescent="0.25">
      <c r="B72" s="525"/>
      <c r="C72" s="526"/>
      <c r="D72" s="526"/>
      <c r="E72" s="526"/>
      <c r="F72" s="526"/>
      <c r="G72" s="526"/>
      <c r="H72" s="526"/>
      <c r="I72" s="526"/>
      <c r="J72" s="526"/>
      <c r="K72" s="526"/>
      <c r="L72" s="526"/>
      <c r="M72" s="526"/>
      <c r="N72" s="526"/>
      <c r="O72" s="527"/>
    </row>
    <row r="73" spans="2:15" x14ac:dyDescent="0.25">
      <c r="B73" s="525"/>
      <c r="C73" s="526"/>
      <c r="D73" s="526"/>
      <c r="E73" s="526"/>
      <c r="F73" s="526"/>
      <c r="G73" s="526"/>
      <c r="H73" s="526"/>
      <c r="I73" s="526"/>
      <c r="J73" s="526"/>
      <c r="K73" s="526"/>
      <c r="L73" s="526"/>
      <c r="M73" s="526"/>
      <c r="N73" s="526"/>
      <c r="O73" s="527"/>
    </row>
    <row r="74" spans="2:15" x14ac:dyDescent="0.25">
      <c r="B74" s="525"/>
      <c r="C74" s="526"/>
      <c r="D74" s="526"/>
      <c r="E74" s="526"/>
      <c r="F74" s="526"/>
      <c r="G74" s="526"/>
      <c r="H74" s="526"/>
      <c r="I74" s="526"/>
      <c r="J74" s="526"/>
      <c r="K74" s="526"/>
      <c r="L74" s="526"/>
      <c r="M74" s="526"/>
      <c r="N74" s="526"/>
      <c r="O74" s="527"/>
    </row>
    <row r="75" spans="2:15" x14ac:dyDescent="0.25">
      <c r="B75" s="525"/>
      <c r="C75" s="526"/>
      <c r="D75" s="526"/>
      <c r="E75" s="526"/>
      <c r="F75" s="526"/>
      <c r="G75" s="526"/>
      <c r="H75" s="526"/>
      <c r="I75" s="526"/>
      <c r="J75" s="526"/>
      <c r="K75" s="526"/>
      <c r="L75" s="526"/>
      <c r="M75" s="526"/>
      <c r="N75" s="526"/>
      <c r="O75" s="527"/>
    </row>
    <row r="76" spans="2:15" x14ac:dyDescent="0.25">
      <c r="B76" s="525"/>
      <c r="C76" s="526"/>
      <c r="D76" s="526"/>
      <c r="E76" s="526"/>
      <c r="F76" s="526"/>
      <c r="G76" s="526"/>
      <c r="H76" s="526"/>
      <c r="I76" s="526"/>
      <c r="J76" s="526"/>
      <c r="K76" s="526"/>
      <c r="L76" s="526"/>
      <c r="M76" s="526"/>
      <c r="N76" s="526"/>
      <c r="O76" s="527"/>
    </row>
    <row r="77" spans="2:15" x14ac:dyDescent="0.25">
      <c r="B77" s="525"/>
      <c r="C77" s="526"/>
      <c r="D77" s="526"/>
      <c r="E77" s="526"/>
      <c r="F77" s="526"/>
      <c r="G77" s="526"/>
      <c r="H77" s="526"/>
      <c r="I77" s="526"/>
      <c r="J77" s="526"/>
      <c r="K77" s="526"/>
      <c r="L77" s="526"/>
      <c r="M77" s="526"/>
      <c r="N77" s="526"/>
      <c r="O77" s="527"/>
    </row>
    <row r="78" spans="2:15" x14ac:dyDescent="0.25">
      <c r="B78" s="525"/>
      <c r="C78" s="526"/>
      <c r="D78" s="526"/>
      <c r="E78" s="526"/>
      <c r="F78" s="526"/>
      <c r="G78" s="526"/>
      <c r="H78" s="526"/>
      <c r="I78" s="526"/>
      <c r="J78" s="526"/>
      <c r="K78" s="526"/>
      <c r="L78" s="526"/>
      <c r="M78" s="526"/>
      <c r="N78" s="526"/>
      <c r="O78" s="527"/>
    </row>
    <row r="79" spans="2:15" x14ac:dyDescent="0.25">
      <c r="B79" s="525"/>
      <c r="C79" s="526"/>
      <c r="D79" s="526"/>
      <c r="E79" s="526"/>
      <c r="F79" s="526"/>
      <c r="G79" s="526"/>
      <c r="H79" s="526"/>
      <c r="I79" s="526"/>
      <c r="J79" s="526"/>
      <c r="K79" s="526"/>
      <c r="L79" s="526"/>
      <c r="M79" s="526"/>
      <c r="N79" s="526"/>
      <c r="O79" s="527"/>
    </row>
    <row r="80" spans="2:15" x14ac:dyDescent="0.25">
      <c r="B80" s="525"/>
      <c r="C80" s="526"/>
      <c r="D80" s="526"/>
      <c r="E80" s="526"/>
      <c r="F80" s="526"/>
      <c r="G80" s="526"/>
      <c r="H80" s="526"/>
      <c r="I80" s="526"/>
      <c r="J80" s="526"/>
      <c r="K80" s="526"/>
      <c r="L80" s="526"/>
      <c r="M80" s="526"/>
      <c r="N80" s="526"/>
      <c r="O80" s="527"/>
    </row>
    <row r="81" spans="2:15" x14ac:dyDescent="0.25">
      <c r="B81" s="525"/>
      <c r="C81" s="526"/>
      <c r="D81" s="526"/>
      <c r="E81" s="526"/>
      <c r="F81" s="526"/>
      <c r="G81" s="526"/>
      <c r="H81" s="526"/>
      <c r="I81" s="526"/>
      <c r="J81" s="526"/>
      <c r="K81" s="526"/>
      <c r="L81" s="526"/>
      <c r="M81" s="526"/>
      <c r="N81" s="526"/>
      <c r="O81" s="527"/>
    </row>
    <row r="82" spans="2:15" x14ac:dyDescent="0.25">
      <c r="B82" s="525"/>
      <c r="C82" s="526"/>
      <c r="D82" s="526"/>
      <c r="E82" s="526"/>
      <c r="F82" s="526"/>
      <c r="G82" s="526"/>
      <c r="H82" s="526"/>
      <c r="I82" s="526"/>
      <c r="J82" s="526"/>
      <c r="K82" s="526"/>
      <c r="L82" s="526"/>
      <c r="M82" s="526"/>
      <c r="N82" s="526"/>
      <c r="O82" s="527"/>
    </row>
    <row r="83" spans="2:15" x14ac:dyDescent="0.25">
      <c r="B83" s="525"/>
      <c r="C83" s="526"/>
      <c r="D83" s="526"/>
      <c r="E83" s="526"/>
      <c r="F83" s="526"/>
      <c r="G83" s="526"/>
      <c r="H83" s="526"/>
      <c r="I83" s="526"/>
      <c r="J83" s="526"/>
      <c r="K83" s="526"/>
      <c r="L83" s="526"/>
      <c r="M83" s="526"/>
      <c r="N83" s="526"/>
      <c r="O83" s="527"/>
    </row>
    <row r="84" spans="2:15" x14ac:dyDescent="0.25">
      <c r="B84" s="525"/>
      <c r="C84" s="526"/>
      <c r="D84" s="526"/>
      <c r="E84" s="526"/>
      <c r="F84" s="526"/>
      <c r="G84" s="526"/>
      <c r="H84" s="526"/>
      <c r="I84" s="526"/>
      <c r="J84" s="526"/>
      <c r="K84" s="526"/>
      <c r="L84" s="526"/>
      <c r="M84" s="526"/>
      <c r="N84" s="526"/>
      <c r="O84" s="527"/>
    </row>
    <row r="85" spans="2:15" x14ac:dyDescent="0.25">
      <c r="B85" s="525"/>
      <c r="C85" s="526"/>
      <c r="D85" s="526"/>
      <c r="E85" s="526"/>
      <c r="F85" s="526"/>
      <c r="G85" s="526"/>
      <c r="H85" s="526"/>
      <c r="I85" s="526"/>
      <c r="J85" s="526"/>
      <c r="K85" s="526"/>
      <c r="L85" s="526"/>
      <c r="M85" s="526"/>
      <c r="N85" s="526"/>
      <c r="O85" s="527"/>
    </row>
    <row r="86" spans="2:15" x14ac:dyDescent="0.25">
      <c r="B86" s="525"/>
      <c r="C86" s="526"/>
      <c r="D86" s="526"/>
      <c r="E86" s="526"/>
      <c r="F86" s="526"/>
      <c r="G86" s="526"/>
      <c r="H86" s="526"/>
      <c r="I86" s="526"/>
      <c r="J86" s="526"/>
      <c r="K86" s="526"/>
      <c r="L86" s="526"/>
      <c r="M86" s="526"/>
      <c r="N86" s="526"/>
      <c r="O86" s="527"/>
    </row>
    <row r="87" spans="2:15" x14ac:dyDescent="0.25">
      <c r="B87" s="525"/>
      <c r="C87" s="526"/>
      <c r="D87" s="526"/>
      <c r="E87" s="526"/>
      <c r="F87" s="526"/>
      <c r="G87" s="526"/>
      <c r="H87" s="526"/>
      <c r="I87" s="526"/>
      <c r="J87" s="526"/>
      <c r="K87" s="526"/>
      <c r="L87" s="526"/>
      <c r="M87" s="526"/>
      <c r="N87" s="526"/>
      <c r="O87" s="527"/>
    </row>
    <row r="88" spans="2:15" x14ac:dyDescent="0.25">
      <c r="B88" s="525"/>
      <c r="C88" s="526"/>
      <c r="D88" s="526"/>
      <c r="E88" s="526"/>
      <c r="F88" s="526"/>
      <c r="G88" s="526"/>
      <c r="H88" s="526"/>
      <c r="I88" s="526"/>
      <c r="J88" s="526"/>
      <c r="K88" s="526"/>
      <c r="L88" s="526"/>
      <c r="M88" s="526"/>
      <c r="N88" s="526"/>
      <c r="O88" s="527"/>
    </row>
    <row r="89" spans="2:15" ht="15.75" thickBot="1" x14ac:dyDescent="0.3">
      <c r="B89" s="528"/>
      <c r="C89" s="529"/>
      <c r="D89" s="529"/>
      <c r="E89" s="529"/>
      <c r="F89" s="529"/>
      <c r="G89" s="529"/>
      <c r="H89" s="529"/>
      <c r="I89" s="529"/>
      <c r="J89" s="529"/>
      <c r="K89" s="529"/>
      <c r="L89" s="529"/>
      <c r="M89" s="529"/>
      <c r="N89" s="529"/>
      <c r="O89" s="530"/>
    </row>
    <row r="91" spans="2:15" ht="15.75" thickBot="1" x14ac:dyDescent="0.3"/>
    <row r="92" spans="2:15" x14ac:dyDescent="0.25">
      <c r="B92" s="513" t="s">
        <v>772</v>
      </c>
      <c r="C92" s="514"/>
      <c r="D92" s="514"/>
      <c r="E92" s="514"/>
      <c r="F92" s="514"/>
      <c r="G92" s="514"/>
      <c r="H92" s="514"/>
      <c r="I92" s="514"/>
      <c r="J92" s="514"/>
      <c r="K92" s="514"/>
      <c r="L92" s="514"/>
      <c r="M92" s="514"/>
      <c r="N92" s="514"/>
      <c r="O92" s="515"/>
    </row>
    <row r="93" spans="2:15" x14ac:dyDescent="0.25">
      <c r="B93" s="516"/>
      <c r="C93" s="517"/>
      <c r="D93" s="517"/>
      <c r="E93" s="517"/>
      <c r="F93" s="517"/>
      <c r="G93" s="517"/>
      <c r="H93" s="517"/>
      <c r="I93" s="517"/>
      <c r="J93" s="517"/>
      <c r="K93" s="517"/>
      <c r="L93" s="517"/>
      <c r="M93" s="517"/>
      <c r="N93" s="517"/>
      <c r="O93" s="518"/>
    </row>
    <row r="94" spans="2:15" ht="15.75" thickBot="1" x14ac:dyDescent="0.3">
      <c r="B94" s="519"/>
      <c r="C94" s="520"/>
      <c r="D94" s="520"/>
      <c r="E94" s="520"/>
      <c r="F94" s="520"/>
      <c r="G94" s="520"/>
      <c r="H94" s="520"/>
      <c r="I94" s="520"/>
      <c r="J94" s="520"/>
      <c r="K94" s="520"/>
      <c r="L94" s="520"/>
      <c r="M94" s="520"/>
      <c r="N94" s="520"/>
      <c r="O94" s="521"/>
    </row>
    <row r="95" spans="2:15" x14ac:dyDescent="0.25">
      <c r="B95" s="522"/>
      <c r="C95" s="523"/>
      <c r="D95" s="523"/>
      <c r="E95" s="523"/>
      <c r="F95" s="523"/>
      <c r="G95" s="523"/>
      <c r="H95" s="523"/>
      <c r="I95" s="523"/>
      <c r="J95" s="523"/>
      <c r="K95" s="523"/>
      <c r="L95" s="523"/>
      <c r="M95" s="523"/>
      <c r="N95" s="523"/>
      <c r="O95" s="524"/>
    </row>
    <row r="96" spans="2:15" x14ac:dyDescent="0.25">
      <c r="B96" s="525"/>
      <c r="C96" s="526"/>
      <c r="D96" s="526"/>
      <c r="E96" s="526"/>
      <c r="F96" s="526"/>
      <c r="G96" s="526"/>
      <c r="H96" s="526"/>
      <c r="I96" s="526"/>
      <c r="J96" s="526"/>
      <c r="K96" s="526"/>
      <c r="L96" s="526"/>
      <c r="M96" s="526"/>
      <c r="N96" s="526"/>
      <c r="O96" s="527"/>
    </row>
    <row r="97" spans="2:15" x14ac:dyDescent="0.25">
      <c r="B97" s="525"/>
      <c r="C97" s="526"/>
      <c r="D97" s="526"/>
      <c r="E97" s="526"/>
      <c r="F97" s="526"/>
      <c r="G97" s="526"/>
      <c r="H97" s="526"/>
      <c r="I97" s="526"/>
      <c r="J97" s="526"/>
      <c r="K97" s="526"/>
      <c r="L97" s="526"/>
      <c r="M97" s="526"/>
      <c r="N97" s="526"/>
      <c r="O97" s="527"/>
    </row>
    <row r="98" spans="2:15" x14ac:dyDescent="0.25">
      <c r="B98" s="525"/>
      <c r="C98" s="526"/>
      <c r="D98" s="526"/>
      <c r="E98" s="526"/>
      <c r="F98" s="526"/>
      <c r="G98" s="526"/>
      <c r="H98" s="526"/>
      <c r="I98" s="526"/>
      <c r="J98" s="526"/>
      <c r="K98" s="526"/>
      <c r="L98" s="526"/>
      <c r="M98" s="526"/>
      <c r="N98" s="526"/>
      <c r="O98" s="527"/>
    </row>
    <row r="99" spans="2:15" x14ac:dyDescent="0.25">
      <c r="B99" s="525"/>
      <c r="C99" s="526"/>
      <c r="D99" s="526"/>
      <c r="E99" s="526"/>
      <c r="F99" s="526"/>
      <c r="G99" s="526"/>
      <c r="H99" s="526"/>
      <c r="I99" s="526"/>
      <c r="J99" s="526"/>
      <c r="K99" s="526"/>
      <c r="L99" s="526"/>
      <c r="M99" s="526"/>
      <c r="N99" s="526"/>
      <c r="O99" s="527"/>
    </row>
    <row r="100" spans="2:15" x14ac:dyDescent="0.25">
      <c r="B100" s="525"/>
      <c r="C100" s="526"/>
      <c r="D100" s="526"/>
      <c r="E100" s="526"/>
      <c r="F100" s="526"/>
      <c r="G100" s="526"/>
      <c r="H100" s="526"/>
      <c r="I100" s="526"/>
      <c r="J100" s="526"/>
      <c r="K100" s="526"/>
      <c r="L100" s="526"/>
      <c r="M100" s="526"/>
      <c r="N100" s="526"/>
      <c r="O100" s="527"/>
    </row>
    <row r="101" spans="2:15" x14ac:dyDescent="0.25">
      <c r="B101" s="525"/>
      <c r="C101" s="526"/>
      <c r="D101" s="526"/>
      <c r="E101" s="526"/>
      <c r="F101" s="526"/>
      <c r="G101" s="526"/>
      <c r="H101" s="526"/>
      <c r="I101" s="526"/>
      <c r="J101" s="526"/>
      <c r="K101" s="526"/>
      <c r="L101" s="526"/>
      <c r="M101" s="526"/>
      <c r="N101" s="526"/>
      <c r="O101" s="527"/>
    </row>
    <row r="102" spans="2:15" x14ac:dyDescent="0.25">
      <c r="B102" s="525"/>
      <c r="C102" s="526"/>
      <c r="D102" s="526"/>
      <c r="E102" s="526"/>
      <c r="F102" s="526"/>
      <c r="G102" s="526"/>
      <c r="H102" s="526"/>
      <c r="I102" s="526"/>
      <c r="J102" s="526"/>
      <c r="K102" s="526"/>
      <c r="L102" s="526"/>
      <c r="M102" s="526"/>
      <c r="N102" s="526"/>
      <c r="O102" s="527"/>
    </row>
    <row r="103" spans="2:15" x14ac:dyDescent="0.25">
      <c r="B103" s="525"/>
      <c r="C103" s="526"/>
      <c r="D103" s="526"/>
      <c r="E103" s="526"/>
      <c r="F103" s="526"/>
      <c r="G103" s="526"/>
      <c r="H103" s="526"/>
      <c r="I103" s="526"/>
      <c r="J103" s="526"/>
      <c r="K103" s="526"/>
      <c r="L103" s="526"/>
      <c r="M103" s="526"/>
      <c r="N103" s="526"/>
      <c r="O103" s="527"/>
    </row>
    <row r="104" spans="2:15" x14ac:dyDescent="0.25">
      <c r="B104" s="525"/>
      <c r="C104" s="526"/>
      <c r="D104" s="526"/>
      <c r="E104" s="526"/>
      <c r="F104" s="526"/>
      <c r="G104" s="526"/>
      <c r="H104" s="526"/>
      <c r="I104" s="526"/>
      <c r="J104" s="526"/>
      <c r="K104" s="526"/>
      <c r="L104" s="526"/>
      <c r="M104" s="526"/>
      <c r="N104" s="526"/>
      <c r="O104" s="527"/>
    </row>
    <row r="105" spans="2:15" x14ac:dyDescent="0.25">
      <c r="B105" s="525"/>
      <c r="C105" s="526"/>
      <c r="D105" s="526"/>
      <c r="E105" s="526"/>
      <c r="F105" s="526"/>
      <c r="G105" s="526"/>
      <c r="H105" s="526"/>
      <c r="I105" s="526"/>
      <c r="J105" s="526"/>
      <c r="K105" s="526"/>
      <c r="L105" s="526"/>
      <c r="M105" s="526"/>
      <c r="N105" s="526"/>
      <c r="O105" s="527"/>
    </row>
    <row r="106" spans="2:15" x14ac:dyDescent="0.25">
      <c r="B106" s="525"/>
      <c r="C106" s="526"/>
      <c r="D106" s="526"/>
      <c r="E106" s="526"/>
      <c r="F106" s="526"/>
      <c r="G106" s="526"/>
      <c r="H106" s="526"/>
      <c r="I106" s="526"/>
      <c r="J106" s="526"/>
      <c r="K106" s="526"/>
      <c r="L106" s="526"/>
      <c r="M106" s="526"/>
      <c r="N106" s="526"/>
      <c r="O106" s="527"/>
    </row>
    <row r="107" spans="2:15" x14ac:dyDescent="0.25">
      <c r="B107" s="525"/>
      <c r="C107" s="526"/>
      <c r="D107" s="526"/>
      <c r="E107" s="526"/>
      <c r="F107" s="526"/>
      <c r="G107" s="526"/>
      <c r="H107" s="526"/>
      <c r="I107" s="526"/>
      <c r="J107" s="526"/>
      <c r="K107" s="526"/>
      <c r="L107" s="526"/>
      <c r="M107" s="526"/>
      <c r="N107" s="526"/>
      <c r="O107" s="527"/>
    </row>
    <row r="108" spans="2:15" x14ac:dyDescent="0.25">
      <c r="B108" s="525"/>
      <c r="C108" s="526"/>
      <c r="D108" s="526"/>
      <c r="E108" s="526"/>
      <c r="F108" s="526"/>
      <c r="G108" s="526"/>
      <c r="H108" s="526"/>
      <c r="I108" s="526"/>
      <c r="J108" s="526"/>
      <c r="K108" s="526"/>
      <c r="L108" s="526"/>
      <c r="M108" s="526"/>
      <c r="N108" s="526"/>
      <c r="O108" s="527"/>
    </row>
    <row r="109" spans="2:15" x14ac:dyDescent="0.25">
      <c r="B109" s="525"/>
      <c r="C109" s="526"/>
      <c r="D109" s="526"/>
      <c r="E109" s="526"/>
      <c r="F109" s="526"/>
      <c r="G109" s="526"/>
      <c r="H109" s="526"/>
      <c r="I109" s="526"/>
      <c r="J109" s="526"/>
      <c r="K109" s="526"/>
      <c r="L109" s="526"/>
      <c r="M109" s="526"/>
      <c r="N109" s="526"/>
      <c r="O109" s="527"/>
    </row>
    <row r="110" spans="2:15" x14ac:dyDescent="0.25">
      <c r="B110" s="525"/>
      <c r="C110" s="526"/>
      <c r="D110" s="526"/>
      <c r="E110" s="526"/>
      <c r="F110" s="526"/>
      <c r="G110" s="526"/>
      <c r="H110" s="526"/>
      <c r="I110" s="526"/>
      <c r="J110" s="526"/>
      <c r="K110" s="526"/>
      <c r="L110" s="526"/>
      <c r="M110" s="526"/>
      <c r="N110" s="526"/>
      <c r="O110" s="527"/>
    </row>
    <row r="111" spans="2:15" x14ac:dyDescent="0.25">
      <c r="B111" s="525"/>
      <c r="C111" s="526"/>
      <c r="D111" s="526"/>
      <c r="E111" s="526"/>
      <c r="F111" s="526"/>
      <c r="G111" s="526"/>
      <c r="H111" s="526"/>
      <c r="I111" s="526"/>
      <c r="J111" s="526"/>
      <c r="K111" s="526"/>
      <c r="L111" s="526"/>
      <c r="M111" s="526"/>
      <c r="N111" s="526"/>
      <c r="O111" s="527"/>
    </row>
    <row r="112" spans="2:15" x14ac:dyDescent="0.25">
      <c r="B112" s="525"/>
      <c r="C112" s="526"/>
      <c r="D112" s="526"/>
      <c r="E112" s="526"/>
      <c r="F112" s="526"/>
      <c r="G112" s="526"/>
      <c r="H112" s="526"/>
      <c r="I112" s="526"/>
      <c r="J112" s="526"/>
      <c r="K112" s="526"/>
      <c r="L112" s="526"/>
      <c r="M112" s="526"/>
      <c r="N112" s="526"/>
      <c r="O112" s="527"/>
    </row>
    <row r="113" spans="2:15" x14ac:dyDescent="0.25">
      <c r="B113" s="525"/>
      <c r="C113" s="526"/>
      <c r="D113" s="526"/>
      <c r="E113" s="526"/>
      <c r="F113" s="526"/>
      <c r="G113" s="526"/>
      <c r="H113" s="526"/>
      <c r="I113" s="526"/>
      <c r="J113" s="526"/>
      <c r="K113" s="526"/>
      <c r="L113" s="526"/>
      <c r="M113" s="526"/>
      <c r="N113" s="526"/>
      <c r="O113" s="527"/>
    </row>
    <row r="114" spans="2:15" x14ac:dyDescent="0.25">
      <c r="B114" s="525"/>
      <c r="C114" s="526"/>
      <c r="D114" s="526"/>
      <c r="E114" s="526"/>
      <c r="F114" s="526"/>
      <c r="G114" s="526"/>
      <c r="H114" s="526"/>
      <c r="I114" s="526"/>
      <c r="J114" s="526"/>
      <c r="K114" s="526"/>
      <c r="L114" s="526"/>
      <c r="M114" s="526"/>
      <c r="N114" s="526"/>
      <c r="O114" s="527"/>
    </row>
    <row r="115" spans="2:15" x14ac:dyDescent="0.25">
      <c r="B115" s="525"/>
      <c r="C115" s="526"/>
      <c r="D115" s="526"/>
      <c r="E115" s="526"/>
      <c r="F115" s="526"/>
      <c r="G115" s="526"/>
      <c r="H115" s="526"/>
      <c r="I115" s="526"/>
      <c r="J115" s="526"/>
      <c r="K115" s="526"/>
      <c r="L115" s="526"/>
      <c r="M115" s="526"/>
      <c r="N115" s="526"/>
      <c r="O115" s="527"/>
    </row>
    <row r="116" spans="2:15" x14ac:dyDescent="0.25">
      <c r="B116" s="525"/>
      <c r="C116" s="526"/>
      <c r="D116" s="526"/>
      <c r="E116" s="526"/>
      <c r="F116" s="526"/>
      <c r="G116" s="526"/>
      <c r="H116" s="526"/>
      <c r="I116" s="526"/>
      <c r="J116" s="526"/>
      <c r="K116" s="526"/>
      <c r="L116" s="526"/>
      <c r="M116" s="526"/>
      <c r="N116" s="526"/>
      <c r="O116" s="527"/>
    </row>
    <row r="117" spans="2:15" ht="15.75" thickBot="1" x14ac:dyDescent="0.3">
      <c r="B117" s="528"/>
      <c r="C117" s="529"/>
      <c r="D117" s="529"/>
      <c r="E117" s="529"/>
      <c r="F117" s="529"/>
      <c r="G117" s="529"/>
      <c r="H117" s="529"/>
      <c r="I117" s="529"/>
      <c r="J117" s="529"/>
      <c r="K117" s="529"/>
      <c r="L117" s="529"/>
      <c r="M117" s="529"/>
      <c r="N117" s="529"/>
      <c r="O117" s="530"/>
    </row>
    <row r="119" spans="2:15" ht="15.75" thickBot="1" x14ac:dyDescent="0.3"/>
    <row r="120" spans="2:15" x14ac:dyDescent="0.25">
      <c r="B120" s="513" t="s">
        <v>776</v>
      </c>
      <c r="C120" s="514"/>
      <c r="D120" s="514"/>
      <c r="E120" s="514"/>
      <c r="F120" s="514"/>
      <c r="G120" s="514"/>
      <c r="H120" s="514"/>
      <c r="I120" s="514"/>
      <c r="J120" s="514"/>
      <c r="K120" s="514"/>
      <c r="L120" s="514"/>
      <c r="M120" s="514"/>
      <c r="N120" s="514"/>
      <c r="O120" s="515"/>
    </row>
    <row r="121" spans="2:15" x14ac:dyDescent="0.25">
      <c r="B121" s="516"/>
      <c r="C121" s="517"/>
      <c r="D121" s="517"/>
      <c r="E121" s="517"/>
      <c r="F121" s="517"/>
      <c r="G121" s="517"/>
      <c r="H121" s="517"/>
      <c r="I121" s="517"/>
      <c r="J121" s="517"/>
      <c r="K121" s="517"/>
      <c r="L121" s="517"/>
      <c r="M121" s="517"/>
      <c r="N121" s="517"/>
      <c r="O121" s="518"/>
    </row>
    <row r="122" spans="2:15" ht="15.75" thickBot="1" x14ac:dyDescent="0.3">
      <c r="B122" s="519"/>
      <c r="C122" s="520"/>
      <c r="D122" s="520"/>
      <c r="E122" s="520"/>
      <c r="F122" s="520"/>
      <c r="G122" s="520"/>
      <c r="H122" s="520"/>
      <c r="I122" s="520"/>
      <c r="J122" s="520"/>
      <c r="K122" s="520"/>
      <c r="L122" s="520"/>
      <c r="M122" s="520"/>
      <c r="N122" s="520"/>
      <c r="O122" s="521"/>
    </row>
    <row r="123" spans="2:15" x14ac:dyDescent="0.25">
      <c r="B123" s="522"/>
      <c r="C123" s="523"/>
      <c r="D123" s="523"/>
      <c r="E123" s="523"/>
      <c r="F123" s="523"/>
      <c r="G123" s="523"/>
      <c r="H123" s="523"/>
      <c r="I123" s="523"/>
      <c r="J123" s="523"/>
      <c r="K123" s="523"/>
      <c r="L123" s="523"/>
      <c r="M123" s="523"/>
      <c r="N123" s="523"/>
      <c r="O123" s="524"/>
    </row>
    <row r="124" spans="2:15" x14ac:dyDescent="0.25">
      <c r="B124" s="525"/>
      <c r="C124" s="526"/>
      <c r="D124" s="526"/>
      <c r="E124" s="526"/>
      <c r="F124" s="526"/>
      <c r="G124" s="526"/>
      <c r="H124" s="526"/>
      <c r="I124" s="526"/>
      <c r="J124" s="526"/>
      <c r="K124" s="526"/>
      <c r="L124" s="526"/>
      <c r="M124" s="526"/>
      <c r="N124" s="526"/>
      <c r="O124" s="527"/>
    </row>
    <row r="125" spans="2:15" x14ac:dyDescent="0.25">
      <c r="B125" s="525"/>
      <c r="C125" s="526"/>
      <c r="D125" s="526"/>
      <c r="E125" s="526"/>
      <c r="F125" s="526"/>
      <c r="G125" s="526"/>
      <c r="H125" s="526"/>
      <c r="I125" s="526"/>
      <c r="J125" s="526"/>
      <c r="K125" s="526"/>
      <c r="L125" s="526"/>
      <c r="M125" s="526"/>
      <c r="N125" s="526"/>
      <c r="O125" s="527"/>
    </row>
    <row r="126" spans="2:15" x14ac:dyDescent="0.25">
      <c r="B126" s="525"/>
      <c r="C126" s="526"/>
      <c r="D126" s="526"/>
      <c r="E126" s="526"/>
      <c r="F126" s="526"/>
      <c r="G126" s="526"/>
      <c r="H126" s="526"/>
      <c r="I126" s="526"/>
      <c r="J126" s="526"/>
      <c r="K126" s="526"/>
      <c r="L126" s="526"/>
      <c r="M126" s="526"/>
      <c r="N126" s="526"/>
      <c r="O126" s="527"/>
    </row>
    <row r="127" spans="2:15" x14ac:dyDescent="0.25">
      <c r="B127" s="525"/>
      <c r="C127" s="526"/>
      <c r="D127" s="526"/>
      <c r="E127" s="526"/>
      <c r="F127" s="526"/>
      <c r="G127" s="526"/>
      <c r="H127" s="526"/>
      <c r="I127" s="526"/>
      <c r="J127" s="526"/>
      <c r="K127" s="526"/>
      <c r="L127" s="526"/>
      <c r="M127" s="526"/>
      <c r="N127" s="526"/>
      <c r="O127" s="527"/>
    </row>
    <row r="128" spans="2:15" x14ac:dyDescent="0.25">
      <c r="B128" s="525"/>
      <c r="C128" s="526"/>
      <c r="D128" s="526"/>
      <c r="E128" s="526"/>
      <c r="F128" s="526"/>
      <c r="G128" s="526"/>
      <c r="H128" s="526"/>
      <c r="I128" s="526"/>
      <c r="J128" s="526"/>
      <c r="K128" s="526"/>
      <c r="L128" s="526"/>
      <c r="M128" s="526"/>
      <c r="N128" s="526"/>
      <c r="O128" s="527"/>
    </row>
    <row r="129" spans="2:15" x14ac:dyDescent="0.25">
      <c r="B129" s="525"/>
      <c r="C129" s="526"/>
      <c r="D129" s="526"/>
      <c r="E129" s="526"/>
      <c r="F129" s="526"/>
      <c r="G129" s="526"/>
      <c r="H129" s="526"/>
      <c r="I129" s="526"/>
      <c r="J129" s="526"/>
      <c r="K129" s="526"/>
      <c r="L129" s="526"/>
      <c r="M129" s="526"/>
      <c r="N129" s="526"/>
      <c r="O129" s="527"/>
    </row>
    <row r="130" spans="2:15" x14ac:dyDescent="0.25">
      <c r="B130" s="525"/>
      <c r="C130" s="526"/>
      <c r="D130" s="526"/>
      <c r="E130" s="526"/>
      <c r="F130" s="526"/>
      <c r="G130" s="526"/>
      <c r="H130" s="526"/>
      <c r="I130" s="526"/>
      <c r="J130" s="526"/>
      <c r="K130" s="526"/>
      <c r="L130" s="526"/>
      <c r="M130" s="526"/>
      <c r="N130" s="526"/>
      <c r="O130" s="527"/>
    </row>
    <row r="131" spans="2:15" x14ac:dyDescent="0.25">
      <c r="B131" s="525"/>
      <c r="C131" s="526"/>
      <c r="D131" s="526"/>
      <c r="E131" s="526"/>
      <c r="F131" s="526"/>
      <c r="G131" s="526"/>
      <c r="H131" s="526"/>
      <c r="I131" s="526"/>
      <c r="J131" s="526"/>
      <c r="K131" s="526"/>
      <c r="L131" s="526"/>
      <c r="M131" s="526"/>
      <c r="N131" s="526"/>
      <c r="O131" s="527"/>
    </row>
    <row r="132" spans="2:15" x14ac:dyDescent="0.25">
      <c r="B132" s="525"/>
      <c r="C132" s="526"/>
      <c r="D132" s="526"/>
      <c r="E132" s="526"/>
      <c r="F132" s="526"/>
      <c r="G132" s="526"/>
      <c r="H132" s="526"/>
      <c r="I132" s="526"/>
      <c r="J132" s="526"/>
      <c r="K132" s="526"/>
      <c r="L132" s="526"/>
      <c r="M132" s="526"/>
      <c r="N132" s="526"/>
      <c r="O132" s="527"/>
    </row>
    <row r="133" spans="2:15" x14ac:dyDescent="0.25">
      <c r="B133" s="525"/>
      <c r="C133" s="526"/>
      <c r="D133" s="526"/>
      <c r="E133" s="526"/>
      <c r="F133" s="526"/>
      <c r="G133" s="526"/>
      <c r="H133" s="526"/>
      <c r="I133" s="526"/>
      <c r="J133" s="526"/>
      <c r="K133" s="526"/>
      <c r="L133" s="526"/>
      <c r="M133" s="526"/>
      <c r="N133" s="526"/>
      <c r="O133" s="527"/>
    </row>
    <row r="134" spans="2:15" x14ac:dyDescent="0.25">
      <c r="B134" s="525"/>
      <c r="C134" s="526"/>
      <c r="D134" s="526"/>
      <c r="E134" s="526"/>
      <c r="F134" s="526"/>
      <c r="G134" s="526"/>
      <c r="H134" s="526"/>
      <c r="I134" s="526"/>
      <c r="J134" s="526"/>
      <c r="K134" s="526"/>
      <c r="L134" s="526"/>
      <c r="M134" s="526"/>
      <c r="N134" s="526"/>
      <c r="O134" s="527"/>
    </row>
    <row r="135" spans="2:15" x14ac:dyDescent="0.25">
      <c r="B135" s="525"/>
      <c r="C135" s="526"/>
      <c r="D135" s="526"/>
      <c r="E135" s="526"/>
      <c r="F135" s="526"/>
      <c r="G135" s="526"/>
      <c r="H135" s="526"/>
      <c r="I135" s="526"/>
      <c r="J135" s="526"/>
      <c r="K135" s="526"/>
      <c r="L135" s="526"/>
      <c r="M135" s="526"/>
      <c r="N135" s="526"/>
      <c r="O135" s="527"/>
    </row>
    <row r="136" spans="2:15" x14ac:dyDescent="0.25">
      <c r="B136" s="525"/>
      <c r="C136" s="526"/>
      <c r="D136" s="526"/>
      <c r="E136" s="526"/>
      <c r="F136" s="526"/>
      <c r="G136" s="526"/>
      <c r="H136" s="526"/>
      <c r="I136" s="526"/>
      <c r="J136" s="526"/>
      <c r="K136" s="526"/>
      <c r="L136" s="526"/>
      <c r="M136" s="526"/>
      <c r="N136" s="526"/>
      <c r="O136" s="527"/>
    </row>
    <row r="137" spans="2:15" x14ac:dyDescent="0.25">
      <c r="B137" s="525"/>
      <c r="C137" s="526"/>
      <c r="D137" s="526"/>
      <c r="E137" s="526"/>
      <c r="F137" s="526"/>
      <c r="G137" s="526"/>
      <c r="H137" s="526"/>
      <c r="I137" s="526"/>
      <c r="J137" s="526"/>
      <c r="K137" s="526"/>
      <c r="L137" s="526"/>
      <c r="M137" s="526"/>
      <c r="N137" s="526"/>
      <c r="O137" s="527"/>
    </row>
    <row r="138" spans="2:15" x14ac:dyDescent="0.25">
      <c r="B138" s="525"/>
      <c r="C138" s="526"/>
      <c r="D138" s="526"/>
      <c r="E138" s="526"/>
      <c r="F138" s="526"/>
      <c r="G138" s="526"/>
      <c r="H138" s="526"/>
      <c r="I138" s="526"/>
      <c r="J138" s="526"/>
      <c r="K138" s="526"/>
      <c r="L138" s="526"/>
      <c r="M138" s="526"/>
      <c r="N138" s="526"/>
      <c r="O138" s="527"/>
    </row>
    <row r="139" spans="2:15" x14ac:dyDescent="0.25">
      <c r="B139" s="525"/>
      <c r="C139" s="526"/>
      <c r="D139" s="526"/>
      <c r="E139" s="526"/>
      <c r="F139" s="526"/>
      <c r="G139" s="526"/>
      <c r="H139" s="526"/>
      <c r="I139" s="526"/>
      <c r="J139" s="526"/>
      <c r="K139" s="526"/>
      <c r="L139" s="526"/>
      <c r="M139" s="526"/>
      <c r="N139" s="526"/>
      <c r="O139" s="527"/>
    </row>
    <row r="140" spans="2:15" x14ac:dyDescent="0.25">
      <c r="B140" s="525"/>
      <c r="C140" s="526"/>
      <c r="D140" s="526"/>
      <c r="E140" s="526"/>
      <c r="F140" s="526"/>
      <c r="G140" s="526"/>
      <c r="H140" s="526"/>
      <c r="I140" s="526"/>
      <c r="J140" s="526"/>
      <c r="K140" s="526"/>
      <c r="L140" s="526"/>
      <c r="M140" s="526"/>
      <c r="N140" s="526"/>
      <c r="O140" s="527"/>
    </row>
    <row r="141" spans="2:15" x14ac:dyDescent="0.25">
      <c r="B141" s="525"/>
      <c r="C141" s="526"/>
      <c r="D141" s="526"/>
      <c r="E141" s="526"/>
      <c r="F141" s="526"/>
      <c r="G141" s="526"/>
      <c r="H141" s="526"/>
      <c r="I141" s="526"/>
      <c r="J141" s="526"/>
      <c r="K141" s="526"/>
      <c r="L141" s="526"/>
      <c r="M141" s="526"/>
      <c r="N141" s="526"/>
      <c r="O141" s="527"/>
    </row>
    <row r="142" spans="2:15" x14ac:dyDescent="0.25">
      <c r="B142" s="525"/>
      <c r="C142" s="526"/>
      <c r="D142" s="526"/>
      <c r="E142" s="526"/>
      <c r="F142" s="526"/>
      <c r="G142" s="526"/>
      <c r="H142" s="526"/>
      <c r="I142" s="526"/>
      <c r="J142" s="526"/>
      <c r="K142" s="526"/>
      <c r="L142" s="526"/>
      <c r="M142" s="526"/>
      <c r="N142" s="526"/>
      <c r="O142" s="527"/>
    </row>
    <row r="143" spans="2:15" x14ac:dyDescent="0.25">
      <c r="B143" s="525"/>
      <c r="C143" s="526"/>
      <c r="D143" s="526"/>
      <c r="E143" s="526"/>
      <c r="F143" s="526"/>
      <c r="G143" s="526"/>
      <c r="H143" s="526"/>
      <c r="I143" s="526"/>
      <c r="J143" s="526"/>
      <c r="K143" s="526"/>
      <c r="L143" s="526"/>
      <c r="M143" s="526"/>
      <c r="N143" s="526"/>
      <c r="O143" s="527"/>
    </row>
    <row r="144" spans="2:15" x14ac:dyDescent="0.25">
      <c r="B144" s="525"/>
      <c r="C144" s="526"/>
      <c r="D144" s="526"/>
      <c r="E144" s="526"/>
      <c r="F144" s="526"/>
      <c r="G144" s="526"/>
      <c r="H144" s="526"/>
      <c r="I144" s="526"/>
      <c r="J144" s="526"/>
      <c r="K144" s="526"/>
      <c r="L144" s="526"/>
      <c r="M144" s="526"/>
      <c r="N144" s="526"/>
      <c r="O144" s="527"/>
    </row>
    <row r="145" spans="2:15" ht="15.75" thickBot="1" x14ac:dyDescent="0.3">
      <c r="B145" s="528"/>
      <c r="C145" s="529"/>
      <c r="D145" s="529"/>
      <c r="E145" s="529"/>
      <c r="F145" s="529"/>
      <c r="G145" s="529"/>
      <c r="H145" s="529"/>
      <c r="I145" s="529"/>
      <c r="J145" s="529"/>
      <c r="K145" s="529"/>
      <c r="L145" s="529"/>
      <c r="M145" s="529"/>
      <c r="N145" s="529"/>
      <c r="O145" s="530"/>
    </row>
  </sheetData>
  <sheetProtection algorithmName="SHA-512" hashValue="xn8G2Ztvi4Vx//NbGT9hbGkv+i+biQ7nEBdSAdhJhqOfGpwlj8sJ3KjbX20SCrpeZGp9pfsVDac7MSpr7jYgMQ==" saltValue="Zcyb5DXu3kP0AS0WuH60og==" spinCount="100000" sheet="1" objects="1" scenarios="1"/>
  <mergeCells count="11">
    <mergeCell ref="B8:O10"/>
    <mergeCell ref="B11:O33"/>
    <mergeCell ref="B36:O38"/>
    <mergeCell ref="A3:J3"/>
    <mergeCell ref="B123:O145"/>
    <mergeCell ref="B39:O61"/>
    <mergeCell ref="B64:O66"/>
    <mergeCell ref="B67:O89"/>
    <mergeCell ref="B92:O94"/>
    <mergeCell ref="B95:O117"/>
    <mergeCell ref="B120:O122"/>
  </mergeCells>
  <pageMargins left="0.7" right="0.7" top="0.75" bottom="0.75" header="0.3" footer="0.3"/>
  <pageSetup scale="65"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3CE7C5E4A3334C87EE0D434D98CB58" ma:contentTypeVersion="6" ma:contentTypeDescription="Create a new document." ma:contentTypeScope="" ma:versionID="3ad5612475069c4b65a0f80a4552ed37">
  <xsd:schema xmlns:xsd="http://www.w3.org/2001/XMLSchema" xmlns:xs="http://www.w3.org/2001/XMLSchema" xmlns:p="http://schemas.microsoft.com/office/2006/metadata/properties" xmlns:ns1="http://schemas.microsoft.com/sharepoint/v3" xmlns:ns2="414e15ea-35fd-4cff-b780-bb342b3dfcbd" targetNamespace="http://schemas.microsoft.com/office/2006/metadata/properties" ma:root="true" ma:fieldsID="76313c19aa21aeb0ca7a2d3ccc85da91" ns1:_="" ns2:_="">
    <xsd:import namespace="http://schemas.microsoft.com/sharepoint/v3"/>
    <xsd:import namespace="414e15ea-35fd-4cff-b780-bb342b3dfcbd"/>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14e15ea-35fd-4cff-b780-bb342b3dfcbd"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s W V 4 U b o U / k i j A A A A 9 Q A A A B I A H A B D b 2 5 m a W c v U G F j a 2 F n Z S 5 4 b W w g o h g A K K A U A A A A A A A A A A A A A A A A A A A A A A A A A A A A h Y 9 B D o I w F E S v Q r q n R d R I y K c s 3 E p i Q j R u m 1 K h E T 6 G F s v d X H g k r y B G U X c u Z 9 5 b z N y v N 0 i H p v Y u q j O 6 x Y T M a E A 8 h b I t N J Y J 6 e 3 R j 0 j K Y S v k S Z T K G 2 U 0 8 W C K h F T W n m P G n H P U z W n b l S w M g h k 7 Z J t c V q o R 5 C P r / 7 K v 0 V i B U h E O + 9 c Y H t J o S V e L c R K w q Y N M 4 5 e H I 3 v S n x L W f W 3 7 T n G F / i 4 H N k V g 7 w v 8 A V B L A w Q U A A I A C A C x Z X h 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W V 4 U S i K R 7 g O A A A A E Q A A A B M A H A B G b 3 J t d W x h c y 9 T Z W N 0 a W 9 u M S 5 t I K I Y A C i g F A A A A A A A A A A A A A A A A A A A A A A A A A A A A C t O T S 7 J z M 9 T C I b Q h t Y A U E s B A i 0 A F A A C A A g A s W V 4 U b o U / k i j A A A A 9 Q A A A B I A A A A A A A A A A A A A A A A A A A A A A E N v b m Z p Z y 9 Q Y W N r Y W d l L n h t b F B L A Q I t A B Q A A g A I A L F l e F E P y u m r p A A A A O k A A A A T A A A A A A A A A A A A A A A A A O 8 A A A B b Q 2 9 u d G V u d F 9 U e X B l c 1 0 u e G 1 s U E s B A i 0 A F A A C A A g A s W V 4 U 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O W e S 8 z X a 6 x J n d t 5 7 n z 9 H D g A A A A A A g A A A A A A A 2 Y A A M A A A A A Q A A A A Q 9 C f i f 5 g G o 9 Y a m w g B c u i O A A A A A A E g A A A o A A A A B A A A A C g f / t 0 W 2 R k c i G B Z h Y T q J h W U A A A A C w H J m T 8 q X 6 k l V u e W A q m y v C 6 C F L Y 6 p k V 1 S 9 f T 3 g k A F b H k e D d 8 p P 2 Z E u p r / g W 3 L u K V N G x y B 4 H G M 3 s i I d X I S J T X X D T R V 8 N 4 p t w F Y T R i N v e n Q W o F A A A A K Y O f p x V n A R D J o Z T H d l A i d r k 9 P O q < / D a t a M a s h u p > 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EB8A6A1-5CB9-4F55-92EA-367BE92BBF7D}">
  <ds:schemaRefs>
    <ds:schemaRef ds:uri="http://schemas.microsoft.com/sharepoint/v3/contenttype/forms"/>
  </ds:schemaRefs>
</ds:datastoreItem>
</file>

<file path=customXml/itemProps2.xml><?xml version="1.0" encoding="utf-8"?>
<ds:datastoreItem xmlns:ds="http://schemas.openxmlformats.org/officeDocument/2006/customXml" ds:itemID="{CAD05B6E-BC4E-4C22-A346-84CB2AD8E580}"/>
</file>

<file path=customXml/itemProps3.xml><?xml version="1.0" encoding="utf-8"?>
<ds:datastoreItem xmlns:ds="http://schemas.openxmlformats.org/officeDocument/2006/customXml" ds:itemID="{DE6EAB31-3E54-4CA3-9A92-427E34D853FF}">
  <ds:schemaRefs>
    <ds:schemaRef ds:uri="http://schemas.microsoft.com/DataMashup"/>
  </ds:schemaRefs>
</ds:datastoreItem>
</file>

<file path=customXml/itemProps4.xml><?xml version="1.0" encoding="utf-8"?>
<ds:datastoreItem xmlns:ds="http://schemas.openxmlformats.org/officeDocument/2006/customXml" ds:itemID="{828A5B4D-3F7E-41F5-8129-C3E15BF2E181}">
  <ds:schemaRefs>
    <ds:schemaRef ds:uri="http://schemas.microsoft.com/sharepoint/v4"/>
    <ds:schemaRef ds:uri="http://schemas.microsoft.com/office/infopath/2007/PartnerControls"/>
    <ds:schemaRef ds:uri="http://schemas.microsoft.com/office/2006/documentManagement/types"/>
    <ds:schemaRef ds:uri="http://purl.org/dc/dcmitype/"/>
    <ds:schemaRef ds:uri="http://purl.org/dc/terms/"/>
    <ds:schemaRef ds:uri="http://www.w3.org/XML/1998/namespace"/>
    <ds:schemaRef ds:uri="http://schemas.microsoft.com/sharepoint/v3"/>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67</vt:i4>
      </vt:variant>
    </vt:vector>
  </HeadingPairs>
  <TitlesOfParts>
    <vt:vector size="79" baseType="lpstr">
      <vt:lpstr>Instructions</vt:lpstr>
      <vt:lpstr>Project Information</vt:lpstr>
      <vt:lpstr>Development Team</vt:lpstr>
      <vt:lpstr>LIFT HO Sources &amp; Uses</vt:lpstr>
      <vt:lpstr>Financial Assumptions</vt:lpstr>
      <vt:lpstr>MWESB Engagement Strategy</vt:lpstr>
      <vt:lpstr>Competitive Scoring</vt:lpstr>
      <vt:lpstr>NOFA Narrative Questions</vt:lpstr>
      <vt:lpstr>Urban Narrative Questions</vt:lpstr>
      <vt:lpstr>Rural Narrative Questions</vt:lpstr>
      <vt:lpstr>Prolink</vt:lpstr>
      <vt:lpstr>RSMeans_Data</vt:lpstr>
      <vt:lpstr>Instructions!_Toc386460350</vt:lpstr>
      <vt:lpstr>APPRAI</vt:lpstr>
      <vt:lpstr>BBOND</vt:lpstr>
      <vt:lpstr>'Financial Assumptions'!Building_Style_Types</vt:lpstr>
      <vt:lpstr>'Rural Narrative Questions'!Building_Style_Types</vt:lpstr>
      <vt:lpstr>'Urban Narrative Questions'!Building_Style_Types</vt:lpstr>
      <vt:lpstr>Building_Style_Types</vt:lpstr>
      <vt:lpstr>BUIPER</vt:lpstr>
      <vt:lpstr>CATTAX</vt:lpstr>
      <vt:lpstr>'Financial Assumptions'!Condo_Style_Types</vt:lpstr>
      <vt:lpstr>'Rural Narrative Questions'!Condo_Style_Types</vt:lpstr>
      <vt:lpstr>'Urban Narrative Questions'!Condo_Style_Types</vt:lpstr>
      <vt:lpstr>Condo_Style_Types</vt:lpstr>
      <vt:lpstr>CONDORSM2</vt:lpstr>
      <vt:lpstr>CONDORSMEAN</vt:lpstr>
      <vt:lpstr>CONSINT</vt:lpstr>
      <vt:lpstr>CONSU</vt:lpstr>
      <vt:lpstr>DEMOLITION</vt:lpstr>
      <vt:lpstr>DENG</vt:lpstr>
      <vt:lpstr>DEVFEE</vt:lpstr>
      <vt:lpstr>DEVID</vt:lpstr>
      <vt:lpstr>'Development Team'!Dropdown3</vt:lpstr>
      <vt:lpstr>DRYUTIL</vt:lpstr>
      <vt:lpstr>EARTH</vt:lpstr>
      <vt:lpstr>ENGINEERING</vt:lpstr>
      <vt:lpstr>ENVIRO</vt:lpstr>
      <vt:lpstr>GENREQ</vt:lpstr>
      <vt:lpstr>HCCONT</vt:lpstr>
      <vt:lpstr>INSPROP</vt:lpstr>
      <vt:lpstr>LANDACQ</vt:lpstr>
      <vt:lpstr>LAWNS</vt:lpstr>
      <vt:lpstr>LEGAL</vt:lpstr>
      <vt:lpstr>LOANFEE</vt:lpstr>
      <vt:lpstr>MISC</vt:lpstr>
      <vt:lpstr>MISCCC</vt:lpstr>
      <vt:lpstr>MISCHC</vt:lpstr>
      <vt:lpstr>MISCPRO</vt:lpstr>
      <vt:lpstr>OFFIMP</vt:lpstr>
      <vt:lpstr>OHCSAPP</vt:lpstr>
      <vt:lpstr>OHEAD</vt:lpstr>
      <vt:lpstr>ORGCOST</vt:lpstr>
      <vt:lpstr>OWORK</vt:lpstr>
      <vt:lpstr>PLUMB</vt:lpstr>
      <vt:lpstr>'LIFT HO Sources &amp; Uses'!Print_Area</vt:lpstr>
      <vt:lpstr>'LIFT HO Sources &amp; Uses'!Print_Titles</vt:lpstr>
      <vt:lpstr>PROFIT</vt:lpstr>
      <vt:lpstr>PROJNAME</vt:lpstr>
      <vt:lpstr>RETAX</vt:lpstr>
      <vt:lpstr>ROADWALK</vt:lpstr>
      <vt:lpstr>SCCONT</vt:lpstr>
      <vt:lpstr>SDC</vt:lpstr>
      <vt:lpstr>SFR_Style_Choices</vt:lpstr>
      <vt:lpstr>SFRSMEANS</vt:lpstr>
      <vt:lpstr>SITEIMP</vt:lpstr>
      <vt:lpstr>SITEMIT</vt:lpstr>
      <vt:lpstr>SITENG</vt:lpstr>
      <vt:lpstr>SITEUTILITY</vt:lpstr>
      <vt:lpstr>SPEQUIP</vt:lpstr>
      <vt:lpstr>SRSMEANS2</vt:lpstr>
      <vt:lpstr>STRUCTURE</vt:lpstr>
      <vt:lpstr>SURVEY</vt:lpstr>
      <vt:lpstr>'Development Team'!Text6</vt:lpstr>
      <vt:lpstr>'Development Team'!Text7</vt:lpstr>
      <vt:lpstr>'Development Team'!Text8</vt:lpstr>
      <vt:lpstr>'Development Team'!Text9</vt:lpstr>
      <vt:lpstr>TITLEREC</vt:lpstr>
      <vt:lpstr>UTILTOOC</vt:lpstr>
    </vt:vector>
  </TitlesOfParts>
  <Company>OHCS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LIFT Homeownership Proforma</dc:title>
  <dc:creator>Becky Isom</dc:creator>
  <cp:keywords>LIFT Homeownership Proforma</cp:keywords>
  <cp:lastModifiedBy>Becky Isom</cp:lastModifiedBy>
  <cp:lastPrinted>2020-12-02T20:34:50Z</cp:lastPrinted>
  <dcterms:created xsi:type="dcterms:W3CDTF">2018-02-07T20:32:27Z</dcterms:created>
  <dcterms:modified xsi:type="dcterms:W3CDTF">2021-01-21T17:47:10Z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0x010100F53CE7C5E4A3334C87EE0D434D98CB58</vt:lpwstr>
  </property>
  <property fmtid="{D5CDD505-2E9C-101B-9397-08002B2CF9AE}" pid="3" name="SmartDoxTemplateName">
    <vt:lpwstr/>
  </property>
  <property fmtid="{D5CDD505-2E9C-101B-9397-08002B2CF9AE}" pid="4" name="AfterGetVBAMethod">
    <vt:lpwstr/>
  </property>
  <property fmtid="{D5CDD505-2E9C-101B-9397-08002B2CF9AE}" pid="5" name="BeforeGetVBAMethod">
    <vt:lpwstr/>
  </property>
  <property fmtid="{D5CDD505-2E9C-101B-9397-08002B2CF9AE}" pid="6" name="AfterSendVBAMethod">
    <vt:lpwstr/>
  </property>
  <property fmtid="{D5CDD505-2E9C-101B-9397-08002B2CF9AE}" pid="7" name="SchemaType">
    <vt:lpwstr>Development</vt:lpwstr>
  </property>
</Properties>
</file>