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ools\AnalysisTools\APM_Version_2\Chapter_16_Environmental_Traffic_Data\SupportingDocuments\"/>
    </mc:Choice>
  </mc:AlternateContent>
  <xr:revisionPtr revIDLastSave="0" documentId="13_ncr:1_{D086686A-4A7C-4FB0-87F6-723B57A19B39}" xr6:coauthVersionLast="47" xr6:coauthVersionMax="47" xr10:uidLastSave="{00000000-0000-0000-0000-000000000000}"/>
  <bookViews>
    <workbookView xWindow="-25560" yWindow="900" windowWidth="21600" windowHeight="11325" xr2:uid="{2DA06092-C184-4489-9D29-F79E6D548C7D}"/>
  </bookViews>
  <sheets>
    <sheet name="Notes" sheetId="1" r:id="rId1"/>
    <sheet name="IntersectionRanking" sheetId="5" r:id="rId2"/>
    <sheet name="QuantativeCO" sheetId="2" r:id="rId3"/>
    <sheet name="FHWACategoricalCO" sheetId="4" r:id="rId4"/>
    <sheet name="VersionLog" sheetId="3" r:id="rId5"/>
    <sheet name="DoNotDelete_Lookup"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97" i="2" l="1"/>
  <c r="X97" i="2"/>
  <c r="W97" i="2"/>
  <c r="V97" i="2"/>
  <c r="U97" i="2"/>
  <c r="T97" i="2"/>
  <c r="S97" i="2"/>
  <c r="R97" i="2"/>
  <c r="Q97" i="2"/>
  <c r="P97" i="2"/>
  <c r="O97" i="2"/>
  <c r="N97" i="2"/>
  <c r="M97" i="2"/>
  <c r="L97" i="2"/>
  <c r="K97" i="2"/>
  <c r="J97" i="2"/>
  <c r="I97" i="2"/>
  <c r="H97" i="2"/>
  <c r="G97" i="2"/>
  <c r="F97" i="2"/>
  <c r="E97" i="2"/>
  <c r="D97" i="2"/>
  <c r="C97" i="2"/>
  <c r="B97" i="2"/>
  <c r="Y75" i="2"/>
  <c r="X75" i="2"/>
  <c r="W75" i="2"/>
  <c r="V75" i="2"/>
  <c r="U75" i="2"/>
  <c r="T75" i="2"/>
  <c r="S75" i="2"/>
  <c r="R75" i="2"/>
  <c r="Q75" i="2"/>
  <c r="P75" i="2"/>
  <c r="O75" i="2"/>
  <c r="N75" i="2"/>
  <c r="M75" i="2"/>
  <c r="L75" i="2"/>
  <c r="K75" i="2"/>
  <c r="J75" i="2"/>
  <c r="I75" i="2"/>
  <c r="H75" i="2"/>
  <c r="G75" i="2"/>
  <c r="F75" i="2"/>
  <c r="E75" i="2"/>
  <c r="D75" i="2"/>
  <c r="C75" i="2"/>
  <c r="B75" i="2"/>
  <c r="Y53" i="2"/>
  <c r="X53" i="2"/>
  <c r="W53" i="2"/>
  <c r="V53" i="2"/>
  <c r="U53" i="2"/>
  <c r="T53" i="2"/>
  <c r="S53" i="2"/>
  <c r="R53" i="2"/>
  <c r="Q53" i="2"/>
  <c r="P53" i="2"/>
  <c r="O53" i="2"/>
  <c r="N53" i="2"/>
  <c r="M53" i="2"/>
  <c r="L53" i="2"/>
  <c r="K53" i="2"/>
  <c r="J53" i="2"/>
  <c r="I53" i="2"/>
  <c r="H53" i="2"/>
  <c r="G53" i="2"/>
  <c r="F53" i="2"/>
  <c r="E53" i="2"/>
  <c r="D53" i="2"/>
  <c r="C53" i="2"/>
  <c r="B53" i="2"/>
  <c r="Y31" i="2"/>
  <c r="X31" i="2"/>
  <c r="W31" i="2"/>
  <c r="V31" i="2"/>
  <c r="U31" i="2"/>
  <c r="T31" i="2"/>
  <c r="S31" i="2"/>
  <c r="R31" i="2"/>
  <c r="Q31" i="2"/>
  <c r="P31" i="2"/>
  <c r="O31" i="2"/>
  <c r="N31" i="2"/>
  <c r="M31" i="2"/>
  <c r="L31" i="2"/>
  <c r="K31" i="2"/>
  <c r="J31" i="2"/>
  <c r="I31" i="2"/>
  <c r="H31" i="2"/>
  <c r="G31" i="2"/>
  <c r="F31" i="2"/>
  <c r="E31" i="2"/>
  <c r="D31" i="2"/>
  <c r="C31" i="2"/>
  <c r="B31" i="2"/>
  <c r="Y96" i="2"/>
  <c r="X96" i="2"/>
  <c r="W96" i="2"/>
  <c r="V96" i="2"/>
  <c r="U96" i="2"/>
  <c r="T96" i="2"/>
  <c r="S96" i="2"/>
  <c r="R96" i="2"/>
  <c r="Q96" i="2"/>
  <c r="P96" i="2"/>
  <c r="O96" i="2"/>
  <c r="N96" i="2"/>
  <c r="M96" i="2"/>
  <c r="L96" i="2"/>
  <c r="K96" i="2"/>
  <c r="J96" i="2"/>
  <c r="I96" i="2"/>
  <c r="H96" i="2"/>
  <c r="G96" i="2"/>
  <c r="F96" i="2"/>
  <c r="E96" i="2"/>
  <c r="D96" i="2"/>
  <c r="C96" i="2"/>
  <c r="B96" i="2"/>
  <c r="Y91" i="2"/>
  <c r="X91" i="2"/>
  <c r="W91" i="2"/>
  <c r="V91" i="2"/>
  <c r="U91" i="2"/>
  <c r="T91" i="2"/>
  <c r="S91" i="2"/>
  <c r="R91" i="2"/>
  <c r="Q91" i="2"/>
  <c r="P91" i="2"/>
  <c r="O91" i="2"/>
  <c r="N91" i="2"/>
  <c r="M91" i="2"/>
  <c r="L91" i="2"/>
  <c r="K91" i="2"/>
  <c r="J91" i="2"/>
  <c r="I91" i="2"/>
  <c r="H91" i="2"/>
  <c r="G91" i="2"/>
  <c r="F91" i="2"/>
  <c r="E91" i="2"/>
  <c r="D91" i="2"/>
  <c r="C91" i="2"/>
  <c r="B91" i="2"/>
  <c r="Y74" i="2"/>
  <c r="X74" i="2"/>
  <c r="W74" i="2"/>
  <c r="V74" i="2"/>
  <c r="U74" i="2"/>
  <c r="T74" i="2"/>
  <c r="S74" i="2"/>
  <c r="R74" i="2"/>
  <c r="Q74" i="2"/>
  <c r="P74" i="2"/>
  <c r="O74" i="2"/>
  <c r="N74" i="2"/>
  <c r="M74" i="2"/>
  <c r="L74" i="2"/>
  <c r="K74" i="2"/>
  <c r="J74" i="2"/>
  <c r="I74" i="2"/>
  <c r="H74" i="2"/>
  <c r="G74" i="2"/>
  <c r="F74" i="2"/>
  <c r="E74" i="2"/>
  <c r="D74" i="2"/>
  <c r="C74" i="2"/>
  <c r="B74" i="2"/>
  <c r="Y69" i="2"/>
  <c r="X69" i="2"/>
  <c r="W69" i="2"/>
  <c r="V69" i="2"/>
  <c r="U69" i="2"/>
  <c r="T69" i="2"/>
  <c r="S69" i="2"/>
  <c r="R69" i="2"/>
  <c r="Q69" i="2"/>
  <c r="P69" i="2"/>
  <c r="O69" i="2"/>
  <c r="N69" i="2"/>
  <c r="M69" i="2"/>
  <c r="L69" i="2"/>
  <c r="K69" i="2"/>
  <c r="J69" i="2"/>
  <c r="I69" i="2"/>
  <c r="H69" i="2"/>
  <c r="G69" i="2"/>
  <c r="F69" i="2"/>
  <c r="E69" i="2"/>
  <c r="D69" i="2"/>
  <c r="C69" i="2"/>
  <c r="B69" i="2"/>
  <c r="Y52" i="2"/>
  <c r="X52" i="2"/>
  <c r="W52" i="2"/>
  <c r="V52" i="2"/>
  <c r="U52" i="2"/>
  <c r="T52" i="2"/>
  <c r="S52" i="2"/>
  <c r="R52" i="2"/>
  <c r="Q52" i="2"/>
  <c r="P52" i="2"/>
  <c r="O52" i="2"/>
  <c r="N52" i="2"/>
  <c r="M52" i="2"/>
  <c r="L52" i="2"/>
  <c r="K52" i="2"/>
  <c r="J52" i="2"/>
  <c r="I52" i="2"/>
  <c r="H52" i="2"/>
  <c r="G52" i="2"/>
  <c r="F52" i="2"/>
  <c r="E52" i="2"/>
  <c r="D52" i="2"/>
  <c r="C52" i="2"/>
  <c r="B52" i="2"/>
  <c r="Y47" i="2"/>
  <c r="X47" i="2"/>
  <c r="W47" i="2"/>
  <c r="V47" i="2"/>
  <c r="U47" i="2"/>
  <c r="T47" i="2"/>
  <c r="S47" i="2"/>
  <c r="R47" i="2"/>
  <c r="Q47" i="2"/>
  <c r="P47" i="2"/>
  <c r="O47" i="2"/>
  <c r="N47" i="2"/>
  <c r="M47" i="2"/>
  <c r="L47" i="2"/>
  <c r="K47" i="2"/>
  <c r="J47" i="2"/>
  <c r="I47" i="2"/>
  <c r="H47" i="2"/>
  <c r="G47" i="2"/>
  <c r="F47" i="2"/>
  <c r="E47" i="2"/>
  <c r="D47" i="2"/>
  <c r="C47" i="2"/>
  <c r="B47" i="2"/>
  <c r="Y30" i="2" l="1"/>
  <c r="X30" i="2"/>
  <c r="W30" i="2"/>
  <c r="V30" i="2"/>
  <c r="U30" i="2"/>
  <c r="T30" i="2"/>
  <c r="S30" i="2"/>
  <c r="R30" i="2"/>
  <c r="Q30" i="2"/>
  <c r="P30" i="2"/>
  <c r="O30" i="2"/>
  <c r="N30" i="2"/>
  <c r="M30" i="2"/>
  <c r="L30" i="2"/>
  <c r="K30" i="2"/>
  <c r="J30" i="2"/>
  <c r="I30" i="2"/>
  <c r="H30" i="2"/>
  <c r="G30" i="2"/>
  <c r="F30" i="2"/>
  <c r="E30" i="2"/>
  <c r="D30" i="2"/>
  <c r="B30" i="2"/>
  <c r="C30" i="2"/>
  <c r="Y25" i="2"/>
  <c r="X25" i="2"/>
  <c r="W25" i="2"/>
  <c r="V25" i="2"/>
  <c r="U25" i="2"/>
  <c r="T25" i="2"/>
  <c r="S25" i="2"/>
  <c r="R25" i="2"/>
  <c r="Q25" i="2"/>
  <c r="P25" i="2"/>
  <c r="O25" i="2"/>
  <c r="N25" i="2"/>
  <c r="M25" i="2"/>
  <c r="L25" i="2"/>
  <c r="K25" i="2"/>
  <c r="J25" i="2"/>
  <c r="I25" i="2"/>
  <c r="H25" i="2"/>
  <c r="G25" i="2"/>
  <c r="F25" i="2"/>
  <c r="E25" i="2"/>
  <c r="D25" i="2"/>
  <c r="C25" i="2"/>
  <c r="B25" i="2"/>
</calcChain>
</file>

<file path=xl/sharedStrings.xml><?xml version="1.0" encoding="utf-8"?>
<sst xmlns="http://schemas.openxmlformats.org/spreadsheetml/2006/main" count="411" uniqueCount="139">
  <si>
    <t>This template is intended to to be used with APM Chapter 16 (Section 16.4) . Please refer to the APM for information/terms used in this spreadsheet</t>
  </si>
  <si>
    <t>Version</t>
  </si>
  <si>
    <t>Date</t>
  </si>
  <si>
    <t>Description</t>
  </si>
  <si>
    <t>Author</t>
  </si>
  <si>
    <t>Peter Schuytema</t>
  </si>
  <si>
    <t xml:space="preserve">Original </t>
  </si>
  <si>
    <t>Project Title:</t>
  </si>
  <si>
    <t xml:space="preserve">Date: </t>
  </si>
  <si>
    <t>Contact Information</t>
  </si>
  <si>
    <t>Name</t>
  </si>
  <si>
    <t>Email</t>
  </si>
  <si>
    <t xml:space="preserve">Traffic Analyst </t>
  </si>
  <si>
    <t xml:space="preserve">AQ Analyst </t>
  </si>
  <si>
    <t xml:space="preserve">Scenario Description: </t>
  </si>
  <si>
    <t xml:space="preserve">Analysis Year : </t>
  </si>
  <si>
    <t>(sample@odot.oregon.gov)</t>
  </si>
  <si>
    <t>(Alternative G)</t>
  </si>
  <si>
    <t xml:space="preserve">(OR352 Corridor Widening Project) </t>
  </si>
  <si>
    <t>(E. N. Gineer)</t>
  </si>
  <si>
    <t>(E. N. Vironmental)</t>
  </si>
  <si>
    <t xml:space="preserve">Intersection 1 </t>
  </si>
  <si>
    <t>Approach</t>
  </si>
  <si>
    <t>N</t>
  </si>
  <si>
    <t>E</t>
  </si>
  <si>
    <t>S</t>
  </si>
  <si>
    <t>W</t>
  </si>
  <si>
    <t>Name (Main Street &amp; Cross Street ); Directionality (Main is N-S; Cross is E-W)</t>
  </si>
  <si>
    <t xml:space="preserve">Build Year </t>
  </si>
  <si>
    <t xml:space="preserve">Design Year </t>
  </si>
  <si>
    <t>Area Type :</t>
  </si>
  <si>
    <t>[Rural,Urban]</t>
  </si>
  <si>
    <t>Grade (%)</t>
  </si>
  <si>
    <t xml:space="preserve">Heavy Trucks (%) </t>
  </si>
  <si>
    <t>Peak Hour Speed (mph)</t>
  </si>
  <si>
    <t>Peak Hour Volume (vph)</t>
  </si>
  <si>
    <t>Skew angle (deg)</t>
  </si>
  <si>
    <t>Number of through lanes</t>
  </si>
  <si>
    <t>Lane width (ft)</t>
  </si>
  <si>
    <t xml:space="preserve">Median width (ft) </t>
  </si>
  <si>
    <t>Number of left turn lanes</t>
  </si>
  <si>
    <t xml:space="preserve">Intersection 3 </t>
  </si>
  <si>
    <t>D</t>
  </si>
  <si>
    <t xml:space="preserve">Peak Hour Intersection LOS </t>
  </si>
  <si>
    <t xml:space="preserve">Intersection 2 </t>
  </si>
  <si>
    <t xml:space="preserve">Approaches </t>
  </si>
  <si>
    <t>L</t>
  </si>
  <si>
    <t>T</t>
  </si>
  <si>
    <t>R</t>
  </si>
  <si>
    <t>Main Street &amp; Cross Street</t>
  </si>
  <si>
    <t>TR</t>
  </si>
  <si>
    <t xml:space="preserve">Lane saturation flow rates (vph) </t>
  </si>
  <si>
    <t>Lane volumes (vph)</t>
  </si>
  <si>
    <t xml:space="preserve">Yellow time (s) </t>
  </si>
  <si>
    <t>SBL</t>
  </si>
  <si>
    <t>SBT</t>
  </si>
  <si>
    <t xml:space="preserve">Phase movement </t>
  </si>
  <si>
    <t>Red time (s)</t>
  </si>
  <si>
    <t>Signal Controller Type</t>
  </si>
  <si>
    <t xml:space="preserve">Cycle length (s) </t>
  </si>
  <si>
    <t xml:space="preserve">Clearance lost time default (s) </t>
  </si>
  <si>
    <t>Actuated-Coordinated</t>
  </si>
  <si>
    <t xml:space="preserve">Free-flow approach speed (mph) </t>
  </si>
  <si>
    <t xml:space="preserve">Platoon Ratio </t>
  </si>
  <si>
    <t>North (SB)</t>
  </si>
  <si>
    <t>East (WB)</t>
  </si>
  <si>
    <t>South (NB)</t>
  </si>
  <si>
    <t>West (EB)</t>
  </si>
  <si>
    <t>Actuated  g/C ratio (Synchro calc.)</t>
  </si>
  <si>
    <t>Actuated Effective green time (s) (Synchro calc.)</t>
  </si>
  <si>
    <t>[Build (opening) year OR Design (future) year]</t>
  </si>
  <si>
    <t xml:space="preserve">Movements </t>
  </si>
  <si>
    <t xml:space="preserve">Quantitative CO </t>
  </si>
  <si>
    <t>Use the drop down boxes to enter the signal controller type and platoon ratio</t>
  </si>
  <si>
    <t>Conditional formatting has been added to the cells that will flag any value in excess of the identifed maximum thresholds</t>
  </si>
  <si>
    <t xml:space="preserve">FHWA Categorical CO </t>
  </si>
  <si>
    <t xml:space="preserve">Skew angle - assume 90 degrees unless noted differently from design layout drawings (coordinate with design staff) </t>
  </si>
  <si>
    <t>Inputs other than skew angle should be available from applicable intersection analysis programs (e.g. Synchro, HCS, Sidra, Vistro)</t>
  </si>
  <si>
    <t xml:space="preserve">Intersection Ranking </t>
  </si>
  <si>
    <r>
      <rPr>
        <b/>
        <sz val="11"/>
        <color theme="1"/>
        <rFont val="Aptos Narrow"/>
        <family val="2"/>
        <scheme val="minor"/>
      </rPr>
      <t>CO Worksheets</t>
    </r>
    <r>
      <rPr>
        <sz val="11"/>
        <color theme="1"/>
        <rFont val="Aptos Narrow"/>
        <family val="2"/>
        <scheme val="minor"/>
      </rPr>
      <t xml:space="preserve"> - Start with build condition worksheet , then  copy to create design year worksheet and modify values as necessary . Repeat if there are multiple build alternatives. </t>
    </r>
  </si>
  <si>
    <t>Intersection</t>
  </si>
  <si>
    <t>v/c</t>
  </si>
  <si>
    <t>Intersection LOS</t>
  </si>
  <si>
    <t>Intersection Delay(s/veh)</t>
  </si>
  <si>
    <t>Build Year XXXX</t>
  </si>
  <si>
    <t>Design Year XXXX</t>
  </si>
  <si>
    <t>Scenario</t>
  </si>
  <si>
    <t xml:space="preserve">Peak </t>
  </si>
  <si>
    <t>AM</t>
  </si>
  <si>
    <t>PM</t>
  </si>
  <si>
    <t>LOS Rank</t>
  </si>
  <si>
    <t>TEV Rank</t>
  </si>
  <si>
    <t>Main &amp; 5th St</t>
  </si>
  <si>
    <t>Main &amp; 1st St</t>
  </si>
  <si>
    <t>Main &amp; 9th St</t>
  </si>
  <si>
    <t xml:space="preserve">Main &amp; Cross Ave </t>
  </si>
  <si>
    <t>F</t>
  </si>
  <si>
    <t>B</t>
  </si>
  <si>
    <t>TEV (vph)</t>
  </si>
  <si>
    <t>C</t>
  </si>
  <si>
    <t xml:space="preserve">Delay per vehicle and v/c are used as extra information to break ties and when the LOS/TEV results are not quite clear. </t>
  </si>
  <si>
    <t xml:space="preserve"> List out the top 3  signalized intersections  for both LOS and total entering volume (TEV) . Note that these may not be the same three intersections for both cases</t>
  </si>
  <si>
    <t xml:space="preserve">Indicate the ranking in the appropiate columns and use these intersections in the CO worksheets. </t>
  </si>
  <si>
    <t>Design:</t>
  </si>
  <si>
    <t>Analysis Year -             Build:</t>
  </si>
  <si>
    <t>Project Key Number:</t>
  </si>
  <si>
    <t xml:space="preserve">Enter Project title, project key number (if applicable), scenario/alternative name, build and design years, date and contact information </t>
  </si>
  <si>
    <t>AM Peak</t>
  </si>
  <si>
    <t>PM Peak</t>
  </si>
  <si>
    <t>Repeat for all applicable periods (i.e. AM/PM) and years (i.e build/design)</t>
  </si>
  <si>
    <t>Exclusive left and right turn movements need to have their own timing data added separate from through and shared lanes.</t>
  </si>
  <si>
    <t xml:space="preserve">Approach grade (%) </t>
  </si>
  <si>
    <t>Number of lanes</t>
  </si>
  <si>
    <t>Shared lane configuration</t>
  </si>
  <si>
    <t>n/a</t>
  </si>
  <si>
    <t>Indicate shared lane configuration type as (LT, LTR, TR, LR for "tee" approaches, or n/a for no shared lane) via the drop-down boxes</t>
  </si>
  <si>
    <t xml:space="preserve">Indicate the number of lanes for each exclusive and shared lane group  via the drop-down boxes. </t>
  </si>
  <si>
    <t>Platoon Ratio (interim calculation)</t>
  </si>
  <si>
    <t xml:space="preserve">Approach free-flow speed = use speed limit unless actual free-flow speed has been measured, only applies to through movement </t>
  </si>
  <si>
    <t xml:space="preserve">Refer to HCM 19-13 for more information </t>
  </si>
  <si>
    <t xml:space="preserve">Platoon Ratio to Arrival rate crosswalk - used for the Quantitative CO tab </t>
  </si>
  <si>
    <t xml:space="preserve">Arrival Rate </t>
  </si>
  <si>
    <t>Very poor</t>
  </si>
  <si>
    <t>Progression Quality</t>
  </si>
  <si>
    <t xml:space="preserve">Unfavorable </t>
  </si>
  <si>
    <t>Random arrivals</t>
  </si>
  <si>
    <t>Favorable</t>
  </si>
  <si>
    <t xml:space="preserve">Highly favorable </t>
  </si>
  <si>
    <t xml:space="preserve">Exceptionally favorable </t>
  </si>
  <si>
    <t xml:space="preserve">Arrival Type </t>
  </si>
  <si>
    <t xml:space="preserve">Intersection 4 </t>
  </si>
  <si>
    <t>g/C ratio, all-red time, and the interim calculated platoon ratio (gray shaded)  are only needed for the automatic arrival type calculation.</t>
  </si>
  <si>
    <t xml:space="preserve">All-red time (s) </t>
  </si>
  <si>
    <t xml:space="preserve">Phase movement should indicate turn movements included (i.e. EBL, or NBTR or WBLTR) for each applicable column. </t>
  </si>
  <si>
    <t xml:space="preserve">Phase time (max green) (s) </t>
  </si>
  <si>
    <t xml:space="preserve">Volumes &amp; saturation flows should come from lane or volume reports;  cycle lengths, max green times,  yellow, and all-red times should come from phasing reports </t>
  </si>
  <si>
    <t>Actuated effective green and g/C ratio come from timing views or reports depending on software used</t>
  </si>
  <si>
    <t xml:space="preserve">More information is available on FHWA's Categorical CO webpage including a CO tool that can be alternately used: </t>
  </si>
  <si>
    <t>CMCF 2023 - Policy And Guidance - Conformity - Air Quality - EnvironMent - FHWA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</si>
</sst>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Aptos Narrow"/>
      <family val="2"/>
      <scheme val="minor"/>
    </font>
    <font>
      <b/>
      <sz val="11"/>
      <color theme="1"/>
      <name val="Aptos Narrow"/>
      <family val="2"/>
      <scheme val="minor"/>
    </font>
    <font>
      <u/>
      <sz val="11"/>
      <color theme="10"/>
      <name val="Aptos Narrow"/>
      <family val="2"/>
      <scheme val="minor"/>
    </font>
  </fonts>
  <fills count="7">
    <fill>
      <patternFill patternType="none"/>
    </fill>
    <fill>
      <patternFill patternType="gray125"/>
    </fill>
    <fill>
      <patternFill patternType="solid">
        <fgColor theme="0" tint="-0.24994659260841701"/>
        <bgColor indexed="64"/>
      </patternFill>
    </fill>
    <fill>
      <patternFill patternType="solid">
        <fgColor theme="1"/>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0" tint="-0.14996795556505021"/>
        <bgColor indexed="64"/>
      </patternFill>
    </fill>
  </fills>
  <borders count="38">
    <border>
      <left/>
      <right/>
      <top/>
      <bottom/>
      <diagonal/>
    </border>
    <border>
      <left style="medium">
        <color auto="1"/>
      </left>
      <right style="medium">
        <color auto="1"/>
      </right>
      <top/>
      <bottom/>
      <diagonal/>
    </border>
    <border>
      <left style="thick">
        <color auto="1"/>
      </left>
      <right style="medium">
        <color auto="1"/>
      </right>
      <top/>
      <bottom/>
      <diagonal/>
    </border>
    <border>
      <left style="medium">
        <color auto="1"/>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style="thick">
        <color auto="1"/>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ck">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right style="medium">
        <color auto="1"/>
      </right>
      <top/>
      <bottom/>
      <diagonal/>
    </border>
    <border>
      <left/>
      <right style="medium">
        <color auto="1"/>
      </right>
      <top style="medium">
        <color auto="1"/>
      </top>
      <bottom/>
      <diagonal/>
    </border>
    <border>
      <left/>
      <right/>
      <top style="medium">
        <color auto="1"/>
      </top>
      <bottom/>
      <diagonal/>
    </border>
    <border>
      <left/>
      <right/>
      <top/>
      <bottom style="medium">
        <color auto="1"/>
      </bottom>
      <diagonal/>
    </border>
    <border>
      <left/>
      <right style="thin">
        <color auto="1"/>
      </right>
      <top style="thin">
        <color auto="1"/>
      </top>
      <bottom/>
      <diagonal/>
    </border>
    <border>
      <left/>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right style="medium">
        <color auto="1"/>
      </right>
      <top style="thin">
        <color auto="1"/>
      </top>
      <bottom/>
      <diagonal/>
    </border>
    <border>
      <left/>
      <right style="thin">
        <color auto="1"/>
      </right>
      <top/>
      <bottom style="medium">
        <color auto="1"/>
      </bottom>
      <diagonal/>
    </border>
  </borders>
  <cellStyleXfs count="2">
    <xf numFmtId="0" fontId="0" fillId="0" borderId="0"/>
    <xf numFmtId="0" fontId="2" fillId="0" borderId="0" applyNumberFormat="0" applyFill="0" applyBorder="0" applyAlignment="0" applyProtection="0"/>
  </cellStyleXfs>
  <cellXfs count="112">
    <xf numFmtId="0" fontId="0" fillId="0" borderId="0" xfId="0"/>
    <xf numFmtId="0" fontId="1" fillId="0" borderId="0" xfId="0" applyFont="1"/>
    <xf numFmtId="14" fontId="0" fillId="0" borderId="0" xfId="0" applyNumberFormat="1"/>
    <xf numFmtId="164" fontId="0" fillId="0" borderId="0" xfId="0" applyNumberFormat="1"/>
    <xf numFmtId="164" fontId="1" fillId="2" borderId="0" xfId="0" applyNumberFormat="1" applyFont="1" applyFill="1"/>
    <xf numFmtId="14" fontId="1" fillId="2" borderId="0" xfId="0" applyNumberFormat="1" applyFont="1" applyFill="1"/>
    <xf numFmtId="0" fontId="1" fillId="2" borderId="0" xfId="0" applyFont="1" applyFill="1"/>
    <xf numFmtId="0" fontId="0" fillId="0" borderId="1"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xf numFmtId="0" fontId="1" fillId="2" borderId="8" xfId="0" applyFont="1" applyFill="1" applyBorder="1"/>
    <xf numFmtId="0" fontId="0" fillId="0" borderId="9" xfId="0" applyBorder="1" applyAlignment="1">
      <alignment horizontal="center"/>
    </xf>
    <xf numFmtId="0" fontId="0" fillId="0" borderId="7"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xf numFmtId="0" fontId="0" fillId="0" borderId="14" xfId="0" applyBorder="1"/>
    <xf numFmtId="0" fontId="0" fillId="0" borderId="13" xfId="0" applyBorder="1"/>
    <xf numFmtId="0" fontId="0" fillId="0" borderId="14" xfId="0" applyBorder="1" applyAlignment="1">
      <alignment horizontal="right" indent="1"/>
    </xf>
    <xf numFmtId="0" fontId="0" fillId="0" borderId="13" xfId="0" applyBorder="1" applyAlignment="1">
      <alignment horizontal="right" indent="1"/>
    </xf>
    <xf numFmtId="0" fontId="1" fillId="0" borderId="14" xfId="0" applyFont="1" applyBorder="1"/>
    <xf numFmtId="0" fontId="0" fillId="0" borderId="0" xfId="0" applyAlignment="1">
      <alignment horizontal="center"/>
    </xf>
    <xf numFmtId="164" fontId="0" fillId="0" borderId="0" xfId="0" applyNumberFormat="1" applyAlignment="1">
      <alignment horizontal="center"/>
    </xf>
    <xf numFmtId="0" fontId="0" fillId="3" borderId="0" xfId="0" applyFill="1"/>
    <xf numFmtId="2" fontId="0" fillId="0" borderId="0" xfId="0" applyNumberFormat="1" applyAlignment="1">
      <alignment horizontal="center"/>
    </xf>
    <xf numFmtId="0" fontId="0" fillId="0" borderId="15" xfId="0" applyBorder="1" applyAlignment="1">
      <alignment horizontal="center"/>
    </xf>
    <xf numFmtId="164" fontId="0" fillId="0" borderId="15" xfId="0" applyNumberFormat="1" applyBorder="1" applyAlignment="1">
      <alignment horizontal="center"/>
    </xf>
    <xf numFmtId="164" fontId="0" fillId="0" borderId="3" xfId="0" applyNumberFormat="1" applyBorder="1" applyAlignment="1">
      <alignment horizontal="center"/>
    </xf>
    <xf numFmtId="0" fontId="0" fillId="3" borderId="3" xfId="0" applyFill="1" applyBorder="1"/>
    <xf numFmtId="0" fontId="0" fillId="0" borderId="3" xfId="0" applyBorder="1"/>
    <xf numFmtId="0" fontId="0" fillId="0" borderId="3" xfId="0" applyBorder="1" applyAlignment="1">
      <alignment horizontal="left"/>
    </xf>
    <xf numFmtId="0" fontId="0" fillId="0" borderId="16" xfId="0" applyBorder="1" applyAlignment="1">
      <alignment horizontal="center"/>
    </xf>
    <xf numFmtId="164" fontId="0" fillId="0" borderId="16" xfId="0" applyNumberFormat="1" applyBorder="1" applyAlignment="1">
      <alignment horizontal="center"/>
    </xf>
    <xf numFmtId="0" fontId="0" fillId="3" borderId="16" xfId="0" applyFill="1" applyBorder="1"/>
    <xf numFmtId="0" fontId="1" fillId="5" borderId="5" xfId="0" applyFont="1" applyFill="1" applyBorder="1"/>
    <xf numFmtId="0" fontId="0" fillId="5" borderId="18" xfId="0" applyFill="1" applyBorder="1"/>
    <xf numFmtId="0" fontId="0" fillId="5" borderId="17" xfId="0" applyFill="1" applyBorder="1"/>
    <xf numFmtId="0" fontId="0" fillId="0" borderId="21" xfId="0" applyBorder="1"/>
    <xf numFmtId="0" fontId="0" fillId="0" borderId="20" xfId="0" applyBorder="1"/>
    <xf numFmtId="0" fontId="1" fillId="0" borderId="22" xfId="0" applyFont="1" applyBorder="1"/>
    <xf numFmtId="0" fontId="1" fillId="0" borderId="23" xfId="0" applyFont="1" applyBorder="1"/>
    <xf numFmtId="0" fontId="0" fillId="0" borderId="23" xfId="0" applyBorder="1" applyAlignment="1">
      <alignment horizontal="right" indent="1"/>
    </xf>
    <xf numFmtId="0" fontId="0" fillId="0" borderId="24" xfId="0" applyBorder="1" applyAlignment="1">
      <alignment horizontal="right" indent="1"/>
    </xf>
    <xf numFmtId="0" fontId="1" fillId="6" borderId="3" xfId="0" applyFont="1" applyFill="1" applyBorder="1"/>
    <xf numFmtId="0" fontId="1" fillId="6" borderId="0" xfId="0" applyFont="1" applyFill="1" applyAlignment="1">
      <alignment horizontal="center"/>
    </xf>
    <xf numFmtId="0" fontId="1" fillId="6" borderId="15" xfId="0" applyFont="1" applyFill="1" applyBorder="1" applyAlignment="1">
      <alignment horizontal="center"/>
    </xf>
    <xf numFmtId="0" fontId="1" fillId="6" borderId="16" xfId="0" applyFont="1" applyFill="1" applyBorder="1"/>
    <xf numFmtId="0" fontId="1" fillId="6" borderId="25" xfId="0" applyFont="1" applyFill="1" applyBorder="1" applyAlignment="1">
      <alignment horizontal="center"/>
    </xf>
    <xf numFmtId="0" fontId="1" fillId="6" borderId="26" xfId="0" applyFont="1" applyFill="1" applyBorder="1" applyAlignment="1">
      <alignment horizontal="center"/>
    </xf>
    <xf numFmtId="0" fontId="1" fillId="6" borderId="27" xfId="0" applyFont="1" applyFill="1" applyBorder="1" applyAlignment="1">
      <alignment horizontal="center"/>
    </xf>
    <xf numFmtId="0" fontId="1" fillId="6" borderId="28" xfId="0" applyFont="1" applyFill="1" applyBorder="1" applyAlignment="1">
      <alignment horizontal="center"/>
    </xf>
    <xf numFmtId="0" fontId="0" fillId="5" borderId="0" xfId="0" applyFill="1"/>
    <xf numFmtId="0" fontId="0" fillId="5" borderId="16" xfId="0" applyFill="1" applyBorder="1"/>
    <xf numFmtId="0" fontId="0" fillId="0" borderId="19" xfId="0" applyBorder="1" applyAlignment="1">
      <alignment horizontal="center"/>
    </xf>
    <xf numFmtId="0" fontId="0" fillId="0" borderId="30" xfId="0" applyBorder="1" applyAlignment="1">
      <alignment horizontal="center"/>
    </xf>
    <xf numFmtId="0" fontId="0" fillId="0" borderId="29" xfId="0" applyBorder="1" applyAlignment="1">
      <alignment horizontal="center"/>
    </xf>
    <xf numFmtId="0" fontId="1" fillId="5" borderId="30" xfId="0" applyFont="1" applyFill="1" applyBorder="1" applyAlignment="1">
      <alignment horizontal="center"/>
    </xf>
    <xf numFmtId="0" fontId="1" fillId="5" borderId="30" xfId="0" applyFont="1" applyFill="1" applyBorder="1" applyAlignment="1">
      <alignment horizontal="center" wrapText="1"/>
    </xf>
    <xf numFmtId="0" fontId="1" fillId="5" borderId="31" xfId="0" applyFont="1" applyFill="1" applyBorder="1" applyAlignment="1">
      <alignment horizontal="center"/>
    </xf>
    <xf numFmtId="0" fontId="1" fillId="5" borderId="3" xfId="0" applyFont="1" applyFill="1" applyBorder="1" applyAlignment="1">
      <alignment horizontal="center"/>
    </xf>
    <xf numFmtId="0" fontId="0" fillId="5" borderId="3" xfId="0" applyFill="1" applyBorder="1" applyAlignment="1">
      <alignment horizontal="center"/>
    </xf>
    <xf numFmtId="0" fontId="0" fillId="0" borderId="31" xfId="0" applyBorder="1" applyAlignment="1">
      <alignment horizontal="center"/>
    </xf>
    <xf numFmtId="0" fontId="0" fillId="5" borderId="31" xfId="0" applyFill="1" applyBorder="1" applyAlignment="1">
      <alignment horizontal="center"/>
    </xf>
    <xf numFmtId="0" fontId="0" fillId="0" borderId="32" xfId="0" applyBorder="1" applyAlignment="1">
      <alignment horizontal="center"/>
    </xf>
    <xf numFmtId="2" fontId="1" fillId="5" borderId="30" xfId="0" applyNumberFormat="1" applyFont="1" applyFill="1" applyBorder="1" applyAlignment="1">
      <alignment horizontal="center"/>
    </xf>
    <xf numFmtId="2" fontId="0" fillId="0" borderId="30" xfId="0" applyNumberFormat="1" applyBorder="1" applyAlignment="1">
      <alignment horizontal="center"/>
    </xf>
    <xf numFmtId="2" fontId="0" fillId="0" borderId="29" xfId="0" applyNumberFormat="1" applyBorder="1" applyAlignment="1">
      <alignment horizontal="center"/>
    </xf>
    <xf numFmtId="164" fontId="1" fillId="5" borderId="30" xfId="0" applyNumberFormat="1" applyFont="1" applyFill="1" applyBorder="1" applyAlignment="1">
      <alignment horizontal="center" wrapText="1"/>
    </xf>
    <xf numFmtId="164" fontId="0" fillId="0" borderId="30" xfId="0" applyNumberFormat="1" applyBorder="1" applyAlignment="1">
      <alignment horizontal="center"/>
    </xf>
    <xf numFmtId="164" fontId="0" fillId="0" borderId="29" xfId="0" applyNumberFormat="1" applyBorder="1" applyAlignment="1">
      <alignment horizontal="center"/>
    </xf>
    <xf numFmtId="3" fontId="0" fillId="0" borderId="30" xfId="0" applyNumberFormat="1" applyBorder="1" applyAlignment="1">
      <alignment horizontal="center"/>
    </xf>
    <xf numFmtId="0" fontId="1" fillId="5" borderId="15" xfId="0" applyFont="1" applyFill="1" applyBorder="1" applyAlignment="1">
      <alignment horizontal="center"/>
    </xf>
    <xf numFmtId="0" fontId="1" fillId="0" borderId="14" xfId="0" applyFont="1" applyBorder="1" applyAlignment="1">
      <alignment horizontal="right"/>
    </xf>
    <xf numFmtId="0" fontId="0" fillId="0" borderId="0" xfId="0" applyAlignment="1">
      <alignment horizontal="right" indent="1"/>
    </xf>
    <xf numFmtId="0" fontId="1" fillId="6" borderId="5" xfId="0" applyFont="1" applyFill="1" applyBorder="1" applyAlignment="1">
      <alignment horizontal="center"/>
    </xf>
    <xf numFmtId="0" fontId="1" fillId="6" borderId="33" xfId="0" applyFont="1" applyFill="1" applyBorder="1" applyAlignment="1">
      <alignment horizontal="center"/>
    </xf>
    <xf numFmtId="2" fontId="1" fillId="6" borderId="34" xfId="0" applyNumberFormat="1" applyFont="1" applyFill="1" applyBorder="1" applyAlignment="1">
      <alignment horizontal="center"/>
    </xf>
    <xf numFmtId="164" fontId="1" fillId="6" borderId="34" xfId="0" applyNumberFormat="1" applyFont="1" applyFill="1" applyBorder="1" applyAlignment="1">
      <alignment horizontal="center" wrapText="1"/>
    </xf>
    <xf numFmtId="0" fontId="1" fillId="6" borderId="34" xfId="0" applyFont="1" applyFill="1" applyBorder="1" applyAlignment="1">
      <alignment horizontal="center" wrapText="1"/>
    </xf>
    <xf numFmtId="0" fontId="1" fillId="6" borderId="34" xfId="0" applyFont="1" applyFill="1" applyBorder="1" applyAlignment="1">
      <alignment horizontal="center"/>
    </xf>
    <xf numFmtId="0" fontId="1" fillId="6" borderId="18" xfId="0" applyFont="1" applyFill="1" applyBorder="1" applyAlignment="1">
      <alignment horizontal="center"/>
    </xf>
    <xf numFmtId="0" fontId="0" fillId="0" borderId="0" xfId="0" applyAlignment="1">
      <alignment horizontal="left"/>
    </xf>
    <xf numFmtId="0" fontId="1" fillId="5" borderId="18" xfId="0" applyFont="1" applyFill="1" applyBorder="1"/>
    <xf numFmtId="0" fontId="0" fillId="5" borderId="3" xfId="0" applyFill="1" applyBorder="1" applyAlignment="1">
      <alignment horizontal="left"/>
    </xf>
    <xf numFmtId="9" fontId="1" fillId="6" borderId="35" xfId="0" applyNumberFormat="1" applyFont="1" applyFill="1" applyBorder="1" applyAlignment="1">
      <alignment horizontal="center"/>
    </xf>
    <xf numFmtId="9" fontId="1" fillId="6" borderId="3" xfId="0" applyNumberFormat="1" applyFont="1" applyFill="1" applyBorder="1"/>
    <xf numFmtId="9" fontId="1" fillId="6" borderId="0" xfId="0" applyNumberFormat="1" applyFont="1" applyFill="1" applyAlignment="1">
      <alignment horizontal="center"/>
    </xf>
    <xf numFmtId="9" fontId="1" fillId="6" borderId="15" xfId="0" applyNumberFormat="1" applyFont="1" applyFill="1" applyBorder="1" applyAlignment="1">
      <alignment horizontal="center"/>
    </xf>
    <xf numFmtId="9" fontId="1" fillId="6" borderId="16" xfId="0" applyNumberFormat="1" applyFont="1" applyFill="1" applyBorder="1"/>
    <xf numFmtId="0" fontId="0" fillId="4" borderId="7" xfId="0" applyFill="1" applyBorder="1"/>
    <xf numFmtId="0" fontId="0" fillId="4" borderId="19" xfId="0" applyFill="1" applyBorder="1"/>
    <xf numFmtId="0" fontId="0" fillId="4" borderId="8" xfId="0" applyFill="1" applyBorder="1"/>
    <xf numFmtId="0" fontId="0" fillId="0" borderId="36" xfId="0" applyBorder="1" applyAlignment="1">
      <alignment horizontal="center"/>
    </xf>
    <xf numFmtId="0" fontId="0" fillId="0" borderId="20" xfId="0" applyBorder="1" applyAlignment="1">
      <alignment horizontal="center"/>
    </xf>
    <xf numFmtId="0" fontId="0" fillId="0" borderId="14" xfId="0" applyBorder="1" applyAlignment="1">
      <alignment horizontal="center"/>
    </xf>
    <xf numFmtId="0" fontId="0" fillId="2" borderId="0" xfId="0" applyFill="1" applyAlignment="1">
      <alignment horizontal="center"/>
    </xf>
    <xf numFmtId="2" fontId="0" fillId="2" borderId="0" xfId="0" applyNumberFormat="1" applyFill="1" applyAlignment="1">
      <alignment horizontal="center"/>
    </xf>
    <xf numFmtId="0" fontId="0" fillId="2" borderId="3" xfId="0" applyFill="1" applyBorder="1" applyAlignment="1">
      <alignment horizontal="center"/>
    </xf>
    <xf numFmtId="2" fontId="0" fillId="2" borderId="3" xfId="0" applyNumberFormat="1" applyFill="1" applyBorder="1" applyAlignment="1">
      <alignment horizontal="center"/>
    </xf>
    <xf numFmtId="0" fontId="0" fillId="2" borderId="14" xfId="0" applyFill="1" applyBorder="1" applyAlignment="1">
      <alignment horizontal="center"/>
    </xf>
    <xf numFmtId="2" fontId="0" fillId="2" borderId="14" xfId="0" applyNumberFormat="1" applyFill="1" applyBorder="1" applyAlignment="1">
      <alignment horizontal="center"/>
    </xf>
    <xf numFmtId="0" fontId="0" fillId="4" borderId="37" xfId="0" applyFill="1" applyBorder="1"/>
    <xf numFmtId="0" fontId="0" fillId="2" borderId="16" xfId="0" applyFill="1" applyBorder="1" applyAlignment="1">
      <alignment horizontal="center"/>
    </xf>
    <xf numFmtId="2" fontId="0" fillId="2" borderId="16" xfId="0" applyNumberFormat="1" applyFill="1" applyBorder="1" applyAlignment="1">
      <alignment horizontal="center"/>
    </xf>
    <xf numFmtId="2" fontId="0" fillId="0" borderId="0" xfId="0" applyNumberFormat="1" applyAlignment="1">
      <alignment horizontal="left"/>
    </xf>
    <xf numFmtId="2" fontId="0" fillId="0" borderId="3" xfId="0" applyNumberFormat="1" applyBorder="1"/>
    <xf numFmtId="2" fontId="0" fillId="0" borderId="0" xfId="0" applyNumberFormat="1"/>
    <xf numFmtId="0" fontId="2" fillId="0" borderId="0" xfId="1"/>
  </cellXfs>
  <cellStyles count="2">
    <cellStyle name="Hyperlink" xfId="1" builtinId="8"/>
    <cellStyle name="Normal" xfId="0" builtinId="0"/>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hwa.dot.gov/environMent/air_quality/conformity/policy_and_guidance/cmcf_2023/index.cf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AEEAA-ED87-4F9E-AE77-C8C2B2B6CA0B}">
  <dimension ref="A1:A37"/>
  <sheetViews>
    <sheetView tabSelected="1" topLeftCell="A16" workbookViewId="0">
      <selection activeCell="Q24" sqref="Q24"/>
    </sheetView>
  </sheetViews>
  <sheetFormatPr defaultRowHeight="14.4" x14ac:dyDescent="0.3"/>
  <sheetData>
    <row r="1" spans="1:1" x14ac:dyDescent="0.3">
      <c r="A1" s="1" t="s">
        <v>0</v>
      </c>
    </row>
    <row r="3" spans="1:1" x14ac:dyDescent="0.3">
      <c r="A3" s="1" t="s">
        <v>78</v>
      </c>
    </row>
    <row r="4" spans="1:1" x14ac:dyDescent="0.3">
      <c r="A4" t="s">
        <v>101</v>
      </c>
    </row>
    <row r="5" spans="1:1" x14ac:dyDescent="0.3">
      <c r="A5" t="s">
        <v>100</v>
      </c>
    </row>
    <row r="6" spans="1:1" x14ac:dyDescent="0.3">
      <c r="A6" t="s">
        <v>109</v>
      </c>
    </row>
    <row r="7" spans="1:1" x14ac:dyDescent="0.3">
      <c r="A7" t="s">
        <v>102</v>
      </c>
    </row>
    <row r="9" spans="1:1" x14ac:dyDescent="0.3">
      <c r="A9" t="s">
        <v>79</v>
      </c>
    </row>
    <row r="11" spans="1:1" x14ac:dyDescent="0.3">
      <c r="A11" s="1" t="s">
        <v>72</v>
      </c>
    </row>
    <row r="12" spans="1:1" x14ac:dyDescent="0.3">
      <c r="A12" t="s">
        <v>106</v>
      </c>
    </row>
    <row r="14" spans="1:1" x14ac:dyDescent="0.3">
      <c r="A14" t="s">
        <v>73</v>
      </c>
    </row>
    <row r="15" spans="1:1" x14ac:dyDescent="0.3">
      <c r="A15" s="1"/>
    </row>
    <row r="16" spans="1:1" x14ac:dyDescent="0.3">
      <c r="A16" t="s">
        <v>115</v>
      </c>
    </row>
    <row r="17" spans="1:1" x14ac:dyDescent="0.3">
      <c r="A17" t="s">
        <v>116</v>
      </c>
    </row>
    <row r="19" spans="1:1" x14ac:dyDescent="0.3">
      <c r="A19" t="s">
        <v>135</v>
      </c>
    </row>
    <row r="20" spans="1:1" x14ac:dyDescent="0.3">
      <c r="A20" t="s">
        <v>110</v>
      </c>
    </row>
    <row r="21" spans="1:1" x14ac:dyDescent="0.3">
      <c r="A21" t="s">
        <v>133</v>
      </c>
    </row>
    <row r="23" spans="1:1" x14ac:dyDescent="0.3">
      <c r="A23" t="s">
        <v>118</v>
      </c>
    </row>
    <row r="25" spans="1:1" x14ac:dyDescent="0.3">
      <c r="A25" t="s">
        <v>136</v>
      </c>
    </row>
    <row r="27" spans="1:1" x14ac:dyDescent="0.3">
      <c r="A27" t="s">
        <v>131</v>
      </c>
    </row>
    <row r="29" spans="1:1" x14ac:dyDescent="0.3">
      <c r="A29" s="1" t="s">
        <v>75</v>
      </c>
    </row>
    <row r="31" spans="1:1" x14ac:dyDescent="0.3">
      <c r="A31" t="s">
        <v>74</v>
      </c>
    </row>
    <row r="33" spans="1:1" x14ac:dyDescent="0.3">
      <c r="A33" t="s">
        <v>77</v>
      </c>
    </row>
    <row r="34" spans="1:1" x14ac:dyDescent="0.3">
      <c r="A34" t="s">
        <v>76</v>
      </c>
    </row>
    <row r="36" spans="1:1" x14ac:dyDescent="0.3">
      <c r="A36" t="s">
        <v>137</v>
      </c>
    </row>
    <row r="37" spans="1:1" x14ac:dyDescent="0.3">
      <c r="A37" s="111" t="s">
        <v>138</v>
      </c>
    </row>
  </sheetData>
  <hyperlinks>
    <hyperlink ref="A37" r:id="rId1" display="https://www.fhwa.dot.gov/environMent/air_quality/conformity/policy_and_guidance/cmcf_2023/index.cfm" xr:uid="{C936D395-3EB7-4CAA-A3C3-AAE526B9CCB4}"/>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8349B-3EC0-4D8F-ACD0-34C576F00101}">
  <dimension ref="A1:I20"/>
  <sheetViews>
    <sheetView workbookViewId="0">
      <selection activeCell="F19" sqref="F19"/>
    </sheetView>
  </sheetViews>
  <sheetFormatPr defaultRowHeight="14.4" x14ac:dyDescent="0.3"/>
  <cols>
    <col min="1" max="1" width="16" style="25" bestFit="1" customWidth="1"/>
    <col min="2" max="2" width="8.88671875" style="25"/>
    <col min="3" max="3" width="25.77734375" style="25" customWidth="1"/>
    <col min="4" max="4" width="8.88671875" style="28"/>
    <col min="5" max="5" width="15" style="26" customWidth="1"/>
    <col min="6" max="6" width="12.77734375" style="25" customWidth="1"/>
    <col min="7" max="7" width="9.109375" style="25" bestFit="1" customWidth="1"/>
    <col min="8" max="9" width="8.88671875" style="25"/>
  </cols>
  <sheetData>
    <row r="1" spans="1:9" ht="28.8" x14ac:dyDescent="0.3">
      <c r="A1" s="78" t="s">
        <v>86</v>
      </c>
      <c r="B1" s="79" t="s">
        <v>87</v>
      </c>
      <c r="C1" s="78" t="s">
        <v>80</v>
      </c>
      <c r="D1" s="80" t="s">
        <v>81</v>
      </c>
      <c r="E1" s="81" t="s">
        <v>83</v>
      </c>
      <c r="F1" s="82" t="s">
        <v>82</v>
      </c>
      <c r="G1" s="83" t="s">
        <v>98</v>
      </c>
      <c r="H1" s="84" t="s">
        <v>90</v>
      </c>
      <c r="I1" s="79" t="s">
        <v>91</v>
      </c>
    </row>
    <row r="2" spans="1:9" x14ac:dyDescent="0.3">
      <c r="A2" s="8"/>
      <c r="B2" s="65"/>
      <c r="C2" s="8" t="s">
        <v>93</v>
      </c>
      <c r="D2" s="69">
        <v>1</v>
      </c>
      <c r="E2" s="72">
        <v>86.5</v>
      </c>
      <c r="F2" s="58" t="s">
        <v>96</v>
      </c>
      <c r="G2" s="74">
        <v>4000</v>
      </c>
      <c r="H2" s="25">
        <v>1</v>
      </c>
      <c r="I2" s="65">
        <v>2</v>
      </c>
    </row>
    <row r="3" spans="1:9" x14ac:dyDescent="0.3">
      <c r="A3" s="8" t="s">
        <v>84</v>
      </c>
      <c r="B3" s="65" t="s">
        <v>88</v>
      </c>
      <c r="C3" s="8" t="s">
        <v>92</v>
      </c>
      <c r="D3" s="69">
        <v>0.95</v>
      </c>
      <c r="E3" s="72">
        <v>45.8</v>
      </c>
      <c r="F3" s="58" t="s">
        <v>42</v>
      </c>
      <c r="G3" s="74">
        <v>4250</v>
      </c>
      <c r="H3" s="25">
        <v>2</v>
      </c>
      <c r="I3" s="65">
        <v>1</v>
      </c>
    </row>
    <row r="4" spans="1:9" x14ac:dyDescent="0.3">
      <c r="A4" s="8"/>
      <c r="B4" s="65"/>
      <c r="C4" s="8" t="s">
        <v>94</v>
      </c>
      <c r="D4" s="69">
        <v>0.6</v>
      </c>
      <c r="E4" s="72">
        <v>12.3</v>
      </c>
      <c r="F4" s="58" t="s">
        <v>97</v>
      </c>
      <c r="G4" s="74">
        <v>3600</v>
      </c>
      <c r="I4" s="65">
        <v>3</v>
      </c>
    </row>
    <row r="5" spans="1:9" x14ac:dyDescent="0.3">
      <c r="A5" s="8"/>
      <c r="B5" s="65"/>
      <c r="C5" s="8" t="s">
        <v>95</v>
      </c>
      <c r="D5" s="69">
        <v>0.69</v>
      </c>
      <c r="E5" s="72">
        <v>32.5</v>
      </c>
      <c r="F5" s="58" t="s">
        <v>99</v>
      </c>
      <c r="G5" s="74">
        <v>3550</v>
      </c>
      <c r="H5" s="25">
        <v>3</v>
      </c>
      <c r="I5" s="65"/>
    </row>
    <row r="6" spans="1:9" x14ac:dyDescent="0.3">
      <c r="A6" s="64"/>
      <c r="B6" s="66"/>
      <c r="C6" s="63"/>
      <c r="D6" s="68"/>
      <c r="E6" s="71"/>
      <c r="F6" s="61"/>
      <c r="G6" s="60"/>
      <c r="H6" s="75"/>
      <c r="I6" s="62"/>
    </row>
    <row r="7" spans="1:9" x14ac:dyDescent="0.3">
      <c r="A7" s="8"/>
      <c r="B7" s="65"/>
      <c r="C7" s="8"/>
      <c r="D7" s="69"/>
      <c r="E7" s="72"/>
      <c r="F7" s="58"/>
      <c r="G7" s="58"/>
      <c r="I7" s="65"/>
    </row>
    <row r="8" spans="1:9" x14ac:dyDescent="0.3">
      <c r="A8" s="8" t="s">
        <v>84</v>
      </c>
      <c r="B8" s="65" t="s">
        <v>89</v>
      </c>
      <c r="C8" s="8"/>
      <c r="D8" s="69"/>
      <c r="E8" s="72"/>
      <c r="F8" s="58"/>
      <c r="G8" s="58"/>
      <c r="I8" s="65"/>
    </row>
    <row r="9" spans="1:9" x14ac:dyDescent="0.3">
      <c r="A9" s="8"/>
      <c r="B9" s="65"/>
      <c r="C9" s="8"/>
      <c r="D9" s="69"/>
      <c r="E9" s="72"/>
      <c r="F9" s="58"/>
      <c r="G9" s="58"/>
      <c r="I9" s="65"/>
    </row>
    <row r="10" spans="1:9" x14ac:dyDescent="0.3">
      <c r="A10" s="8"/>
      <c r="B10" s="65"/>
      <c r="C10" s="8"/>
      <c r="D10" s="69"/>
      <c r="E10" s="72"/>
      <c r="F10" s="58"/>
      <c r="G10" s="58"/>
      <c r="I10" s="65"/>
    </row>
    <row r="11" spans="1:9" x14ac:dyDescent="0.3">
      <c r="A11" s="64"/>
      <c r="B11" s="66"/>
      <c r="C11" s="63"/>
      <c r="D11" s="68"/>
      <c r="E11" s="71"/>
      <c r="F11" s="61"/>
      <c r="G11" s="60"/>
      <c r="H11" s="75"/>
      <c r="I11" s="62"/>
    </row>
    <row r="12" spans="1:9" x14ac:dyDescent="0.3">
      <c r="A12" s="8"/>
      <c r="B12" s="65"/>
      <c r="C12" s="8"/>
      <c r="D12" s="69"/>
      <c r="E12" s="72"/>
      <c r="F12" s="58"/>
      <c r="G12" s="58"/>
      <c r="I12" s="65"/>
    </row>
    <row r="13" spans="1:9" x14ac:dyDescent="0.3">
      <c r="A13" s="8" t="s">
        <v>85</v>
      </c>
      <c r="B13" s="65" t="s">
        <v>88</v>
      </c>
      <c r="C13" s="8"/>
      <c r="D13" s="69"/>
      <c r="E13" s="72"/>
      <c r="F13" s="58"/>
      <c r="G13" s="58"/>
      <c r="I13" s="65"/>
    </row>
    <row r="14" spans="1:9" x14ac:dyDescent="0.3">
      <c r="A14" s="8"/>
      <c r="B14" s="65"/>
      <c r="C14" s="8"/>
      <c r="D14" s="69"/>
      <c r="E14" s="72"/>
      <c r="F14" s="58"/>
      <c r="G14" s="58"/>
      <c r="I14" s="65"/>
    </row>
    <row r="15" spans="1:9" x14ac:dyDescent="0.3">
      <c r="A15" s="8"/>
      <c r="B15" s="65"/>
      <c r="C15" s="8"/>
      <c r="D15" s="69"/>
      <c r="E15" s="72"/>
      <c r="F15" s="58"/>
      <c r="G15" s="58"/>
      <c r="I15" s="65"/>
    </row>
    <row r="16" spans="1:9" x14ac:dyDescent="0.3">
      <c r="A16" s="64"/>
      <c r="B16" s="66"/>
      <c r="C16" s="63"/>
      <c r="D16" s="68"/>
      <c r="E16" s="71"/>
      <c r="F16" s="61"/>
      <c r="G16" s="60"/>
      <c r="H16" s="75"/>
      <c r="I16" s="62"/>
    </row>
    <row r="17" spans="1:9" x14ac:dyDescent="0.3">
      <c r="A17" s="8"/>
      <c r="B17" s="65"/>
      <c r="C17" s="8"/>
      <c r="D17" s="69"/>
      <c r="E17" s="72"/>
      <c r="F17" s="58"/>
      <c r="G17" s="58"/>
      <c r="I17" s="65"/>
    </row>
    <row r="18" spans="1:9" x14ac:dyDescent="0.3">
      <c r="A18" s="8" t="s">
        <v>85</v>
      </c>
      <c r="B18" s="65" t="s">
        <v>89</v>
      </c>
      <c r="C18" s="8"/>
      <c r="D18" s="69"/>
      <c r="E18" s="72"/>
      <c r="F18" s="58"/>
      <c r="G18" s="58"/>
      <c r="I18" s="65"/>
    </row>
    <row r="19" spans="1:9" x14ac:dyDescent="0.3">
      <c r="A19" s="8"/>
      <c r="B19" s="65"/>
      <c r="C19" s="8"/>
      <c r="D19" s="69"/>
      <c r="E19" s="72"/>
      <c r="F19" s="58"/>
      <c r="G19" s="58"/>
      <c r="I19" s="65"/>
    </row>
    <row r="20" spans="1:9" ht="15" thickBot="1" x14ac:dyDescent="0.35">
      <c r="A20" s="16"/>
      <c r="B20" s="67"/>
      <c r="C20" s="16"/>
      <c r="D20" s="70"/>
      <c r="E20" s="73"/>
      <c r="F20" s="59"/>
      <c r="G20" s="59"/>
      <c r="H20" s="57"/>
      <c r="I20" s="6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1D502-1AF9-415A-9888-6372BD3AE021}">
  <dimension ref="A1:Y98"/>
  <sheetViews>
    <sheetView topLeftCell="A78" workbookViewId="0">
      <selection activeCell="M100" sqref="M100"/>
    </sheetView>
  </sheetViews>
  <sheetFormatPr defaultRowHeight="14.4" x14ac:dyDescent="0.3"/>
  <cols>
    <col min="1" max="1" width="41" customWidth="1"/>
    <col min="2" max="2" width="10.88671875" customWidth="1"/>
  </cols>
  <sheetData>
    <row r="1" spans="1:25" x14ac:dyDescent="0.3">
      <c r="A1" s="43" t="s">
        <v>7</v>
      </c>
      <c r="B1" s="41" t="s">
        <v>18</v>
      </c>
      <c r="C1" s="41"/>
      <c r="D1" s="41"/>
      <c r="E1" s="41"/>
      <c r="F1" s="41"/>
      <c r="G1" s="41"/>
      <c r="H1" s="41"/>
      <c r="I1" s="42"/>
    </row>
    <row r="2" spans="1:25" x14ac:dyDescent="0.3">
      <c r="A2" s="44" t="s">
        <v>105</v>
      </c>
      <c r="B2" s="85">
        <v>13052</v>
      </c>
      <c r="I2" s="20"/>
    </row>
    <row r="3" spans="1:25" x14ac:dyDescent="0.3">
      <c r="A3" s="44" t="s">
        <v>14</v>
      </c>
      <c r="B3" t="s">
        <v>17</v>
      </c>
      <c r="I3" s="20"/>
    </row>
    <row r="4" spans="1:25" x14ac:dyDescent="0.3">
      <c r="A4" s="44" t="s">
        <v>15</v>
      </c>
      <c r="B4" t="s">
        <v>70</v>
      </c>
      <c r="I4" s="20"/>
    </row>
    <row r="5" spans="1:25" x14ac:dyDescent="0.3">
      <c r="A5" s="44"/>
      <c r="I5" s="20"/>
    </row>
    <row r="6" spans="1:25" x14ac:dyDescent="0.3">
      <c r="A6" s="44" t="s">
        <v>8</v>
      </c>
      <c r="B6" s="2">
        <v>44634</v>
      </c>
      <c r="I6" s="20"/>
    </row>
    <row r="7" spans="1:25" x14ac:dyDescent="0.3">
      <c r="A7" s="44" t="s">
        <v>9</v>
      </c>
      <c r="B7" s="1" t="s">
        <v>10</v>
      </c>
      <c r="C7" s="1"/>
      <c r="D7" s="1"/>
      <c r="E7" s="1" t="s">
        <v>11</v>
      </c>
      <c r="I7" s="20"/>
    </row>
    <row r="8" spans="1:25" x14ac:dyDescent="0.3">
      <c r="A8" s="45" t="s">
        <v>12</v>
      </c>
      <c r="B8" t="s">
        <v>19</v>
      </c>
      <c r="E8" t="s">
        <v>16</v>
      </c>
      <c r="I8" s="20"/>
    </row>
    <row r="9" spans="1:25" x14ac:dyDescent="0.3">
      <c r="A9" s="46" t="s">
        <v>13</v>
      </c>
      <c r="B9" s="19" t="s">
        <v>20</v>
      </c>
      <c r="C9" s="19"/>
      <c r="D9" s="19"/>
      <c r="E9" s="19" t="s">
        <v>16</v>
      </c>
      <c r="F9" s="19"/>
      <c r="G9" s="19"/>
      <c r="H9" s="19"/>
      <c r="I9" s="21"/>
    </row>
    <row r="10" spans="1:25" ht="15" thickBot="1" x14ac:dyDescent="0.35">
      <c r="A10" s="33"/>
    </row>
    <row r="11" spans="1:25" x14ac:dyDescent="0.3">
      <c r="A11" s="38" t="s">
        <v>21</v>
      </c>
      <c r="B11" s="38" t="s">
        <v>49</v>
      </c>
      <c r="C11" s="39"/>
      <c r="D11" s="39"/>
      <c r="E11" s="39"/>
      <c r="F11" s="39"/>
      <c r="G11" s="86" t="s">
        <v>107</v>
      </c>
      <c r="H11" s="39"/>
      <c r="I11" s="39"/>
      <c r="J11" s="39"/>
      <c r="K11" s="39"/>
      <c r="L11" s="39"/>
      <c r="M11" s="40"/>
      <c r="N11" s="38"/>
      <c r="O11" s="39"/>
      <c r="P11" s="39"/>
      <c r="Q11" s="39"/>
      <c r="R11" s="39"/>
      <c r="S11" s="86" t="s">
        <v>108</v>
      </c>
      <c r="T11" s="39"/>
      <c r="U11" s="39"/>
      <c r="V11" s="39"/>
      <c r="W11" s="39"/>
      <c r="X11" s="39"/>
      <c r="Y11" s="40"/>
    </row>
    <row r="12" spans="1:25" x14ac:dyDescent="0.3">
      <c r="A12" s="33" t="s">
        <v>58</v>
      </c>
      <c r="B12" s="34" t="s">
        <v>61</v>
      </c>
      <c r="E12" s="55"/>
      <c r="F12" s="55"/>
      <c r="G12" s="55"/>
      <c r="H12" s="55"/>
      <c r="I12" s="55"/>
      <c r="J12" s="55"/>
      <c r="K12" s="55"/>
      <c r="L12" s="55"/>
      <c r="M12" s="56"/>
      <c r="N12" s="87"/>
      <c r="O12" s="55"/>
      <c r="P12" s="55"/>
      <c r="Q12" s="55"/>
      <c r="R12" s="55"/>
      <c r="S12" s="55"/>
      <c r="T12" s="55"/>
      <c r="U12" s="55"/>
      <c r="V12" s="55"/>
      <c r="W12" s="55"/>
      <c r="X12" s="55"/>
      <c r="Y12" s="56"/>
    </row>
    <row r="13" spans="1:25" x14ac:dyDescent="0.3">
      <c r="A13" s="33" t="s">
        <v>59</v>
      </c>
      <c r="B13" s="8">
        <v>90</v>
      </c>
      <c r="C13" s="55"/>
      <c r="D13" s="55"/>
      <c r="E13" s="55"/>
      <c r="F13" s="55"/>
      <c r="G13" s="55"/>
      <c r="H13" s="55"/>
      <c r="I13" s="55"/>
      <c r="J13" s="55"/>
      <c r="K13" s="55"/>
      <c r="L13" s="55"/>
      <c r="M13" s="56"/>
      <c r="N13" s="64"/>
      <c r="O13" s="55"/>
      <c r="P13" s="55"/>
      <c r="Q13" s="55"/>
      <c r="R13" s="55"/>
      <c r="S13" s="55"/>
      <c r="T13" s="55"/>
      <c r="U13" s="55"/>
      <c r="V13" s="55"/>
      <c r="W13" s="55"/>
      <c r="X13" s="55"/>
      <c r="Y13" s="56"/>
    </row>
    <row r="14" spans="1:25" x14ac:dyDescent="0.3">
      <c r="A14" s="33" t="s">
        <v>60</v>
      </c>
      <c r="B14" s="8">
        <v>2</v>
      </c>
      <c r="C14" s="55"/>
      <c r="D14" s="55"/>
      <c r="E14" s="55"/>
      <c r="F14" s="55"/>
      <c r="G14" s="55"/>
      <c r="H14" s="55"/>
      <c r="I14" s="55"/>
      <c r="J14" s="55"/>
      <c r="K14" s="55"/>
      <c r="L14" s="55"/>
      <c r="M14" s="56"/>
      <c r="N14" s="64"/>
      <c r="O14" s="55"/>
      <c r="P14" s="55"/>
      <c r="Q14" s="55"/>
      <c r="R14" s="55"/>
      <c r="S14" s="55"/>
      <c r="T14" s="55"/>
      <c r="U14" s="55"/>
      <c r="V14" s="55"/>
      <c r="W14" s="55"/>
      <c r="X14" s="55"/>
      <c r="Y14" s="56"/>
    </row>
    <row r="15" spans="1:25" x14ac:dyDescent="0.3">
      <c r="A15" s="33" t="s">
        <v>45</v>
      </c>
      <c r="B15" s="47"/>
      <c r="C15" s="48" t="s">
        <v>64</v>
      </c>
      <c r="D15" s="48"/>
      <c r="E15" s="49"/>
      <c r="F15" s="48" t="s">
        <v>65</v>
      </c>
      <c r="G15" s="48"/>
      <c r="H15" s="49"/>
      <c r="I15" s="48" t="s">
        <v>66</v>
      </c>
      <c r="J15" s="48"/>
      <c r="K15" s="49"/>
      <c r="L15" s="48" t="s">
        <v>67</v>
      </c>
      <c r="M15" s="50"/>
      <c r="N15" s="47"/>
      <c r="O15" s="48" t="s">
        <v>64</v>
      </c>
      <c r="P15" s="48"/>
      <c r="Q15" s="49"/>
      <c r="R15" s="48" t="s">
        <v>65</v>
      </c>
      <c r="S15" s="48"/>
      <c r="T15" s="49"/>
      <c r="U15" s="48" t="s">
        <v>66</v>
      </c>
      <c r="V15" s="48"/>
      <c r="W15" s="49"/>
      <c r="X15" s="48" t="s">
        <v>67</v>
      </c>
      <c r="Y15" s="50"/>
    </row>
    <row r="16" spans="1:25" x14ac:dyDescent="0.3">
      <c r="A16" s="33" t="s">
        <v>111</v>
      </c>
      <c r="B16" s="89"/>
      <c r="C16" s="88">
        <v>0.05</v>
      </c>
      <c r="D16" s="90"/>
      <c r="E16" s="91"/>
      <c r="F16" s="88"/>
      <c r="G16" s="90"/>
      <c r="H16" s="91"/>
      <c r="I16" s="88"/>
      <c r="J16" s="90"/>
      <c r="K16" s="91"/>
      <c r="L16" s="88"/>
      <c r="M16" s="92"/>
      <c r="N16" s="89"/>
      <c r="O16" s="88"/>
      <c r="P16" s="90"/>
      <c r="Q16" s="91"/>
      <c r="R16" s="88"/>
      <c r="S16" s="90"/>
      <c r="T16" s="91"/>
      <c r="U16" s="88"/>
      <c r="V16" s="90"/>
      <c r="W16" s="91"/>
      <c r="X16" s="88"/>
      <c r="Y16" s="92"/>
    </row>
    <row r="17" spans="1:25" x14ac:dyDescent="0.3">
      <c r="A17" s="33" t="s">
        <v>71</v>
      </c>
      <c r="B17" s="51" t="s">
        <v>46</v>
      </c>
      <c r="C17" s="52" t="s">
        <v>47</v>
      </c>
      <c r="D17" s="52" t="s">
        <v>48</v>
      </c>
      <c r="E17" s="53" t="s">
        <v>46</v>
      </c>
      <c r="F17" s="52" t="s">
        <v>47</v>
      </c>
      <c r="G17" s="52" t="s">
        <v>48</v>
      </c>
      <c r="H17" s="53" t="s">
        <v>46</v>
      </c>
      <c r="I17" s="52" t="s">
        <v>47</v>
      </c>
      <c r="J17" s="52" t="s">
        <v>48</v>
      </c>
      <c r="K17" s="53" t="s">
        <v>46</v>
      </c>
      <c r="L17" s="52" t="s">
        <v>47</v>
      </c>
      <c r="M17" s="54" t="s">
        <v>48</v>
      </c>
      <c r="N17" s="51" t="s">
        <v>46</v>
      </c>
      <c r="O17" s="52" t="s">
        <v>47</v>
      </c>
      <c r="P17" s="52" t="s">
        <v>48</v>
      </c>
      <c r="Q17" s="53" t="s">
        <v>46</v>
      </c>
      <c r="R17" s="52" t="s">
        <v>47</v>
      </c>
      <c r="S17" s="52" t="s">
        <v>48</v>
      </c>
      <c r="T17" s="53" t="s">
        <v>46</v>
      </c>
      <c r="U17" s="52" t="s">
        <v>47</v>
      </c>
      <c r="V17" s="52" t="s">
        <v>48</v>
      </c>
      <c r="W17" s="53" t="s">
        <v>46</v>
      </c>
      <c r="X17" s="52" t="s">
        <v>47</v>
      </c>
      <c r="Y17" s="54" t="s">
        <v>48</v>
      </c>
    </row>
    <row r="18" spans="1:25" x14ac:dyDescent="0.3">
      <c r="A18" s="33" t="s">
        <v>113</v>
      </c>
      <c r="B18" s="8" t="s">
        <v>114</v>
      </c>
      <c r="C18" s="25" t="s">
        <v>50</v>
      </c>
      <c r="D18" s="97" t="s">
        <v>114</v>
      </c>
      <c r="E18" s="25"/>
      <c r="F18" s="25"/>
      <c r="G18" s="97"/>
      <c r="H18" s="25"/>
      <c r="I18" s="25"/>
      <c r="J18" s="97"/>
      <c r="K18" s="25"/>
      <c r="L18" s="25"/>
      <c r="M18" s="25"/>
      <c r="N18" s="8"/>
      <c r="O18" s="25"/>
      <c r="P18" s="97"/>
      <c r="Q18" s="25"/>
      <c r="R18" s="25"/>
      <c r="S18" s="97"/>
      <c r="T18" s="25"/>
      <c r="U18" s="25"/>
      <c r="V18" s="97"/>
      <c r="W18" s="25"/>
      <c r="X18" s="25"/>
      <c r="Y18" s="96"/>
    </row>
    <row r="19" spans="1:25" x14ac:dyDescent="0.3">
      <c r="A19" s="33" t="s">
        <v>112</v>
      </c>
      <c r="B19" s="8">
        <v>1</v>
      </c>
      <c r="C19" s="25">
        <v>1</v>
      </c>
      <c r="D19" s="98">
        <v>0</v>
      </c>
      <c r="E19" s="25"/>
      <c r="F19" s="25"/>
      <c r="G19" s="98"/>
      <c r="H19" s="25"/>
      <c r="I19" s="25"/>
      <c r="J19" s="98"/>
      <c r="K19" s="25"/>
      <c r="L19" s="25"/>
      <c r="M19" s="25"/>
      <c r="N19" s="8"/>
      <c r="O19" s="25"/>
      <c r="P19" s="98"/>
      <c r="Q19" s="25"/>
      <c r="R19" s="25"/>
      <c r="S19" s="98"/>
      <c r="T19" s="25"/>
      <c r="U19" s="25"/>
      <c r="V19" s="98"/>
      <c r="W19" s="25"/>
      <c r="X19" s="25"/>
      <c r="Y19" s="35"/>
    </row>
    <row r="20" spans="1:25" x14ac:dyDescent="0.3">
      <c r="A20" s="33" t="s">
        <v>51</v>
      </c>
      <c r="B20" s="8">
        <v>1654</v>
      </c>
      <c r="C20" s="25">
        <v>1594</v>
      </c>
      <c r="D20" s="25"/>
      <c r="E20" s="29"/>
      <c r="F20" s="25"/>
      <c r="G20" s="25"/>
      <c r="H20" s="29"/>
      <c r="I20" s="25"/>
      <c r="J20" s="25"/>
      <c r="K20" s="29"/>
      <c r="L20" s="25"/>
      <c r="M20" s="35"/>
      <c r="N20" s="8"/>
      <c r="O20" s="25"/>
      <c r="P20" s="25"/>
      <c r="Q20" s="29"/>
      <c r="R20" s="25"/>
      <c r="S20" s="25"/>
      <c r="T20" s="29"/>
      <c r="U20" s="25"/>
      <c r="V20" s="25"/>
      <c r="W20" s="29"/>
      <c r="X20" s="25"/>
      <c r="Y20" s="35"/>
    </row>
    <row r="21" spans="1:25" x14ac:dyDescent="0.3">
      <c r="A21" s="33" t="s">
        <v>52</v>
      </c>
      <c r="B21" s="8">
        <v>115</v>
      </c>
      <c r="C21" s="25">
        <v>131</v>
      </c>
      <c r="D21" s="25"/>
      <c r="E21" s="29"/>
      <c r="F21" s="25"/>
      <c r="G21" s="25"/>
      <c r="H21" s="29"/>
      <c r="I21" s="25"/>
      <c r="J21" s="25"/>
      <c r="K21" s="29"/>
      <c r="L21" s="25"/>
      <c r="M21" s="35"/>
      <c r="N21" s="8"/>
      <c r="O21" s="25"/>
      <c r="P21" s="25"/>
      <c r="Q21" s="29"/>
      <c r="R21" s="25"/>
      <c r="S21" s="25"/>
      <c r="T21" s="29"/>
      <c r="U21" s="25"/>
      <c r="V21" s="25"/>
      <c r="W21" s="29"/>
      <c r="X21" s="25"/>
      <c r="Y21" s="35"/>
    </row>
    <row r="22" spans="1:25" x14ac:dyDescent="0.3">
      <c r="A22" s="33" t="s">
        <v>56</v>
      </c>
      <c r="B22" s="8" t="s">
        <v>54</v>
      </c>
      <c r="C22" s="25" t="s">
        <v>55</v>
      </c>
      <c r="D22" s="25"/>
      <c r="E22" s="29"/>
      <c r="F22" s="25"/>
      <c r="G22" s="25"/>
      <c r="H22" s="29"/>
      <c r="I22" s="25"/>
      <c r="J22" s="25"/>
      <c r="K22" s="29"/>
      <c r="L22" s="25"/>
      <c r="M22" s="35"/>
      <c r="N22" s="8"/>
      <c r="O22" s="25"/>
      <c r="P22" s="25"/>
      <c r="Q22" s="29"/>
      <c r="R22" s="25"/>
      <c r="S22" s="25"/>
      <c r="T22" s="29"/>
      <c r="U22" s="25"/>
      <c r="V22" s="25"/>
      <c r="W22" s="29"/>
      <c r="X22" s="25"/>
      <c r="Y22" s="35"/>
    </row>
    <row r="23" spans="1:25" x14ac:dyDescent="0.3">
      <c r="A23" s="33" t="s">
        <v>134</v>
      </c>
      <c r="B23" s="8">
        <v>25</v>
      </c>
      <c r="C23" s="25">
        <v>45</v>
      </c>
      <c r="D23" s="25"/>
      <c r="E23" s="29"/>
      <c r="F23" s="25"/>
      <c r="G23" s="25"/>
      <c r="H23" s="29"/>
      <c r="I23" s="25"/>
      <c r="J23" s="25"/>
      <c r="K23" s="29"/>
      <c r="L23" s="25"/>
      <c r="M23" s="35"/>
      <c r="N23" s="8"/>
      <c r="O23" s="25"/>
      <c r="P23" s="25"/>
      <c r="Q23" s="29"/>
      <c r="R23" s="25"/>
      <c r="S23" s="25"/>
      <c r="T23" s="29"/>
      <c r="U23" s="25"/>
      <c r="V23" s="25"/>
      <c r="W23" s="29"/>
      <c r="X23" s="25"/>
      <c r="Y23" s="35"/>
    </row>
    <row r="24" spans="1:25" x14ac:dyDescent="0.3">
      <c r="A24" s="33" t="s">
        <v>53</v>
      </c>
      <c r="B24" s="8">
        <v>3.5</v>
      </c>
      <c r="C24" s="25">
        <v>3.5</v>
      </c>
      <c r="D24" s="25"/>
      <c r="E24" s="29"/>
      <c r="F24" s="25"/>
      <c r="G24" s="25"/>
      <c r="H24" s="29"/>
      <c r="I24" s="25"/>
      <c r="J24" s="25"/>
      <c r="K24" s="29"/>
      <c r="L24" s="25"/>
      <c r="M24" s="35"/>
      <c r="N24" s="8"/>
      <c r="O24" s="25"/>
      <c r="P24" s="25"/>
      <c r="Q24" s="29"/>
      <c r="R24" s="25"/>
      <c r="S24" s="25"/>
      <c r="T24" s="29"/>
      <c r="U24" s="25"/>
      <c r="V24" s="25"/>
      <c r="W24" s="29"/>
      <c r="X24" s="25"/>
      <c r="Y24" s="35"/>
    </row>
    <row r="25" spans="1:25" x14ac:dyDescent="0.3">
      <c r="A25" s="33" t="s">
        <v>57</v>
      </c>
      <c r="B25" s="8">
        <f>$B$13-B23-B24</f>
        <v>61.5</v>
      </c>
      <c r="C25" s="25">
        <f t="shared" ref="C25:Y25" si="0">$B$13-C23-C24</f>
        <v>41.5</v>
      </c>
      <c r="D25" s="25">
        <f t="shared" si="0"/>
        <v>90</v>
      </c>
      <c r="E25" s="29">
        <f t="shared" si="0"/>
        <v>90</v>
      </c>
      <c r="F25" s="25">
        <f t="shared" si="0"/>
        <v>90</v>
      </c>
      <c r="G25" s="25">
        <f t="shared" si="0"/>
        <v>90</v>
      </c>
      <c r="H25" s="29">
        <f t="shared" si="0"/>
        <v>90</v>
      </c>
      <c r="I25" s="25">
        <f t="shared" si="0"/>
        <v>90</v>
      </c>
      <c r="J25" s="25">
        <f t="shared" si="0"/>
        <v>90</v>
      </c>
      <c r="K25" s="29">
        <f t="shared" si="0"/>
        <v>90</v>
      </c>
      <c r="L25" s="25">
        <f t="shared" si="0"/>
        <v>90</v>
      </c>
      <c r="M25" s="35">
        <f t="shared" si="0"/>
        <v>90</v>
      </c>
      <c r="N25" s="8">
        <f t="shared" si="0"/>
        <v>90</v>
      </c>
      <c r="O25" s="25">
        <f t="shared" si="0"/>
        <v>90</v>
      </c>
      <c r="P25" s="25">
        <f t="shared" si="0"/>
        <v>90</v>
      </c>
      <c r="Q25" s="29">
        <f t="shared" si="0"/>
        <v>90</v>
      </c>
      <c r="R25" s="25">
        <f t="shared" si="0"/>
        <v>90</v>
      </c>
      <c r="S25" s="25">
        <f t="shared" si="0"/>
        <v>90</v>
      </c>
      <c r="T25" s="29">
        <f t="shared" si="0"/>
        <v>90</v>
      </c>
      <c r="U25" s="25">
        <f t="shared" si="0"/>
        <v>90</v>
      </c>
      <c r="V25" s="25">
        <f t="shared" si="0"/>
        <v>90</v>
      </c>
      <c r="W25" s="29">
        <f t="shared" si="0"/>
        <v>90</v>
      </c>
      <c r="X25" s="25">
        <f t="shared" si="0"/>
        <v>90</v>
      </c>
      <c r="Y25" s="35">
        <f t="shared" si="0"/>
        <v>90</v>
      </c>
    </row>
    <row r="26" spans="1:25" x14ac:dyDescent="0.3">
      <c r="A26" s="33" t="s">
        <v>69</v>
      </c>
      <c r="B26" s="31">
        <v>8</v>
      </c>
      <c r="C26" s="26">
        <v>13.5</v>
      </c>
      <c r="D26" s="26"/>
      <c r="E26" s="30"/>
      <c r="F26" s="26"/>
      <c r="G26" s="26"/>
      <c r="H26" s="30"/>
      <c r="I26" s="26"/>
      <c r="J26" s="26"/>
      <c r="K26" s="30"/>
      <c r="L26" s="26"/>
      <c r="M26" s="36"/>
      <c r="N26" s="31"/>
      <c r="O26" s="26"/>
      <c r="P26" s="26"/>
      <c r="Q26" s="30"/>
      <c r="R26" s="26"/>
      <c r="S26" s="26"/>
      <c r="T26" s="30"/>
      <c r="U26" s="26"/>
      <c r="V26" s="26"/>
      <c r="W26" s="30"/>
      <c r="X26" s="26"/>
      <c r="Y26" s="36"/>
    </row>
    <row r="27" spans="1:25" x14ac:dyDescent="0.3">
      <c r="A27" s="33" t="s">
        <v>62</v>
      </c>
      <c r="B27" s="32"/>
      <c r="C27" s="25">
        <v>35</v>
      </c>
      <c r="D27" s="27"/>
      <c r="E27" s="27"/>
      <c r="F27" s="25"/>
      <c r="G27" s="27"/>
      <c r="H27" s="27"/>
      <c r="I27" s="25"/>
      <c r="J27" s="27"/>
      <c r="K27" s="27"/>
      <c r="L27" s="25"/>
      <c r="M27" s="37"/>
      <c r="N27" s="32"/>
      <c r="O27" s="25"/>
      <c r="P27" s="27"/>
      <c r="Q27" s="27"/>
      <c r="R27" s="25"/>
      <c r="S27" s="27"/>
      <c r="T27" s="27"/>
      <c r="U27" s="25"/>
      <c r="V27" s="27"/>
      <c r="W27" s="27"/>
      <c r="X27" s="25"/>
      <c r="Y27" s="37"/>
    </row>
    <row r="28" spans="1:25" x14ac:dyDescent="0.3">
      <c r="A28" s="33" t="s">
        <v>132</v>
      </c>
      <c r="B28" s="101">
        <v>0.5</v>
      </c>
      <c r="C28" s="99">
        <v>0.5</v>
      </c>
      <c r="D28" s="103"/>
      <c r="E28" s="99"/>
      <c r="F28" s="99"/>
      <c r="G28" s="103"/>
      <c r="H28" s="99"/>
      <c r="I28" s="99"/>
      <c r="J28" s="103"/>
      <c r="K28" s="99"/>
      <c r="L28" s="99"/>
      <c r="M28" s="106"/>
      <c r="N28" s="99"/>
      <c r="O28" s="99"/>
      <c r="P28" s="103"/>
      <c r="Q28" s="99"/>
      <c r="R28" s="99"/>
      <c r="S28" s="103"/>
      <c r="T28" s="99"/>
      <c r="U28" s="99"/>
      <c r="V28" s="103"/>
      <c r="W28" s="99"/>
      <c r="X28" s="99"/>
      <c r="Y28" s="106"/>
    </row>
    <row r="29" spans="1:25" s="110" customFormat="1" x14ac:dyDescent="0.3">
      <c r="A29" s="109" t="s">
        <v>68</v>
      </c>
      <c r="B29" s="102">
        <v>0.4</v>
      </c>
      <c r="C29" s="100">
        <v>0.31</v>
      </c>
      <c r="D29" s="104"/>
      <c r="E29" s="100"/>
      <c r="F29" s="100"/>
      <c r="G29" s="104"/>
      <c r="H29" s="100"/>
      <c r="I29" s="100"/>
      <c r="J29" s="104"/>
      <c r="K29" s="100"/>
      <c r="L29" s="100"/>
      <c r="M29" s="107"/>
      <c r="N29" s="100"/>
      <c r="O29" s="100"/>
      <c r="P29" s="104"/>
      <c r="Q29" s="100"/>
      <c r="R29" s="100"/>
      <c r="S29" s="104"/>
      <c r="T29" s="100"/>
      <c r="U29" s="100"/>
      <c r="V29" s="104"/>
      <c r="W29" s="100"/>
      <c r="X29" s="100"/>
      <c r="Y29" s="107"/>
    </row>
    <row r="30" spans="1:25" x14ac:dyDescent="0.3">
      <c r="A30" s="33" t="s">
        <v>117</v>
      </c>
      <c r="B30" s="102">
        <f t="shared" ref="B30:Y30" si="1">((B23-B24-B28)/$B$13)/B29</f>
        <v>0.58333333333333326</v>
      </c>
      <c r="C30" s="100">
        <f t="shared" si="1"/>
        <v>1.4695340501792113</v>
      </c>
      <c r="D30" s="104" t="e">
        <f t="shared" si="1"/>
        <v>#DIV/0!</v>
      </c>
      <c r="E30" s="100" t="e">
        <f t="shared" si="1"/>
        <v>#DIV/0!</v>
      </c>
      <c r="F30" s="100" t="e">
        <f t="shared" si="1"/>
        <v>#DIV/0!</v>
      </c>
      <c r="G30" s="104" t="e">
        <f t="shared" si="1"/>
        <v>#DIV/0!</v>
      </c>
      <c r="H30" s="100" t="e">
        <f t="shared" si="1"/>
        <v>#DIV/0!</v>
      </c>
      <c r="I30" s="100" t="e">
        <f t="shared" si="1"/>
        <v>#DIV/0!</v>
      </c>
      <c r="J30" s="104" t="e">
        <f t="shared" si="1"/>
        <v>#DIV/0!</v>
      </c>
      <c r="K30" s="100" t="e">
        <f t="shared" si="1"/>
        <v>#DIV/0!</v>
      </c>
      <c r="L30" s="100" t="e">
        <f t="shared" si="1"/>
        <v>#DIV/0!</v>
      </c>
      <c r="M30" s="107" t="e">
        <f t="shared" si="1"/>
        <v>#DIV/0!</v>
      </c>
      <c r="N30" s="100" t="e">
        <f t="shared" si="1"/>
        <v>#DIV/0!</v>
      </c>
      <c r="O30" s="100" t="e">
        <f t="shared" si="1"/>
        <v>#DIV/0!</v>
      </c>
      <c r="P30" s="104" t="e">
        <f t="shared" si="1"/>
        <v>#DIV/0!</v>
      </c>
      <c r="Q30" s="100" t="e">
        <f t="shared" si="1"/>
        <v>#DIV/0!</v>
      </c>
      <c r="R30" s="100" t="e">
        <f t="shared" si="1"/>
        <v>#DIV/0!</v>
      </c>
      <c r="S30" s="104" t="e">
        <f t="shared" si="1"/>
        <v>#DIV/0!</v>
      </c>
      <c r="T30" s="100" t="e">
        <f t="shared" si="1"/>
        <v>#DIV/0!</v>
      </c>
      <c r="U30" s="100" t="e">
        <f t="shared" si="1"/>
        <v>#DIV/0!</v>
      </c>
      <c r="V30" s="104" t="e">
        <f t="shared" si="1"/>
        <v>#DIV/0!</v>
      </c>
      <c r="W30" s="100" t="e">
        <f t="shared" si="1"/>
        <v>#DIV/0!</v>
      </c>
      <c r="X30" s="100" t="e">
        <f t="shared" si="1"/>
        <v>#DIV/0!</v>
      </c>
      <c r="Y30" s="107" t="e">
        <f t="shared" si="1"/>
        <v>#DIV/0!</v>
      </c>
    </row>
    <row r="31" spans="1:25" x14ac:dyDescent="0.3">
      <c r="A31" s="33" t="s">
        <v>129</v>
      </c>
      <c r="B31" s="8">
        <f>_xlfn.XLOOKUP(B30,DoNotDelete_Lookup!$C$4:$C$9,DoNotDelete_Lookup!$A$4:$A$9,0,1,1)</f>
        <v>1</v>
      </c>
      <c r="C31" s="25">
        <f>_xlfn.XLOOKUP(C30,DoNotDelete_Lookup!$C$4:$C$9,DoNotDelete_Lookup!$A$4:$A$9,0,1,1)</f>
        <v>4</v>
      </c>
      <c r="D31" s="98" t="e">
        <f>_xlfn.XLOOKUP(D30,DoNotDelete_Lookup!$C$4:$C$9,DoNotDelete_Lookup!$A$4:$A$9,0,1,1)</f>
        <v>#DIV/0!</v>
      </c>
      <c r="E31" s="25" t="e">
        <f>_xlfn.XLOOKUP(E30,DoNotDelete_Lookup!$C$4:$C$9,DoNotDelete_Lookup!$A$4:$A$9,0,1,1)</f>
        <v>#DIV/0!</v>
      </c>
      <c r="F31" s="25" t="e">
        <f>_xlfn.XLOOKUP(F30,DoNotDelete_Lookup!$C$4:$C$9,DoNotDelete_Lookup!$A$4:$A$9,0,1,1)</f>
        <v>#DIV/0!</v>
      </c>
      <c r="G31" s="98" t="e">
        <f>_xlfn.XLOOKUP(G30,DoNotDelete_Lookup!$C$4:$C$9,DoNotDelete_Lookup!$A$4:$A$9,0,1,1)</f>
        <v>#DIV/0!</v>
      </c>
      <c r="H31" s="25" t="e">
        <f>_xlfn.XLOOKUP(H30,DoNotDelete_Lookup!$C$4:$C$9,DoNotDelete_Lookup!$A$4:$A$9,0,1,1)</f>
        <v>#DIV/0!</v>
      </c>
      <c r="I31" s="25" t="e">
        <f>_xlfn.XLOOKUP(I30,DoNotDelete_Lookup!$C$4:$C$9,DoNotDelete_Lookup!$A$4:$A$9,0,1,1)</f>
        <v>#DIV/0!</v>
      </c>
      <c r="J31" s="98" t="e">
        <f>_xlfn.XLOOKUP(J30,DoNotDelete_Lookup!$C$4:$C$9,DoNotDelete_Lookup!$A$4:$A$9,0,1,1)</f>
        <v>#DIV/0!</v>
      </c>
      <c r="K31" s="25" t="e">
        <f>_xlfn.XLOOKUP(K30,DoNotDelete_Lookup!$C$4:$C$9,DoNotDelete_Lookup!$A$4:$A$9,0,1,1)</f>
        <v>#DIV/0!</v>
      </c>
      <c r="L31" s="25" t="e">
        <f>_xlfn.XLOOKUP(L30,DoNotDelete_Lookup!$C$4:$C$9,DoNotDelete_Lookup!$A$4:$A$9,0,1,1)</f>
        <v>#DIV/0!</v>
      </c>
      <c r="M31" s="35" t="e">
        <f>_xlfn.XLOOKUP(M30,DoNotDelete_Lookup!$C$4:$C$9,DoNotDelete_Lookup!$A$4:$A$9,0,1,1)</f>
        <v>#DIV/0!</v>
      </c>
      <c r="N31" s="25" t="e">
        <f>_xlfn.XLOOKUP(N30,DoNotDelete_Lookup!$C$4:$C$9,DoNotDelete_Lookup!$A$4:$A$9,0,1,1)</f>
        <v>#DIV/0!</v>
      </c>
      <c r="O31" s="25" t="e">
        <f>_xlfn.XLOOKUP(O30,DoNotDelete_Lookup!$C$4:$C$9,DoNotDelete_Lookup!$A$4:$A$9,0,1,1)</f>
        <v>#DIV/0!</v>
      </c>
      <c r="P31" s="98" t="e">
        <f>_xlfn.XLOOKUP(P30,DoNotDelete_Lookup!$C$4:$C$9,DoNotDelete_Lookup!$A$4:$A$9,0,1,1)</f>
        <v>#DIV/0!</v>
      </c>
      <c r="Q31" s="25" t="e">
        <f>_xlfn.XLOOKUP(Q30,DoNotDelete_Lookup!$C$4:$C$9,DoNotDelete_Lookup!$A$4:$A$9,0,1,1)</f>
        <v>#DIV/0!</v>
      </c>
      <c r="R31" s="25" t="e">
        <f>_xlfn.XLOOKUP(R30,DoNotDelete_Lookup!$C$4:$C$9,DoNotDelete_Lookup!$A$4:$A$9,0,1,1)</f>
        <v>#DIV/0!</v>
      </c>
      <c r="S31" s="98" t="e">
        <f>_xlfn.XLOOKUP(S30,DoNotDelete_Lookup!$C$4:$C$9,DoNotDelete_Lookup!$A$4:$A$9,0,1,1)</f>
        <v>#DIV/0!</v>
      </c>
      <c r="T31" s="25" t="e">
        <f>_xlfn.XLOOKUP(T30,DoNotDelete_Lookup!$C$4:$C$9,DoNotDelete_Lookup!$A$4:$A$9,0,1,1)</f>
        <v>#DIV/0!</v>
      </c>
      <c r="U31" s="25" t="e">
        <f>_xlfn.XLOOKUP(U30,DoNotDelete_Lookup!$C$4:$C$9,DoNotDelete_Lookup!$A$4:$A$9,0,1,1)</f>
        <v>#DIV/0!</v>
      </c>
      <c r="V31" s="98" t="e">
        <f>_xlfn.XLOOKUP(V30,DoNotDelete_Lookup!$C$4:$C$9,DoNotDelete_Lookup!$A$4:$A$9,0,1,1)</f>
        <v>#DIV/0!</v>
      </c>
      <c r="W31" s="25" t="e">
        <f>_xlfn.XLOOKUP(W30,DoNotDelete_Lookup!$C$4:$C$9,DoNotDelete_Lookup!$A$4:$A$9,0,1,1)</f>
        <v>#DIV/0!</v>
      </c>
      <c r="X31" s="25" t="e">
        <f>_xlfn.XLOOKUP(X30,DoNotDelete_Lookup!$C$4:$C$9,DoNotDelete_Lookup!$A$4:$A$9,0,1,1)</f>
        <v>#DIV/0!</v>
      </c>
      <c r="Y31" s="35" t="e">
        <f>_xlfn.XLOOKUP(Y30,DoNotDelete_Lookup!$C$4:$C$9,DoNotDelete_Lookup!$A$4:$A$9,0,1,1)</f>
        <v>#DIV/0!</v>
      </c>
    </row>
    <row r="32" spans="1:25" ht="15" thickBot="1" x14ac:dyDescent="0.35">
      <c r="A32" s="93"/>
      <c r="B32" s="93"/>
      <c r="C32" s="94"/>
      <c r="D32" s="105"/>
      <c r="E32" s="94"/>
      <c r="F32" s="94"/>
      <c r="G32" s="105"/>
      <c r="H32" s="94"/>
      <c r="I32" s="94"/>
      <c r="J32" s="105"/>
      <c r="K32" s="94"/>
      <c r="L32" s="94"/>
      <c r="M32" s="95"/>
      <c r="N32" s="94"/>
      <c r="O32" s="94"/>
      <c r="P32" s="105"/>
      <c r="Q32" s="94"/>
      <c r="R32" s="94"/>
      <c r="S32" s="105"/>
      <c r="T32" s="94"/>
      <c r="U32" s="94"/>
      <c r="V32" s="105"/>
      <c r="W32" s="94"/>
      <c r="X32" s="94"/>
      <c r="Y32" s="95"/>
    </row>
    <row r="33" spans="1:25" x14ac:dyDescent="0.3">
      <c r="A33" s="38" t="s">
        <v>44</v>
      </c>
      <c r="B33" s="38" t="s">
        <v>49</v>
      </c>
      <c r="C33" s="39"/>
      <c r="D33" s="39"/>
      <c r="E33" s="39"/>
      <c r="F33" s="39"/>
      <c r="G33" s="86" t="s">
        <v>107</v>
      </c>
      <c r="H33" s="39"/>
      <c r="I33" s="39"/>
      <c r="J33" s="39"/>
      <c r="K33" s="39"/>
      <c r="L33" s="39"/>
      <c r="M33" s="40"/>
      <c r="N33" s="38"/>
      <c r="O33" s="39"/>
      <c r="P33" s="39"/>
      <c r="Q33" s="39"/>
      <c r="R33" s="39"/>
      <c r="S33" s="86" t="s">
        <v>108</v>
      </c>
      <c r="T33" s="39"/>
      <c r="U33" s="39"/>
      <c r="V33" s="39"/>
      <c r="W33" s="39"/>
      <c r="X33" s="39"/>
      <c r="Y33" s="40"/>
    </row>
    <row r="34" spans="1:25" x14ac:dyDescent="0.3">
      <c r="A34" s="33" t="s">
        <v>58</v>
      </c>
      <c r="B34" s="34"/>
      <c r="E34" s="55"/>
      <c r="F34" s="55"/>
      <c r="G34" s="55"/>
      <c r="H34" s="55"/>
      <c r="I34" s="55"/>
      <c r="J34" s="55"/>
      <c r="K34" s="55"/>
      <c r="L34" s="55"/>
      <c r="M34" s="56"/>
      <c r="N34" s="87"/>
      <c r="O34" s="55"/>
      <c r="P34" s="55"/>
      <c r="Q34" s="55"/>
      <c r="R34" s="55"/>
      <c r="S34" s="55"/>
      <c r="T34" s="55"/>
      <c r="U34" s="55"/>
      <c r="V34" s="55"/>
      <c r="W34" s="55"/>
      <c r="X34" s="55"/>
      <c r="Y34" s="56"/>
    </row>
    <row r="35" spans="1:25" x14ac:dyDescent="0.3">
      <c r="A35" s="33" t="s">
        <v>59</v>
      </c>
      <c r="B35" s="8">
        <v>90</v>
      </c>
      <c r="C35" s="55"/>
      <c r="D35" s="55"/>
      <c r="E35" s="55"/>
      <c r="F35" s="55"/>
      <c r="G35" s="55"/>
      <c r="H35" s="55"/>
      <c r="I35" s="55"/>
      <c r="J35" s="55"/>
      <c r="K35" s="55"/>
      <c r="L35" s="55"/>
      <c r="M35" s="56"/>
      <c r="N35" s="64"/>
      <c r="O35" s="55"/>
      <c r="P35" s="55"/>
      <c r="Q35" s="55"/>
      <c r="R35" s="55"/>
      <c r="S35" s="55"/>
      <c r="T35" s="55"/>
      <c r="U35" s="55"/>
      <c r="V35" s="55"/>
      <c r="W35" s="55"/>
      <c r="X35" s="55"/>
      <c r="Y35" s="56"/>
    </row>
    <row r="36" spans="1:25" x14ac:dyDescent="0.3">
      <c r="A36" s="33" t="s">
        <v>60</v>
      </c>
      <c r="B36" s="8">
        <v>2</v>
      </c>
      <c r="C36" s="55"/>
      <c r="D36" s="55"/>
      <c r="E36" s="55"/>
      <c r="F36" s="55"/>
      <c r="G36" s="55"/>
      <c r="H36" s="55"/>
      <c r="I36" s="55"/>
      <c r="J36" s="55"/>
      <c r="K36" s="55"/>
      <c r="L36" s="55"/>
      <c r="M36" s="56"/>
      <c r="N36" s="64"/>
      <c r="O36" s="55"/>
      <c r="P36" s="55"/>
      <c r="Q36" s="55"/>
      <c r="R36" s="55"/>
      <c r="S36" s="55"/>
      <c r="T36" s="55"/>
      <c r="U36" s="55"/>
      <c r="V36" s="55"/>
      <c r="W36" s="55"/>
      <c r="X36" s="55"/>
      <c r="Y36" s="56"/>
    </row>
    <row r="37" spans="1:25" x14ac:dyDescent="0.3">
      <c r="A37" s="33" t="s">
        <v>45</v>
      </c>
      <c r="B37" s="47"/>
      <c r="C37" s="48" t="s">
        <v>64</v>
      </c>
      <c r="D37" s="48"/>
      <c r="E37" s="49"/>
      <c r="F37" s="48" t="s">
        <v>65</v>
      </c>
      <c r="G37" s="48"/>
      <c r="H37" s="49"/>
      <c r="I37" s="48" t="s">
        <v>66</v>
      </c>
      <c r="J37" s="48"/>
      <c r="K37" s="49"/>
      <c r="L37" s="48" t="s">
        <v>67</v>
      </c>
      <c r="M37" s="50"/>
      <c r="N37" s="47"/>
      <c r="O37" s="48" t="s">
        <v>64</v>
      </c>
      <c r="P37" s="48"/>
      <c r="Q37" s="49"/>
      <c r="R37" s="48" t="s">
        <v>65</v>
      </c>
      <c r="S37" s="48"/>
      <c r="T37" s="49"/>
      <c r="U37" s="48" t="s">
        <v>66</v>
      </c>
      <c r="V37" s="48"/>
      <c r="W37" s="49"/>
      <c r="X37" s="48" t="s">
        <v>67</v>
      </c>
      <c r="Y37" s="50"/>
    </row>
    <row r="38" spans="1:25" x14ac:dyDescent="0.3">
      <c r="A38" s="33" t="s">
        <v>111</v>
      </c>
      <c r="B38" s="89"/>
      <c r="C38" s="88">
        <v>0.05</v>
      </c>
      <c r="D38" s="90"/>
      <c r="E38" s="91"/>
      <c r="F38" s="88"/>
      <c r="G38" s="90"/>
      <c r="H38" s="91"/>
      <c r="I38" s="88"/>
      <c r="J38" s="90"/>
      <c r="K38" s="91"/>
      <c r="L38" s="88"/>
      <c r="M38" s="92"/>
      <c r="N38" s="89"/>
      <c r="O38" s="88"/>
      <c r="P38" s="90"/>
      <c r="Q38" s="91"/>
      <c r="R38" s="88"/>
      <c r="S38" s="90"/>
      <c r="T38" s="91"/>
      <c r="U38" s="88"/>
      <c r="V38" s="90"/>
      <c r="W38" s="91"/>
      <c r="X38" s="88"/>
      <c r="Y38" s="92"/>
    </row>
    <row r="39" spans="1:25" x14ac:dyDescent="0.3">
      <c r="A39" s="33" t="s">
        <v>71</v>
      </c>
      <c r="B39" s="51" t="s">
        <v>46</v>
      </c>
      <c r="C39" s="52" t="s">
        <v>47</v>
      </c>
      <c r="D39" s="52" t="s">
        <v>48</v>
      </c>
      <c r="E39" s="53" t="s">
        <v>46</v>
      </c>
      <c r="F39" s="52" t="s">
        <v>47</v>
      </c>
      <c r="G39" s="52" t="s">
        <v>48</v>
      </c>
      <c r="H39" s="53" t="s">
        <v>46</v>
      </c>
      <c r="I39" s="52" t="s">
        <v>47</v>
      </c>
      <c r="J39" s="52" t="s">
        <v>48</v>
      </c>
      <c r="K39" s="53" t="s">
        <v>46</v>
      </c>
      <c r="L39" s="52" t="s">
        <v>47</v>
      </c>
      <c r="M39" s="54" t="s">
        <v>48</v>
      </c>
      <c r="N39" s="51" t="s">
        <v>46</v>
      </c>
      <c r="O39" s="52" t="s">
        <v>47</v>
      </c>
      <c r="P39" s="52" t="s">
        <v>48</v>
      </c>
      <c r="Q39" s="53" t="s">
        <v>46</v>
      </c>
      <c r="R39" s="52" t="s">
        <v>47</v>
      </c>
      <c r="S39" s="52" t="s">
        <v>48</v>
      </c>
      <c r="T39" s="53" t="s">
        <v>46</v>
      </c>
      <c r="U39" s="52" t="s">
        <v>47</v>
      </c>
      <c r="V39" s="52" t="s">
        <v>48</v>
      </c>
      <c r="W39" s="53" t="s">
        <v>46</v>
      </c>
      <c r="X39" s="52" t="s">
        <v>47</v>
      </c>
      <c r="Y39" s="54" t="s">
        <v>48</v>
      </c>
    </row>
    <row r="40" spans="1:25" x14ac:dyDescent="0.3">
      <c r="A40" s="33" t="s">
        <v>113</v>
      </c>
      <c r="B40" s="8"/>
      <c r="C40" s="25"/>
      <c r="D40" s="97"/>
      <c r="E40" s="25"/>
      <c r="F40" s="25"/>
      <c r="G40" s="97"/>
      <c r="H40" s="25"/>
      <c r="I40" s="25"/>
      <c r="J40" s="97"/>
      <c r="K40" s="25"/>
      <c r="L40" s="25"/>
      <c r="M40" s="25"/>
      <c r="N40" s="8"/>
      <c r="O40" s="25"/>
      <c r="P40" s="97"/>
      <c r="Q40" s="25"/>
      <c r="R40" s="25"/>
      <c r="S40" s="97"/>
      <c r="T40" s="25"/>
      <c r="U40" s="25"/>
      <c r="V40" s="97"/>
      <c r="W40" s="25"/>
      <c r="X40" s="25"/>
      <c r="Y40" s="96"/>
    </row>
    <row r="41" spans="1:25" x14ac:dyDescent="0.3">
      <c r="A41" s="33" t="s">
        <v>112</v>
      </c>
      <c r="B41" s="8"/>
      <c r="C41" s="25"/>
      <c r="D41" s="98"/>
      <c r="E41" s="25"/>
      <c r="F41" s="25"/>
      <c r="G41" s="98"/>
      <c r="H41" s="25"/>
      <c r="I41" s="25"/>
      <c r="J41" s="98"/>
      <c r="K41" s="25"/>
      <c r="L41" s="25"/>
      <c r="M41" s="25"/>
      <c r="N41" s="8"/>
      <c r="O41" s="25"/>
      <c r="P41" s="98"/>
      <c r="Q41" s="25"/>
      <c r="R41" s="25"/>
      <c r="S41" s="98"/>
      <c r="T41" s="25"/>
      <c r="U41" s="25"/>
      <c r="V41" s="98"/>
      <c r="W41" s="25"/>
      <c r="X41" s="25"/>
      <c r="Y41" s="35"/>
    </row>
    <row r="42" spans="1:25" x14ac:dyDescent="0.3">
      <c r="A42" s="33" t="s">
        <v>51</v>
      </c>
      <c r="B42" s="8"/>
      <c r="C42" s="25"/>
      <c r="D42" s="25"/>
      <c r="E42" s="29"/>
      <c r="F42" s="25"/>
      <c r="G42" s="25"/>
      <c r="H42" s="29"/>
      <c r="I42" s="25"/>
      <c r="J42" s="25"/>
      <c r="K42" s="29"/>
      <c r="L42" s="25"/>
      <c r="M42" s="35"/>
      <c r="N42" s="8"/>
      <c r="O42" s="25"/>
      <c r="P42" s="25"/>
      <c r="Q42" s="29"/>
      <c r="R42" s="25"/>
      <c r="S42" s="25"/>
      <c r="T42" s="29"/>
      <c r="U42" s="25"/>
      <c r="V42" s="25"/>
      <c r="W42" s="29"/>
      <c r="X42" s="25"/>
      <c r="Y42" s="35"/>
    </row>
    <row r="43" spans="1:25" x14ac:dyDescent="0.3">
      <c r="A43" s="33" t="s">
        <v>52</v>
      </c>
      <c r="B43" s="8"/>
      <c r="C43" s="25"/>
      <c r="D43" s="25"/>
      <c r="E43" s="29"/>
      <c r="F43" s="25"/>
      <c r="G43" s="25"/>
      <c r="H43" s="29"/>
      <c r="I43" s="25"/>
      <c r="J43" s="25"/>
      <c r="K43" s="29"/>
      <c r="L43" s="25"/>
      <c r="M43" s="35"/>
      <c r="N43" s="8"/>
      <c r="O43" s="25"/>
      <c r="P43" s="25"/>
      <c r="Q43" s="29"/>
      <c r="R43" s="25"/>
      <c r="S43" s="25"/>
      <c r="T43" s="29"/>
      <c r="U43" s="25"/>
      <c r="V43" s="25"/>
      <c r="W43" s="29"/>
      <c r="X43" s="25"/>
      <c r="Y43" s="35"/>
    </row>
    <row r="44" spans="1:25" x14ac:dyDescent="0.3">
      <c r="A44" s="33" t="s">
        <v>56</v>
      </c>
      <c r="B44" s="8"/>
      <c r="C44" s="25"/>
      <c r="D44" s="25"/>
      <c r="E44" s="29"/>
      <c r="F44" s="25"/>
      <c r="G44" s="25"/>
      <c r="H44" s="29"/>
      <c r="I44" s="25"/>
      <c r="J44" s="25"/>
      <c r="K44" s="29"/>
      <c r="L44" s="25"/>
      <c r="M44" s="35"/>
      <c r="N44" s="8"/>
      <c r="O44" s="25"/>
      <c r="P44" s="25"/>
      <c r="Q44" s="29"/>
      <c r="R44" s="25"/>
      <c r="S44" s="25"/>
      <c r="T44" s="29"/>
      <c r="U44" s="25"/>
      <c r="V44" s="25"/>
      <c r="W44" s="29"/>
      <c r="X44" s="25"/>
      <c r="Y44" s="35"/>
    </row>
    <row r="45" spans="1:25" x14ac:dyDescent="0.3">
      <c r="A45" s="33" t="s">
        <v>134</v>
      </c>
      <c r="B45" s="8"/>
      <c r="C45" s="25"/>
      <c r="D45" s="25"/>
      <c r="E45" s="29"/>
      <c r="F45" s="25"/>
      <c r="G45" s="25"/>
      <c r="H45" s="29"/>
      <c r="I45" s="25"/>
      <c r="J45" s="25"/>
      <c r="K45" s="29"/>
      <c r="L45" s="25"/>
      <c r="M45" s="35"/>
      <c r="N45" s="8"/>
      <c r="O45" s="25"/>
      <c r="P45" s="25"/>
      <c r="Q45" s="29"/>
      <c r="R45" s="25"/>
      <c r="S45" s="25"/>
      <c r="T45" s="29"/>
      <c r="U45" s="25"/>
      <c r="V45" s="25"/>
      <c r="W45" s="29"/>
      <c r="X45" s="25"/>
      <c r="Y45" s="35"/>
    </row>
    <row r="46" spans="1:25" x14ac:dyDescent="0.3">
      <c r="A46" s="33" t="s">
        <v>53</v>
      </c>
      <c r="B46" s="8"/>
      <c r="C46" s="25"/>
      <c r="D46" s="25"/>
      <c r="E46" s="29"/>
      <c r="F46" s="25"/>
      <c r="G46" s="25"/>
      <c r="H46" s="29"/>
      <c r="I46" s="25"/>
      <c r="J46" s="25"/>
      <c r="K46" s="29"/>
      <c r="L46" s="25"/>
      <c r="M46" s="35"/>
      <c r="N46" s="8"/>
      <c r="O46" s="25"/>
      <c r="P46" s="25"/>
      <c r="Q46" s="29"/>
      <c r="R46" s="25"/>
      <c r="S46" s="25"/>
      <c r="T46" s="29"/>
      <c r="U46" s="25"/>
      <c r="V46" s="25"/>
      <c r="W46" s="29"/>
      <c r="X46" s="25"/>
      <c r="Y46" s="35"/>
    </row>
    <row r="47" spans="1:25" x14ac:dyDescent="0.3">
      <c r="A47" s="33" t="s">
        <v>57</v>
      </c>
      <c r="B47" s="8">
        <f>$B$13-B45-B46</f>
        <v>90</v>
      </c>
      <c r="C47" s="25">
        <f t="shared" ref="C47:Y47" si="2">$B$13-C45-C46</f>
        <v>90</v>
      </c>
      <c r="D47" s="25">
        <f t="shared" si="2"/>
        <v>90</v>
      </c>
      <c r="E47" s="29">
        <f t="shared" si="2"/>
        <v>90</v>
      </c>
      <c r="F47" s="25">
        <f t="shared" si="2"/>
        <v>90</v>
      </c>
      <c r="G47" s="25">
        <f t="shared" si="2"/>
        <v>90</v>
      </c>
      <c r="H47" s="29">
        <f t="shared" si="2"/>
        <v>90</v>
      </c>
      <c r="I47" s="25">
        <f t="shared" si="2"/>
        <v>90</v>
      </c>
      <c r="J47" s="25">
        <f t="shared" si="2"/>
        <v>90</v>
      </c>
      <c r="K47" s="29">
        <f t="shared" si="2"/>
        <v>90</v>
      </c>
      <c r="L47" s="25">
        <f t="shared" si="2"/>
        <v>90</v>
      </c>
      <c r="M47" s="35">
        <f t="shared" si="2"/>
        <v>90</v>
      </c>
      <c r="N47" s="8">
        <f t="shared" si="2"/>
        <v>90</v>
      </c>
      <c r="O47" s="25">
        <f t="shared" si="2"/>
        <v>90</v>
      </c>
      <c r="P47" s="25">
        <f t="shared" si="2"/>
        <v>90</v>
      </c>
      <c r="Q47" s="29">
        <f t="shared" si="2"/>
        <v>90</v>
      </c>
      <c r="R47" s="25">
        <f t="shared" si="2"/>
        <v>90</v>
      </c>
      <c r="S47" s="25">
        <f t="shared" si="2"/>
        <v>90</v>
      </c>
      <c r="T47" s="29">
        <f t="shared" si="2"/>
        <v>90</v>
      </c>
      <c r="U47" s="25">
        <f t="shared" si="2"/>
        <v>90</v>
      </c>
      <c r="V47" s="25">
        <f t="shared" si="2"/>
        <v>90</v>
      </c>
      <c r="W47" s="29">
        <f t="shared" si="2"/>
        <v>90</v>
      </c>
      <c r="X47" s="25">
        <f t="shared" si="2"/>
        <v>90</v>
      </c>
      <c r="Y47" s="35">
        <f t="shared" si="2"/>
        <v>90</v>
      </c>
    </row>
    <row r="48" spans="1:25" x14ac:dyDescent="0.3">
      <c r="A48" s="33" t="s">
        <v>69</v>
      </c>
      <c r="B48" s="31"/>
      <c r="C48" s="26"/>
      <c r="D48" s="26"/>
      <c r="E48" s="30"/>
      <c r="F48" s="26"/>
      <c r="G48" s="26"/>
      <c r="H48" s="30"/>
      <c r="I48" s="26"/>
      <c r="J48" s="26"/>
      <c r="K48" s="30"/>
      <c r="L48" s="26"/>
      <c r="M48" s="36"/>
      <c r="N48" s="31"/>
      <c r="O48" s="26"/>
      <c r="P48" s="26"/>
      <c r="Q48" s="30"/>
      <c r="R48" s="26"/>
      <c r="S48" s="26"/>
      <c r="T48" s="30"/>
      <c r="U48" s="26"/>
      <c r="V48" s="26"/>
      <c r="W48" s="30"/>
      <c r="X48" s="26"/>
      <c r="Y48" s="36"/>
    </row>
    <row r="49" spans="1:25" x14ac:dyDescent="0.3">
      <c r="A49" s="33" t="s">
        <v>62</v>
      </c>
      <c r="B49" s="32"/>
      <c r="C49" s="25"/>
      <c r="D49" s="27"/>
      <c r="E49" s="27"/>
      <c r="F49" s="25"/>
      <c r="G49" s="27"/>
      <c r="H49" s="27"/>
      <c r="I49" s="25"/>
      <c r="J49" s="27"/>
      <c r="K49" s="27"/>
      <c r="L49" s="25"/>
      <c r="M49" s="37"/>
      <c r="N49" s="32"/>
      <c r="O49" s="25"/>
      <c r="P49" s="27"/>
      <c r="Q49" s="27"/>
      <c r="R49" s="25"/>
      <c r="S49" s="27"/>
      <c r="T49" s="27"/>
      <c r="U49" s="25"/>
      <c r="V49" s="27"/>
      <c r="W49" s="27"/>
      <c r="X49" s="25"/>
      <c r="Y49" s="37"/>
    </row>
    <row r="50" spans="1:25" x14ac:dyDescent="0.3">
      <c r="A50" s="33" t="s">
        <v>132</v>
      </c>
      <c r="B50" s="101"/>
      <c r="C50" s="99"/>
      <c r="D50" s="103"/>
      <c r="E50" s="99"/>
      <c r="F50" s="99"/>
      <c r="G50" s="103"/>
      <c r="H50" s="99"/>
      <c r="I50" s="99"/>
      <c r="J50" s="103"/>
      <c r="K50" s="99"/>
      <c r="L50" s="99"/>
      <c r="M50" s="106"/>
      <c r="N50" s="99"/>
      <c r="O50" s="99"/>
      <c r="P50" s="103"/>
      <c r="Q50" s="99"/>
      <c r="R50" s="99"/>
      <c r="S50" s="103"/>
      <c r="T50" s="99"/>
      <c r="U50" s="99"/>
      <c r="V50" s="103"/>
      <c r="W50" s="99"/>
      <c r="X50" s="99"/>
      <c r="Y50" s="106"/>
    </row>
    <row r="51" spans="1:25" s="110" customFormat="1" x14ac:dyDescent="0.3">
      <c r="A51" s="109" t="s">
        <v>68</v>
      </c>
      <c r="B51" s="102"/>
      <c r="C51" s="100"/>
      <c r="D51" s="104"/>
      <c r="E51" s="100"/>
      <c r="F51" s="100"/>
      <c r="G51" s="104"/>
      <c r="H51" s="100"/>
      <c r="I51" s="100"/>
      <c r="J51" s="104"/>
      <c r="K51" s="100"/>
      <c r="L51" s="100"/>
      <c r="M51" s="107"/>
      <c r="N51" s="100"/>
      <c r="O51" s="100"/>
      <c r="P51" s="104"/>
      <c r="Q51" s="100"/>
      <c r="R51" s="100"/>
      <c r="S51" s="104"/>
      <c r="T51" s="100"/>
      <c r="U51" s="100"/>
      <c r="V51" s="104"/>
      <c r="W51" s="100"/>
      <c r="X51" s="100"/>
      <c r="Y51" s="107"/>
    </row>
    <row r="52" spans="1:25" x14ac:dyDescent="0.3">
      <c r="A52" s="33" t="s">
        <v>117</v>
      </c>
      <c r="B52" s="102" t="e">
        <f t="shared" ref="B52:Y52" si="3">((B45-B46-B50)/$B$13)/B51</f>
        <v>#DIV/0!</v>
      </c>
      <c r="C52" s="100" t="e">
        <f t="shared" si="3"/>
        <v>#DIV/0!</v>
      </c>
      <c r="D52" s="104" t="e">
        <f t="shared" si="3"/>
        <v>#DIV/0!</v>
      </c>
      <c r="E52" s="100" t="e">
        <f t="shared" si="3"/>
        <v>#DIV/0!</v>
      </c>
      <c r="F52" s="100" t="e">
        <f t="shared" si="3"/>
        <v>#DIV/0!</v>
      </c>
      <c r="G52" s="104" t="e">
        <f t="shared" si="3"/>
        <v>#DIV/0!</v>
      </c>
      <c r="H52" s="100" t="e">
        <f t="shared" si="3"/>
        <v>#DIV/0!</v>
      </c>
      <c r="I52" s="100" t="e">
        <f t="shared" si="3"/>
        <v>#DIV/0!</v>
      </c>
      <c r="J52" s="104" t="e">
        <f t="shared" si="3"/>
        <v>#DIV/0!</v>
      </c>
      <c r="K52" s="100" t="e">
        <f t="shared" si="3"/>
        <v>#DIV/0!</v>
      </c>
      <c r="L52" s="100" t="e">
        <f t="shared" si="3"/>
        <v>#DIV/0!</v>
      </c>
      <c r="M52" s="107" t="e">
        <f t="shared" si="3"/>
        <v>#DIV/0!</v>
      </c>
      <c r="N52" s="100" t="e">
        <f t="shared" si="3"/>
        <v>#DIV/0!</v>
      </c>
      <c r="O52" s="100" t="e">
        <f t="shared" si="3"/>
        <v>#DIV/0!</v>
      </c>
      <c r="P52" s="104" t="e">
        <f t="shared" si="3"/>
        <v>#DIV/0!</v>
      </c>
      <c r="Q52" s="100" t="e">
        <f t="shared" si="3"/>
        <v>#DIV/0!</v>
      </c>
      <c r="R52" s="100" t="e">
        <f t="shared" si="3"/>
        <v>#DIV/0!</v>
      </c>
      <c r="S52" s="104" t="e">
        <f t="shared" si="3"/>
        <v>#DIV/0!</v>
      </c>
      <c r="T52" s="100" t="e">
        <f t="shared" si="3"/>
        <v>#DIV/0!</v>
      </c>
      <c r="U52" s="100" t="e">
        <f t="shared" si="3"/>
        <v>#DIV/0!</v>
      </c>
      <c r="V52" s="104" t="e">
        <f t="shared" si="3"/>
        <v>#DIV/0!</v>
      </c>
      <c r="W52" s="100" t="e">
        <f t="shared" si="3"/>
        <v>#DIV/0!</v>
      </c>
      <c r="X52" s="100" t="e">
        <f t="shared" si="3"/>
        <v>#DIV/0!</v>
      </c>
      <c r="Y52" s="107" t="e">
        <f t="shared" si="3"/>
        <v>#DIV/0!</v>
      </c>
    </row>
    <row r="53" spans="1:25" x14ac:dyDescent="0.3">
      <c r="A53" s="33" t="s">
        <v>129</v>
      </c>
      <c r="B53" s="8" t="e">
        <f>_xlfn.XLOOKUP(B52,DoNotDelete_Lookup!$C$4:$C$9,DoNotDelete_Lookup!$A$4:$A$9,0,1,1)</f>
        <v>#DIV/0!</v>
      </c>
      <c r="C53" s="25" t="e">
        <f>_xlfn.XLOOKUP(C52,DoNotDelete_Lookup!$C$4:$C$9,DoNotDelete_Lookup!$A$4:$A$9,0,1,1)</f>
        <v>#DIV/0!</v>
      </c>
      <c r="D53" s="98" t="e">
        <f>_xlfn.XLOOKUP(D52,DoNotDelete_Lookup!$C$4:$C$9,DoNotDelete_Lookup!$A$4:$A$9,0,1,1)</f>
        <v>#DIV/0!</v>
      </c>
      <c r="E53" s="25" t="e">
        <f>_xlfn.XLOOKUP(E52,DoNotDelete_Lookup!$C$4:$C$9,DoNotDelete_Lookup!$A$4:$A$9,0,1,1)</f>
        <v>#DIV/0!</v>
      </c>
      <c r="F53" s="25" t="e">
        <f>_xlfn.XLOOKUP(F52,DoNotDelete_Lookup!$C$4:$C$9,DoNotDelete_Lookup!$A$4:$A$9,0,1,1)</f>
        <v>#DIV/0!</v>
      </c>
      <c r="G53" s="98" t="e">
        <f>_xlfn.XLOOKUP(G52,DoNotDelete_Lookup!$C$4:$C$9,DoNotDelete_Lookup!$A$4:$A$9,0,1,1)</f>
        <v>#DIV/0!</v>
      </c>
      <c r="H53" s="25" t="e">
        <f>_xlfn.XLOOKUP(H52,DoNotDelete_Lookup!$C$4:$C$9,DoNotDelete_Lookup!$A$4:$A$9,0,1,1)</f>
        <v>#DIV/0!</v>
      </c>
      <c r="I53" s="25" t="e">
        <f>_xlfn.XLOOKUP(I52,DoNotDelete_Lookup!$C$4:$C$9,DoNotDelete_Lookup!$A$4:$A$9,0,1,1)</f>
        <v>#DIV/0!</v>
      </c>
      <c r="J53" s="98" t="e">
        <f>_xlfn.XLOOKUP(J52,DoNotDelete_Lookup!$C$4:$C$9,DoNotDelete_Lookup!$A$4:$A$9,0,1,1)</f>
        <v>#DIV/0!</v>
      </c>
      <c r="K53" s="25" t="e">
        <f>_xlfn.XLOOKUP(K52,DoNotDelete_Lookup!$C$4:$C$9,DoNotDelete_Lookup!$A$4:$A$9,0,1,1)</f>
        <v>#DIV/0!</v>
      </c>
      <c r="L53" s="25" t="e">
        <f>_xlfn.XLOOKUP(L52,DoNotDelete_Lookup!$C$4:$C$9,DoNotDelete_Lookup!$A$4:$A$9,0,1,1)</f>
        <v>#DIV/0!</v>
      </c>
      <c r="M53" s="35" t="e">
        <f>_xlfn.XLOOKUP(M52,DoNotDelete_Lookup!$C$4:$C$9,DoNotDelete_Lookup!$A$4:$A$9,0,1,1)</f>
        <v>#DIV/0!</v>
      </c>
      <c r="N53" s="25" t="e">
        <f>_xlfn.XLOOKUP(N52,DoNotDelete_Lookup!$C$4:$C$9,DoNotDelete_Lookup!$A$4:$A$9,0,1,1)</f>
        <v>#DIV/0!</v>
      </c>
      <c r="O53" s="25" t="e">
        <f>_xlfn.XLOOKUP(O52,DoNotDelete_Lookup!$C$4:$C$9,DoNotDelete_Lookup!$A$4:$A$9,0,1,1)</f>
        <v>#DIV/0!</v>
      </c>
      <c r="P53" s="98" t="e">
        <f>_xlfn.XLOOKUP(P52,DoNotDelete_Lookup!$C$4:$C$9,DoNotDelete_Lookup!$A$4:$A$9,0,1,1)</f>
        <v>#DIV/0!</v>
      </c>
      <c r="Q53" s="25" t="e">
        <f>_xlfn.XLOOKUP(Q52,DoNotDelete_Lookup!$C$4:$C$9,DoNotDelete_Lookup!$A$4:$A$9,0,1,1)</f>
        <v>#DIV/0!</v>
      </c>
      <c r="R53" s="25" t="e">
        <f>_xlfn.XLOOKUP(R52,DoNotDelete_Lookup!$C$4:$C$9,DoNotDelete_Lookup!$A$4:$A$9,0,1,1)</f>
        <v>#DIV/0!</v>
      </c>
      <c r="S53" s="98" t="e">
        <f>_xlfn.XLOOKUP(S52,DoNotDelete_Lookup!$C$4:$C$9,DoNotDelete_Lookup!$A$4:$A$9,0,1,1)</f>
        <v>#DIV/0!</v>
      </c>
      <c r="T53" s="25" t="e">
        <f>_xlfn.XLOOKUP(T52,DoNotDelete_Lookup!$C$4:$C$9,DoNotDelete_Lookup!$A$4:$A$9,0,1,1)</f>
        <v>#DIV/0!</v>
      </c>
      <c r="U53" s="25" t="e">
        <f>_xlfn.XLOOKUP(U52,DoNotDelete_Lookup!$C$4:$C$9,DoNotDelete_Lookup!$A$4:$A$9,0,1,1)</f>
        <v>#DIV/0!</v>
      </c>
      <c r="V53" s="98" t="e">
        <f>_xlfn.XLOOKUP(V52,DoNotDelete_Lookup!$C$4:$C$9,DoNotDelete_Lookup!$A$4:$A$9,0,1,1)</f>
        <v>#DIV/0!</v>
      </c>
      <c r="W53" s="25" t="e">
        <f>_xlfn.XLOOKUP(W52,DoNotDelete_Lookup!$C$4:$C$9,DoNotDelete_Lookup!$A$4:$A$9,0,1,1)</f>
        <v>#DIV/0!</v>
      </c>
      <c r="X53" s="25" t="e">
        <f>_xlfn.XLOOKUP(X52,DoNotDelete_Lookup!$C$4:$C$9,DoNotDelete_Lookup!$A$4:$A$9,0,1,1)</f>
        <v>#DIV/0!</v>
      </c>
      <c r="Y53" s="35" t="e">
        <f>_xlfn.XLOOKUP(Y52,DoNotDelete_Lookup!$C$4:$C$9,DoNotDelete_Lookup!$A$4:$A$9,0,1,1)</f>
        <v>#DIV/0!</v>
      </c>
    </row>
    <row r="54" spans="1:25" ht="15" thickBot="1" x14ac:dyDescent="0.35">
      <c r="A54" s="93"/>
      <c r="B54" s="93"/>
      <c r="C54" s="94"/>
      <c r="D54" s="105"/>
      <c r="E54" s="94"/>
      <c r="F54" s="94"/>
      <c r="G54" s="105"/>
      <c r="H54" s="94"/>
      <c r="I54" s="94"/>
      <c r="J54" s="105"/>
      <c r="K54" s="94"/>
      <c r="L54" s="94"/>
      <c r="M54" s="95"/>
      <c r="N54" s="94"/>
      <c r="O54" s="94"/>
      <c r="P54" s="105"/>
      <c r="Q54" s="94"/>
      <c r="R54" s="94"/>
      <c r="S54" s="105"/>
      <c r="T54" s="94"/>
      <c r="U54" s="94"/>
      <c r="V54" s="105"/>
      <c r="W54" s="94"/>
      <c r="X54" s="94"/>
      <c r="Y54" s="95"/>
    </row>
    <row r="55" spans="1:25" x14ac:dyDescent="0.3">
      <c r="A55" s="38" t="s">
        <v>41</v>
      </c>
      <c r="B55" s="38" t="s">
        <v>49</v>
      </c>
      <c r="C55" s="39"/>
      <c r="D55" s="39"/>
      <c r="E55" s="39"/>
      <c r="F55" s="39"/>
      <c r="G55" s="86" t="s">
        <v>107</v>
      </c>
      <c r="H55" s="39"/>
      <c r="I55" s="39"/>
      <c r="J55" s="39"/>
      <c r="K55" s="39"/>
      <c r="L55" s="39"/>
      <c r="M55" s="40"/>
      <c r="N55" s="38"/>
      <c r="O55" s="39"/>
      <c r="P55" s="39"/>
      <c r="Q55" s="39"/>
      <c r="R55" s="39"/>
      <c r="S55" s="86" t="s">
        <v>108</v>
      </c>
      <c r="T55" s="39"/>
      <c r="U55" s="39"/>
      <c r="V55" s="39"/>
      <c r="W55" s="39"/>
      <c r="X55" s="39"/>
      <c r="Y55" s="40"/>
    </row>
    <row r="56" spans="1:25" x14ac:dyDescent="0.3">
      <c r="A56" s="33" t="s">
        <v>58</v>
      </c>
      <c r="B56" s="34"/>
      <c r="E56" s="55"/>
      <c r="F56" s="55"/>
      <c r="G56" s="55"/>
      <c r="H56" s="55"/>
      <c r="I56" s="55"/>
      <c r="J56" s="55"/>
      <c r="K56" s="55"/>
      <c r="L56" s="55"/>
      <c r="M56" s="56"/>
      <c r="N56" s="87"/>
      <c r="O56" s="55"/>
      <c r="P56" s="55"/>
      <c r="Q56" s="55"/>
      <c r="R56" s="55"/>
      <c r="S56" s="55"/>
      <c r="T56" s="55"/>
      <c r="U56" s="55"/>
      <c r="V56" s="55"/>
      <c r="W56" s="55"/>
      <c r="X56" s="55"/>
      <c r="Y56" s="56"/>
    </row>
    <row r="57" spans="1:25" x14ac:dyDescent="0.3">
      <c r="A57" s="33" t="s">
        <v>59</v>
      </c>
      <c r="B57" s="8">
        <v>90</v>
      </c>
      <c r="C57" s="55"/>
      <c r="D57" s="55"/>
      <c r="E57" s="55"/>
      <c r="F57" s="55"/>
      <c r="G57" s="55"/>
      <c r="H57" s="55"/>
      <c r="I57" s="55"/>
      <c r="J57" s="55"/>
      <c r="K57" s="55"/>
      <c r="L57" s="55"/>
      <c r="M57" s="56"/>
      <c r="N57" s="64"/>
      <c r="O57" s="55"/>
      <c r="P57" s="55"/>
      <c r="Q57" s="55"/>
      <c r="R57" s="55"/>
      <c r="S57" s="55"/>
      <c r="T57" s="55"/>
      <c r="U57" s="55"/>
      <c r="V57" s="55"/>
      <c r="W57" s="55"/>
      <c r="X57" s="55"/>
      <c r="Y57" s="56"/>
    </row>
    <row r="58" spans="1:25" x14ac:dyDescent="0.3">
      <c r="A58" s="33" t="s">
        <v>60</v>
      </c>
      <c r="B58" s="8">
        <v>2</v>
      </c>
      <c r="C58" s="55"/>
      <c r="D58" s="55"/>
      <c r="E58" s="55"/>
      <c r="F58" s="55"/>
      <c r="G58" s="55"/>
      <c r="H58" s="55"/>
      <c r="I58" s="55"/>
      <c r="J58" s="55"/>
      <c r="K58" s="55"/>
      <c r="L58" s="55"/>
      <c r="M58" s="56"/>
      <c r="N58" s="64"/>
      <c r="O58" s="55"/>
      <c r="P58" s="55"/>
      <c r="Q58" s="55"/>
      <c r="R58" s="55"/>
      <c r="S58" s="55"/>
      <c r="T58" s="55"/>
      <c r="U58" s="55"/>
      <c r="V58" s="55"/>
      <c r="W58" s="55"/>
      <c r="X58" s="55"/>
      <c r="Y58" s="56"/>
    </row>
    <row r="59" spans="1:25" x14ac:dyDescent="0.3">
      <c r="A59" s="33" t="s">
        <v>45</v>
      </c>
      <c r="B59" s="47"/>
      <c r="C59" s="48" t="s">
        <v>64</v>
      </c>
      <c r="D59" s="48"/>
      <c r="E59" s="49"/>
      <c r="F59" s="48" t="s">
        <v>65</v>
      </c>
      <c r="G59" s="48"/>
      <c r="H59" s="49"/>
      <c r="I59" s="48" t="s">
        <v>66</v>
      </c>
      <c r="J59" s="48"/>
      <c r="K59" s="49"/>
      <c r="L59" s="48" t="s">
        <v>67</v>
      </c>
      <c r="M59" s="50"/>
      <c r="N59" s="47"/>
      <c r="O59" s="48" t="s">
        <v>64</v>
      </c>
      <c r="P59" s="48"/>
      <c r="Q59" s="49"/>
      <c r="R59" s="48" t="s">
        <v>65</v>
      </c>
      <c r="S59" s="48"/>
      <c r="T59" s="49"/>
      <c r="U59" s="48" t="s">
        <v>66</v>
      </c>
      <c r="V59" s="48"/>
      <c r="W59" s="49"/>
      <c r="X59" s="48" t="s">
        <v>67</v>
      </c>
      <c r="Y59" s="50"/>
    </row>
    <row r="60" spans="1:25" x14ac:dyDescent="0.3">
      <c r="A60" s="33" t="s">
        <v>111</v>
      </c>
      <c r="B60" s="89"/>
      <c r="C60" s="88">
        <v>0.05</v>
      </c>
      <c r="D60" s="90"/>
      <c r="E60" s="91"/>
      <c r="F60" s="88"/>
      <c r="G60" s="90"/>
      <c r="H60" s="91"/>
      <c r="I60" s="88"/>
      <c r="J60" s="90"/>
      <c r="K60" s="91"/>
      <c r="L60" s="88"/>
      <c r="M60" s="92"/>
      <c r="N60" s="89"/>
      <c r="O60" s="88"/>
      <c r="P60" s="90"/>
      <c r="Q60" s="91"/>
      <c r="R60" s="88"/>
      <c r="S60" s="90"/>
      <c r="T60" s="91"/>
      <c r="U60" s="88"/>
      <c r="V60" s="90"/>
      <c r="W60" s="91"/>
      <c r="X60" s="88"/>
      <c r="Y60" s="92"/>
    </row>
    <row r="61" spans="1:25" x14ac:dyDescent="0.3">
      <c r="A61" s="33" t="s">
        <v>71</v>
      </c>
      <c r="B61" s="51" t="s">
        <v>46</v>
      </c>
      <c r="C61" s="52" t="s">
        <v>47</v>
      </c>
      <c r="D61" s="52" t="s">
        <v>48</v>
      </c>
      <c r="E61" s="53" t="s">
        <v>46</v>
      </c>
      <c r="F61" s="52" t="s">
        <v>47</v>
      </c>
      <c r="G61" s="52" t="s">
        <v>48</v>
      </c>
      <c r="H61" s="53" t="s">
        <v>46</v>
      </c>
      <c r="I61" s="52" t="s">
        <v>47</v>
      </c>
      <c r="J61" s="52" t="s">
        <v>48</v>
      </c>
      <c r="K61" s="53" t="s">
        <v>46</v>
      </c>
      <c r="L61" s="52" t="s">
        <v>47</v>
      </c>
      <c r="M61" s="54" t="s">
        <v>48</v>
      </c>
      <c r="N61" s="51" t="s">
        <v>46</v>
      </c>
      <c r="O61" s="52" t="s">
        <v>47</v>
      </c>
      <c r="P61" s="52" t="s">
        <v>48</v>
      </c>
      <c r="Q61" s="53" t="s">
        <v>46</v>
      </c>
      <c r="R61" s="52" t="s">
        <v>47</v>
      </c>
      <c r="S61" s="52" t="s">
        <v>48</v>
      </c>
      <c r="T61" s="53" t="s">
        <v>46</v>
      </c>
      <c r="U61" s="52" t="s">
        <v>47</v>
      </c>
      <c r="V61" s="52" t="s">
        <v>48</v>
      </c>
      <c r="W61" s="53" t="s">
        <v>46</v>
      </c>
      <c r="X61" s="52" t="s">
        <v>47</v>
      </c>
      <c r="Y61" s="54" t="s">
        <v>48</v>
      </c>
    </row>
    <row r="62" spans="1:25" x14ac:dyDescent="0.3">
      <c r="A62" s="33" t="s">
        <v>113</v>
      </c>
      <c r="B62" s="8"/>
      <c r="C62" s="25"/>
      <c r="D62" s="97"/>
      <c r="E62" s="25"/>
      <c r="F62" s="25"/>
      <c r="G62" s="97"/>
      <c r="H62" s="25"/>
      <c r="I62" s="25"/>
      <c r="J62" s="97"/>
      <c r="K62" s="25"/>
      <c r="L62" s="25"/>
      <c r="M62" s="25"/>
      <c r="N62" s="8"/>
      <c r="O62" s="25"/>
      <c r="P62" s="97"/>
      <c r="Q62" s="25"/>
      <c r="R62" s="25"/>
      <c r="S62" s="97"/>
      <c r="T62" s="25"/>
      <c r="U62" s="25"/>
      <c r="V62" s="97"/>
      <c r="W62" s="25"/>
      <c r="X62" s="25"/>
      <c r="Y62" s="96"/>
    </row>
    <row r="63" spans="1:25" x14ac:dyDescent="0.3">
      <c r="A63" s="33" t="s">
        <v>112</v>
      </c>
      <c r="B63" s="8"/>
      <c r="C63" s="25"/>
      <c r="D63" s="98"/>
      <c r="E63" s="25"/>
      <c r="F63" s="25"/>
      <c r="G63" s="98"/>
      <c r="H63" s="25"/>
      <c r="I63" s="25"/>
      <c r="J63" s="98"/>
      <c r="K63" s="25"/>
      <c r="L63" s="25"/>
      <c r="M63" s="25"/>
      <c r="N63" s="8"/>
      <c r="O63" s="25"/>
      <c r="P63" s="98"/>
      <c r="Q63" s="25"/>
      <c r="R63" s="25"/>
      <c r="S63" s="98"/>
      <c r="T63" s="25"/>
      <c r="U63" s="25"/>
      <c r="V63" s="98"/>
      <c r="W63" s="25"/>
      <c r="X63" s="25"/>
      <c r="Y63" s="35"/>
    </row>
    <row r="64" spans="1:25" x14ac:dyDescent="0.3">
      <c r="A64" s="33" t="s">
        <v>51</v>
      </c>
      <c r="B64" s="8"/>
      <c r="C64" s="25"/>
      <c r="D64" s="25"/>
      <c r="E64" s="29"/>
      <c r="F64" s="25"/>
      <c r="G64" s="25"/>
      <c r="H64" s="29"/>
      <c r="I64" s="25"/>
      <c r="J64" s="25"/>
      <c r="K64" s="29"/>
      <c r="L64" s="25"/>
      <c r="M64" s="35"/>
      <c r="N64" s="8"/>
      <c r="O64" s="25"/>
      <c r="P64" s="25"/>
      <c r="Q64" s="29"/>
      <c r="R64" s="25"/>
      <c r="S64" s="25"/>
      <c r="T64" s="29"/>
      <c r="U64" s="25"/>
      <c r="V64" s="25"/>
      <c r="W64" s="29"/>
      <c r="X64" s="25"/>
      <c r="Y64" s="35"/>
    </row>
    <row r="65" spans="1:25" x14ac:dyDescent="0.3">
      <c r="A65" s="33" t="s">
        <v>52</v>
      </c>
      <c r="B65" s="8"/>
      <c r="C65" s="25"/>
      <c r="D65" s="25"/>
      <c r="E65" s="29"/>
      <c r="F65" s="25"/>
      <c r="G65" s="25"/>
      <c r="H65" s="29"/>
      <c r="I65" s="25"/>
      <c r="J65" s="25"/>
      <c r="K65" s="29"/>
      <c r="L65" s="25"/>
      <c r="M65" s="35"/>
      <c r="N65" s="8"/>
      <c r="O65" s="25"/>
      <c r="P65" s="25"/>
      <c r="Q65" s="29"/>
      <c r="R65" s="25"/>
      <c r="S65" s="25"/>
      <c r="T65" s="29"/>
      <c r="U65" s="25"/>
      <c r="V65" s="25"/>
      <c r="W65" s="29"/>
      <c r="X65" s="25"/>
      <c r="Y65" s="35"/>
    </row>
    <row r="66" spans="1:25" x14ac:dyDescent="0.3">
      <c r="A66" s="33" t="s">
        <v>56</v>
      </c>
      <c r="B66" s="8"/>
      <c r="C66" s="25"/>
      <c r="D66" s="25"/>
      <c r="E66" s="29"/>
      <c r="F66" s="25"/>
      <c r="G66" s="25"/>
      <c r="H66" s="29"/>
      <c r="I66" s="25"/>
      <c r="J66" s="25"/>
      <c r="K66" s="29"/>
      <c r="L66" s="25"/>
      <c r="M66" s="35"/>
      <c r="N66" s="8"/>
      <c r="O66" s="25"/>
      <c r="P66" s="25"/>
      <c r="Q66" s="29"/>
      <c r="R66" s="25"/>
      <c r="S66" s="25"/>
      <c r="T66" s="29"/>
      <c r="U66" s="25"/>
      <c r="V66" s="25"/>
      <c r="W66" s="29"/>
      <c r="X66" s="25"/>
      <c r="Y66" s="35"/>
    </row>
    <row r="67" spans="1:25" x14ac:dyDescent="0.3">
      <c r="A67" s="33" t="s">
        <v>134</v>
      </c>
      <c r="B67" s="8"/>
      <c r="C67" s="25"/>
      <c r="D67" s="25"/>
      <c r="E67" s="29"/>
      <c r="F67" s="25"/>
      <c r="G67" s="25"/>
      <c r="H67" s="29"/>
      <c r="I67" s="25"/>
      <c r="J67" s="25"/>
      <c r="K67" s="29"/>
      <c r="L67" s="25"/>
      <c r="M67" s="35"/>
      <c r="N67" s="8"/>
      <c r="O67" s="25"/>
      <c r="P67" s="25"/>
      <c r="Q67" s="29"/>
      <c r="R67" s="25"/>
      <c r="S67" s="25"/>
      <c r="T67" s="29"/>
      <c r="U67" s="25"/>
      <c r="V67" s="25"/>
      <c r="W67" s="29"/>
      <c r="X67" s="25"/>
      <c r="Y67" s="35"/>
    </row>
    <row r="68" spans="1:25" x14ac:dyDescent="0.3">
      <c r="A68" s="33" t="s">
        <v>53</v>
      </c>
      <c r="B68" s="8"/>
      <c r="C68" s="25"/>
      <c r="D68" s="25"/>
      <c r="E68" s="29"/>
      <c r="F68" s="25"/>
      <c r="G68" s="25"/>
      <c r="H68" s="29"/>
      <c r="I68" s="25"/>
      <c r="J68" s="25"/>
      <c r="K68" s="29"/>
      <c r="L68" s="25"/>
      <c r="M68" s="35"/>
      <c r="N68" s="8"/>
      <c r="O68" s="25"/>
      <c r="P68" s="25"/>
      <c r="Q68" s="29"/>
      <c r="R68" s="25"/>
      <c r="S68" s="25"/>
      <c r="T68" s="29"/>
      <c r="U68" s="25"/>
      <c r="V68" s="25"/>
      <c r="W68" s="29"/>
      <c r="X68" s="25"/>
      <c r="Y68" s="35"/>
    </row>
    <row r="69" spans="1:25" x14ac:dyDescent="0.3">
      <c r="A69" s="33" t="s">
        <v>57</v>
      </c>
      <c r="B69" s="8">
        <f>$B$13-B67-B68</f>
        <v>90</v>
      </c>
      <c r="C69" s="25">
        <f t="shared" ref="C69:Y69" si="4">$B$13-C67-C68</f>
        <v>90</v>
      </c>
      <c r="D69" s="25">
        <f t="shared" si="4"/>
        <v>90</v>
      </c>
      <c r="E69" s="29">
        <f t="shared" si="4"/>
        <v>90</v>
      </c>
      <c r="F69" s="25">
        <f t="shared" si="4"/>
        <v>90</v>
      </c>
      <c r="G69" s="25">
        <f t="shared" si="4"/>
        <v>90</v>
      </c>
      <c r="H69" s="29">
        <f t="shared" si="4"/>
        <v>90</v>
      </c>
      <c r="I69" s="25">
        <f t="shared" si="4"/>
        <v>90</v>
      </c>
      <c r="J69" s="25">
        <f t="shared" si="4"/>
        <v>90</v>
      </c>
      <c r="K69" s="29">
        <f t="shared" si="4"/>
        <v>90</v>
      </c>
      <c r="L69" s="25">
        <f t="shared" si="4"/>
        <v>90</v>
      </c>
      <c r="M69" s="35">
        <f t="shared" si="4"/>
        <v>90</v>
      </c>
      <c r="N69" s="8">
        <f t="shared" si="4"/>
        <v>90</v>
      </c>
      <c r="O69" s="25">
        <f t="shared" si="4"/>
        <v>90</v>
      </c>
      <c r="P69" s="25">
        <f t="shared" si="4"/>
        <v>90</v>
      </c>
      <c r="Q69" s="29">
        <f t="shared" si="4"/>
        <v>90</v>
      </c>
      <c r="R69" s="25">
        <f t="shared" si="4"/>
        <v>90</v>
      </c>
      <c r="S69" s="25">
        <f t="shared" si="4"/>
        <v>90</v>
      </c>
      <c r="T69" s="29">
        <f t="shared" si="4"/>
        <v>90</v>
      </c>
      <c r="U69" s="25">
        <f t="shared" si="4"/>
        <v>90</v>
      </c>
      <c r="V69" s="25">
        <f t="shared" si="4"/>
        <v>90</v>
      </c>
      <c r="W69" s="29">
        <f t="shared" si="4"/>
        <v>90</v>
      </c>
      <c r="X69" s="25">
        <f t="shared" si="4"/>
        <v>90</v>
      </c>
      <c r="Y69" s="35">
        <f t="shared" si="4"/>
        <v>90</v>
      </c>
    </row>
    <row r="70" spans="1:25" x14ac:dyDescent="0.3">
      <c r="A70" s="33" t="s">
        <v>69</v>
      </c>
      <c r="B70" s="31"/>
      <c r="C70" s="26"/>
      <c r="D70" s="26"/>
      <c r="E70" s="30"/>
      <c r="F70" s="26"/>
      <c r="G70" s="26"/>
      <c r="H70" s="30"/>
      <c r="I70" s="26"/>
      <c r="J70" s="26"/>
      <c r="K70" s="30"/>
      <c r="L70" s="26"/>
      <c r="M70" s="36"/>
      <c r="N70" s="31"/>
      <c r="O70" s="26"/>
      <c r="P70" s="26"/>
      <c r="Q70" s="30"/>
      <c r="R70" s="26"/>
      <c r="S70" s="26"/>
      <c r="T70" s="30"/>
      <c r="U70" s="26"/>
      <c r="V70" s="26"/>
      <c r="W70" s="30"/>
      <c r="X70" s="26"/>
      <c r="Y70" s="36"/>
    </row>
    <row r="71" spans="1:25" x14ac:dyDescent="0.3">
      <c r="A71" s="33" t="s">
        <v>62</v>
      </c>
      <c r="B71" s="32"/>
      <c r="C71" s="25"/>
      <c r="D71" s="27"/>
      <c r="E71" s="27"/>
      <c r="F71" s="25"/>
      <c r="G71" s="27"/>
      <c r="H71" s="27"/>
      <c r="I71" s="25"/>
      <c r="J71" s="27"/>
      <c r="K71" s="27"/>
      <c r="L71" s="25"/>
      <c r="M71" s="37"/>
      <c r="N71" s="32"/>
      <c r="O71" s="25"/>
      <c r="P71" s="27"/>
      <c r="Q71" s="27"/>
      <c r="R71" s="25"/>
      <c r="S71" s="27"/>
      <c r="T71" s="27"/>
      <c r="U71" s="25"/>
      <c r="V71" s="27"/>
      <c r="W71" s="27"/>
      <c r="X71" s="25"/>
      <c r="Y71" s="37"/>
    </row>
    <row r="72" spans="1:25" x14ac:dyDescent="0.3">
      <c r="A72" s="33" t="s">
        <v>132</v>
      </c>
      <c r="B72" s="101"/>
      <c r="C72" s="99"/>
      <c r="D72" s="103"/>
      <c r="E72" s="99"/>
      <c r="F72" s="99"/>
      <c r="G72" s="103"/>
      <c r="H72" s="99"/>
      <c r="I72" s="99"/>
      <c r="J72" s="103"/>
      <c r="K72" s="99"/>
      <c r="L72" s="99"/>
      <c r="M72" s="106"/>
      <c r="N72" s="99"/>
      <c r="O72" s="99"/>
      <c r="P72" s="103"/>
      <c r="Q72" s="99"/>
      <c r="R72" s="99"/>
      <c r="S72" s="103"/>
      <c r="T72" s="99"/>
      <c r="U72" s="99"/>
      <c r="V72" s="103"/>
      <c r="W72" s="99"/>
      <c r="X72" s="99"/>
      <c r="Y72" s="106"/>
    </row>
    <row r="73" spans="1:25" s="110" customFormat="1" x14ac:dyDescent="0.3">
      <c r="A73" s="109" t="s">
        <v>68</v>
      </c>
      <c r="B73" s="102"/>
      <c r="C73" s="100"/>
      <c r="D73" s="104"/>
      <c r="E73" s="100"/>
      <c r="F73" s="100"/>
      <c r="G73" s="104"/>
      <c r="H73" s="100"/>
      <c r="I73" s="100"/>
      <c r="J73" s="104"/>
      <c r="K73" s="100"/>
      <c r="L73" s="100"/>
      <c r="M73" s="107"/>
      <c r="N73" s="100"/>
      <c r="O73" s="100"/>
      <c r="P73" s="104"/>
      <c r="Q73" s="100"/>
      <c r="R73" s="100"/>
      <c r="S73" s="104"/>
      <c r="T73" s="100"/>
      <c r="U73" s="100"/>
      <c r="V73" s="104"/>
      <c r="W73" s="100"/>
      <c r="X73" s="100"/>
      <c r="Y73" s="107"/>
    </row>
    <row r="74" spans="1:25" x14ac:dyDescent="0.3">
      <c r="A74" s="33" t="s">
        <v>117</v>
      </c>
      <c r="B74" s="102" t="e">
        <f t="shared" ref="B74:Y74" si="5">((B67-B68-B72)/$B$13)/B73</f>
        <v>#DIV/0!</v>
      </c>
      <c r="C74" s="100" t="e">
        <f t="shared" si="5"/>
        <v>#DIV/0!</v>
      </c>
      <c r="D74" s="104" t="e">
        <f t="shared" si="5"/>
        <v>#DIV/0!</v>
      </c>
      <c r="E74" s="100" t="e">
        <f t="shared" si="5"/>
        <v>#DIV/0!</v>
      </c>
      <c r="F74" s="100" t="e">
        <f t="shared" si="5"/>
        <v>#DIV/0!</v>
      </c>
      <c r="G74" s="104" t="e">
        <f t="shared" si="5"/>
        <v>#DIV/0!</v>
      </c>
      <c r="H74" s="100" t="e">
        <f t="shared" si="5"/>
        <v>#DIV/0!</v>
      </c>
      <c r="I74" s="100" t="e">
        <f t="shared" si="5"/>
        <v>#DIV/0!</v>
      </c>
      <c r="J74" s="104" t="e">
        <f t="shared" si="5"/>
        <v>#DIV/0!</v>
      </c>
      <c r="K74" s="100" t="e">
        <f t="shared" si="5"/>
        <v>#DIV/0!</v>
      </c>
      <c r="L74" s="100" t="e">
        <f t="shared" si="5"/>
        <v>#DIV/0!</v>
      </c>
      <c r="M74" s="107" t="e">
        <f t="shared" si="5"/>
        <v>#DIV/0!</v>
      </c>
      <c r="N74" s="100" t="e">
        <f t="shared" si="5"/>
        <v>#DIV/0!</v>
      </c>
      <c r="O74" s="100" t="e">
        <f t="shared" si="5"/>
        <v>#DIV/0!</v>
      </c>
      <c r="P74" s="104" t="e">
        <f t="shared" si="5"/>
        <v>#DIV/0!</v>
      </c>
      <c r="Q74" s="100" t="e">
        <f t="shared" si="5"/>
        <v>#DIV/0!</v>
      </c>
      <c r="R74" s="100" t="e">
        <f t="shared" si="5"/>
        <v>#DIV/0!</v>
      </c>
      <c r="S74" s="104" t="e">
        <f t="shared" si="5"/>
        <v>#DIV/0!</v>
      </c>
      <c r="T74" s="100" t="e">
        <f t="shared" si="5"/>
        <v>#DIV/0!</v>
      </c>
      <c r="U74" s="100" t="e">
        <f t="shared" si="5"/>
        <v>#DIV/0!</v>
      </c>
      <c r="V74" s="104" t="e">
        <f t="shared" si="5"/>
        <v>#DIV/0!</v>
      </c>
      <c r="W74" s="100" t="e">
        <f t="shared" si="5"/>
        <v>#DIV/0!</v>
      </c>
      <c r="X74" s="100" t="e">
        <f t="shared" si="5"/>
        <v>#DIV/0!</v>
      </c>
      <c r="Y74" s="107" t="e">
        <f t="shared" si="5"/>
        <v>#DIV/0!</v>
      </c>
    </row>
    <row r="75" spans="1:25" x14ac:dyDescent="0.3">
      <c r="A75" s="33" t="s">
        <v>129</v>
      </c>
      <c r="B75" s="8" t="e">
        <f>_xlfn.XLOOKUP(B74,DoNotDelete_Lookup!$C$4:$C$9,DoNotDelete_Lookup!$A$4:$A$9,0,1,1)</f>
        <v>#DIV/0!</v>
      </c>
      <c r="C75" s="25" t="e">
        <f>_xlfn.XLOOKUP(C74,DoNotDelete_Lookup!$C$4:$C$9,DoNotDelete_Lookup!$A$4:$A$9,0,1,1)</f>
        <v>#DIV/0!</v>
      </c>
      <c r="D75" s="98" t="e">
        <f>_xlfn.XLOOKUP(D74,DoNotDelete_Lookup!$C$4:$C$9,DoNotDelete_Lookup!$A$4:$A$9,0,1,1)</f>
        <v>#DIV/0!</v>
      </c>
      <c r="E75" s="25" t="e">
        <f>_xlfn.XLOOKUP(E74,DoNotDelete_Lookup!$C$4:$C$9,DoNotDelete_Lookup!$A$4:$A$9,0,1,1)</f>
        <v>#DIV/0!</v>
      </c>
      <c r="F75" s="25" t="e">
        <f>_xlfn.XLOOKUP(F74,DoNotDelete_Lookup!$C$4:$C$9,DoNotDelete_Lookup!$A$4:$A$9,0,1,1)</f>
        <v>#DIV/0!</v>
      </c>
      <c r="G75" s="98" t="e">
        <f>_xlfn.XLOOKUP(G74,DoNotDelete_Lookup!$C$4:$C$9,DoNotDelete_Lookup!$A$4:$A$9,0,1,1)</f>
        <v>#DIV/0!</v>
      </c>
      <c r="H75" s="25" t="e">
        <f>_xlfn.XLOOKUP(H74,DoNotDelete_Lookup!$C$4:$C$9,DoNotDelete_Lookup!$A$4:$A$9,0,1,1)</f>
        <v>#DIV/0!</v>
      </c>
      <c r="I75" s="25" t="e">
        <f>_xlfn.XLOOKUP(I74,DoNotDelete_Lookup!$C$4:$C$9,DoNotDelete_Lookup!$A$4:$A$9,0,1,1)</f>
        <v>#DIV/0!</v>
      </c>
      <c r="J75" s="98" t="e">
        <f>_xlfn.XLOOKUP(J74,DoNotDelete_Lookup!$C$4:$C$9,DoNotDelete_Lookup!$A$4:$A$9,0,1,1)</f>
        <v>#DIV/0!</v>
      </c>
      <c r="K75" s="25" t="e">
        <f>_xlfn.XLOOKUP(K74,DoNotDelete_Lookup!$C$4:$C$9,DoNotDelete_Lookup!$A$4:$A$9,0,1,1)</f>
        <v>#DIV/0!</v>
      </c>
      <c r="L75" s="25" t="e">
        <f>_xlfn.XLOOKUP(L74,DoNotDelete_Lookup!$C$4:$C$9,DoNotDelete_Lookup!$A$4:$A$9,0,1,1)</f>
        <v>#DIV/0!</v>
      </c>
      <c r="M75" s="35" t="e">
        <f>_xlfn.XLOOKUP(M74,DoNotDelete_Lookup!$C$4:$C$9,DoNotDelete_Lookup!$A$4:$A$9,0,1,1)</f>
        <v>#DIV/0!</v>
      </c>
      <c r="N75" s="25" t="e">
        <f>_xlfn.XLOOKUP(N74,DoNotDelete_Lookup!$C$4:$C$9,DoNotDelete_Lookup!$A$4:$A$9,0,1,1)</f>
        <v>#DIV/0!</v>
      </c>
      <c r="O75" s="25" t="e">
        <f>_xlfn.XLOOKUP(O74,DoNotDelete_Lookup!$C$4:$C$9,DoNotDelete_Lookup!$A$4:$A$9,0,1,1)</f>
        <v>#DIV/0!</v>
      </c>
      <c r="P75" s="98" t="e">
        <f>_xlfn.XLOOKUP(P74,DoNotDelete_Lookup!$C$4:$C$9,DoNotDelete_Lookup!$A$4:$A$9,0,1,1)</f>
        <v>#DIV/0!</v>
      </c>
      <c r="Q75" s="25" t="e">
        <f>_xlfn.XLOOKUP(Q74,DoNotDelete_Lookup!$C$4:$C$9,DoNotDelete_Lookup!$A$4:$A$9,0,1,1)</f>
        <v>#DIV/0!</v>
      </c>
      <c r="R75" s="25" t="e">
        <f>_xlfn.XLOOKUP(R74,DoNotDelete_Lookup!$C$4:$C$9,DoNotDelete_Lookup!$A$4:$A$9,0,1,1)</f>
        <v>#DIV/0!</v>
      </c>
      <c r="S75" s="98" t="e">
        <f>_xlfn.XLOOKUP(S74,DoNotDelete_Lookup!$C$4:$C$9,DoNotDelete_Lookup!$A$4:$A$9,0,1,1)</f>
        <v>#DIV/0!</v>
      </c>
      <c r="T75" s="25" t="e">
        <f>_xlfn.XLOOKUP(T74,DoNotDelete_Lookup!$C$4:$C$9,DoNotDelete_Lookup!$A$4:$A$9,0,1,1)</f>
        <v>#DIV/0!</v>
      </c>
      <c r="U75" s="25" t="e">
        <f>_xlfn.XLOOKUP(U74,DoNotDelete_Lookup!$C$4:$C$9,DoNotDelete_Lookup!$A$4:$A$9,0,1,1)</f>
        <v>#DIV/0!</v>
      </c>
      <c r="V75" s="98" t="e">
        <f>_xlfn.XLOOKUP(V74,DoNotDelete_Lookup!$C$4:$C$9,DoNotDelete_Lookup!$A$4:$A$9,0,1,1)</f>
        <v>#DIV/0!</v>
      </c>
      <c r="W75" s="25" t="e">
        <f>_xlfn.XLOOKUP(W74,DoNotDelete_Lookup!$C$4:$C$9,DoNotDelete_Lookup!$A$4:$A$9,0,1,1)</f>
        <v>#DIV/0!</v>
      </c>
      <c r="X75" s="25" t="e">
        <f>_xlfn.XLOOKUP(X74,DoNotDelete_Lookup!$C$4:$C$9,DoNotDelete_Lookup!$A$4:$A$9,0,1,1)</f>
        <v>#DIV/0!</v>
      </c>
      <c r="Y75" s="35" t="e">
        <f>_xlfn.XLOOKUP(Y74,DoNotDelete_Lookup!$C$4:$C$9,DoNotDelete_Lookup!$A$4:$A$9,0,1,1)</f>
        <v>#DIV/0!</v>
      </c>
    </row>
    <row r="76" spans="1:25" ht="15" thickBot="1" x14ac:dyDescent="0.35">
      <c r="A76" s="93"/>
      <c r="B76" s="93"/>
      <c r="C76" s="94"/>
      <c r="D76" s="105"/>
      <c r="E76" s="94"/>
      <c r="F76" s="94"/>
      <c r="G76" s="105"/>
      <c r="H76" s="94"/>
      <c r="I76" s="94"/>
      <c r="J76" s="105"/>
      <c r="K76" s="94"/>
      <c r="L76" s="94"/>
      <c r="M76" s="95"/>
      <c r="N76" s="94"/>
      <c r="O76" s="94"/>
      <c r="P76" s="105"/>
      <c r="Q76" s="94"/>
      <c r="R76" s="94"/>
      <c r="S76" s="105"/>
      <c r="T76" s="94"/>
      <c r="U76" s="94"/>
      <c r="V76" s="105"/>
      <c r="W76" s="94"/>
      <c r="X76" s="94"/>
      <c r="Y76" s="95"/>
    </row>
    <row r="77" spans="1:25" x14ac:dyDescent="0.3">
      <c r="A77" s="38" t="s">
        <v>130</v>
      </c>
      <c r="B77" s="38" t="s">
        <v>49</v>
      </c>
      <c r="C77" s="39"/>
      <c r="D77" s="39"/>
      <c r="E77" s="39"/>
      <c r="F77" s="39"/>
      <c r="G77" s="86" t="s">
        <v>107</v>
      </c>
      <c r="H77" s="39"/>
      <c r="I77" s="39"/>
      <c r="J77" s="39"/>
      <c r="K77" s="39"/>
      <c r="L77" s="39"/>
      <c r="M77" s="40"/>
      <c r="N77" s="38"/>
      <c r="O77" s="39"/>
      <c r="P77" s="39"/>
      <c r="Q77" s="39"/>
      <c r="R77" s="39"/>
      <c r="S77" s="86" t="s">
        <v>108</v>
      </c>
      <c r="T77" s="39"/>
      <c r="U77" s="39"/>
      <c r="V77" s="39"/>
      <c r="W77" s="39"/>
      <c r="X77" s="39"/>
      <c r="Y77" s="40"/>
    </row>
    <row r="78" spans="1:25" x14ac:dyDescent="0.3">
      <c r="A78" s="33" t="s">
        <v>58</v>
      </c>
      <c r="B78" s="34"/>
      <c r="E78" s="55"/>
      <c r="F78" s="55"/>
      <c r="G78" s="55"/>
      <c r="H78" s="55"/>
      <c r="I78" s="55"/>
      <c r="J78" s="55"/>
      <c r="K78" s="55"/>
      <c r="L78" s="55"/>
      <c r="M78" s="56"/>
      <c r="N78" s="87"/>
      <c r="O78" s="55"/>
      <c r="P78" s="55"/>
      <c r="Q78" s="55"/>
      <c r="R78" s="55"/>
      <c r="S78" s="55"/>
      <c r="T78" s="55"/>
      <c r="U78" s="55"/>
      <c r="V78" s="55"/>
      <c r="W78" s="55"/>
      <c r="X78" s="55"/>
      <c r="Y78" s="56"/>
    </row>
    <row r="79" spans="1:25" x14ac:dyDescent="0.3">
      <c r="A79" s="33" t="s">
        <v>59</v>
      </c>
      <c r="B79" s="8">
        <v>90</v>
      </c>
      <c r="C79" s="55"/>
      <c r="D79" s="55"/>
      <c r="E79" s="55"/>
      <c r="F79" s="55"/>
      <c r="G79" s="55"/>
      <c r="H79" s="55"/>
      <c r="I79" s="55"/>
      <c r="J79" s="55"/>
      <c r="K79" s="55"/>
      <c r="L79" s="55"/>
      <c r="M79" s="56"/>
      <c r="N79" s="64"/>
      <c r="O79" s="55"/>
      <c r="P79" s="55"/>
      <c r="Q79" s="55"/>
      <c r="R79" s="55"/>
      <c r="S79" s="55"/>
      <c r="T79" s="55"/>
      <c r="U79" s="55"/>
      <c r="V79" s="55"/>
      <c r="W79" s="55"/>
      <c r="X79" s="55"/>
      <c r="Y79" s="56"/>
    </row>
    <row r="80" spans="1:25" x14ac:dyDescent="0.3">
      <c r="A80" s="33" t="s">
        <v>60</v>
      </c>
      <c r="B80" s="8">
        <v>2</v>
      </c>
      <c r="C80" s="55"/>
      <c r="D80" s="55"/>
      <c r="E80" s="55"/>
      <c r="F80" s="55"/>
      <c r="G80" s="55"/>
      <c r="H80" s="55"/>
      <c r="I80" s="55"/>
      <c r="J80" s="55"/>
      <c r="K80" s="55"/>
      <c r="L80" s="55"/>
      <c r="M80" s="56"/>
      <c r="N80" s="64"/>
      <c r="O80" s="55"/>
      <c r="P80" s="55"/>
      <c r="Q80" s="55"/>
      <c r="R80" s="55"/>
      <c r="S80" s="55"/>
      <c r="T80" s="55"/>
      <c r="U80" s="55"/>
      <c r="V80" s="55"/>
      <c r="W80" s="55"/>
      <c r="X80" s="55"/>
      <c r="Y80" s="56"/>
    </row>
    <row r="81" spans="1:25" x14ac:dyDescent="0.3">
      <c r="A81" s="33" t="s">
        <v>45</v>
      </c>
      <c r="B81" s="47"/>
      <c r="C81" s="48" t="s">
        <v>64</v>
      </c>
      <c r="D81" s="48"/>
      <c r="E81" s="49"/>
      <c r="F81" s="48" t="s">
        <v>65</v>
      </c>
      <c r="G81" s="48"/>
      <c r="H81" s="49"/>
      <c r="I81" s="48" t="s">
        <v>66</v>
      </c>
      <c r="J81" s="48"/>
      <c r="K81" s="49"/>
      <c r="L81" s="48" t="s">
        <v>67</v>
      </c>
      <c r="M81" s="50"/>
      <c r="N81" s="47"/>
      <c r="O81" s="48" t="s">
        <v>64</v>
      </c>
      <c r="P81" s="48"/>
      <c r="Q81" s="49"/>
      <c r="R81" s="48" t="s">
        <v>65</v>
      </c>
      <c r="S81" s="48"/>
      <c r="T81" s="49"/>
      <c r="U81" s="48" t="s">
        <v>66</v>
      </c>
      <c r="V81" s="48"/>
      <c r="W81" s="49"/>
      <c r="X81" s="48" t="s">
        <v>67</v>
      </c>
      <c r="Y81" s="50"/>
    </row>
    <row r="82" spans="1:25" x14ac:dyDescent="0.3">
      <c r="A82" s="33" t="s">
        <v>111</v>
      </c>
      <c r="B82" s="89"/>
      <c r="C82" s="88">
        <v>0.05</v>
      </c>
      <c r="D82" s="90"/>
      <c r="E82" s="91"/>
      <c r="F82" s="88"/>
      <c r="G82" s="90"/>
      <c r="H82" s="91"/>
      <c r="I82" s="88"/>
      <c r="J82" s="90"/>
      <c r="K82" s="91"/>
      <c r="L82" s="88"/>
      <c r="M82" s="92"/>
      <c r="N82" s="89"/>
      <c r="O82" s="88"/>
      <c r="P82" s="90"/>
      <c r="Q82" s="91"/>
      <c r="R82" s="88"/>
      <c r="S82" s="90"/>
      <c r="T82" s="91"/>
      <c r="U82" s="88"/>
      <c r="V82" s="90"/>
      <c r="W82" s="91"/>
      <c r="X82" s="88"/>
      <c r="Y82" s="92"/>
    </row>
    <row r="83" spans="1:25" x14ac:dyDescent="0.3">
      <c r="A83" s="33" t="s">
        <v>71</v>
      </c>
      <c r="B83" s="51" t="s">
        <v>46</v>
      </c>
      <c r="C83" s="52" t="s">
        <v>47</v>
      </c>
      <c r="D83" s="52" t="s">
        <v>48</v>
      </c>
      <c r="E83" s="53" t="s">
        <v>46</v>
      </c>
      <c r="F83" s="52" t="s">
        <v>47</v>
      </c>
      <c r="G83" s="52" t="s">
        <v>48</v>
      </c>
      <c r="H83" s="53" t="s">
        <v>46</v>
      </c>
      <c r="I83" s="52" t="s">
        <v>47</v>
      </c>
      <c r="J83" s="52" t="s">
        <v>48</v>
      </c>
      <c r="K83" s="53" t="s">
        <v>46</v>
      </c>
      <c r="L83" s="52" t="s">
        <v>47</v>
      </c>
      <c r="M83" s="54" t="s">
        <v>48</v>
      </c>
      <c r="N83" s="51" t="s">
        <v>46</v>
      </c>
      <c r="O83" s="52" t="s">
        <v>47</v>
      </c>
      <c r="P83" s="52" t="s">
        <v>48</v>
      </c>
      <c r="Q83" s="53" t="s">
        <v>46</v>
      </c>
      <c r="R83" s="52" t="s">
        <v>47</v>
      </c>
      <c r="S83" s="52" t="s">
        <v>48</v>
      </c>
      <c r="T83" s="53" t="s">
        <v>46</v>
      </c>
      <c r="U83" s="52" t="s">
        <v>47</v>
      </c>
      <c r="V83" s="52" t="s">
        <v>48</v>
      </c>
      <c r="W83" s="53" t="s">
        <v>46</v>
      </c>
      <c r="X83" s="52" t="s">
        <v>47</v>
      </c>
      <c r="Y83" s="54" t="s">
        <v>48</v>
      </c>
    </row>
    <row r="84" spans="1:25" x14ac:dyDescent="0.3">
      <c r="A84" s="33" t="s">
        <v>113</v>
      </c>
      <c r="B84" s="8"/>
      <c r="C84" s="25"/>
      <c r="D84" s="97"/>
      <c r="E84" s="25"/>
      <c r="F84" s="25"/>
      <c r="G84" s="97"/>
      <c r="H84" s="25"/>
      <c r="I84" s="25"/>
      <c r="J84" s="97"/>
      <c r="K84" s="25"/>
      <c r="L84" s="25"/>
      <c r="M84" s="25"/>
      <c r="N84" s="8"/>
      <c r="O84" s="25"/>
      <c r="P84" s="97"/>
      <c r="Q84" s="25"/>
      <c r="R84" s="25"/>
      <c r="S84" s="97"/>
      <c r="T84" s="25"/>
      <c r="U84" s="25"/>
      <c r="V84" s="97"/>
      <c r="W84" s="25"/>
      <c r="X84" s="25"/>
      <c r="Y84" s="96"/>
    </row>
    <row r="85" spans="1:25" x14ac:dyDescent="0.3">
      <c r="A85" s="33" t="s">
        <v>112</v>
      </c>
      <c r="B85" s="8"/>
      <c r="C85" s="25"/>
      <c r="D85" s="98"/>
      <c r="E85" s="25"/>
      <c r="F85" s="25"/>
      <c r="G85" s="98"/>
      <c r="H85" s="25"/>
      <c r="I85" s="25"/>
      <c r="J85" s="98"/>
      <c r="K85" s="25"/>
      <c r="L85" s="25"/>
      <c r="M85" s="25"/>
      <c r="N85" s="8"/>
      <c r="O85" s="25"/>
      <c r="P85" s="98"/>
      <c r="Q85" s="25"/>
      <c r="R85" s="25"/>
      <c r="S85" s="98"/>
      <c r="T85" s="25"/>
      <c r="U85" s="25"/>
      <c r="V85" s="98"/>
      <c r="W85" s="25"/>
      <c r="X85" s="25"/>
      <c r="Y85" s="35"/>
    </row>
    <row r="86" spans="1:25" x14ac:dyDescent="0.3">
      <c r="A86" s="33" t="s">
        <v>51</v>
      </c>
      <c r="B86" s="8"/>
      <c r="C86" s="25"/>
      <c r="D86" s="25"/>
      <c r="E86" s="29"/>
      <c r="F86" s="25"/>
      <c r="G86" s="25"/>
      <c r="H86" s="29"/>
      <c r="I86" s="25"/>
      <c r="J86" s="25"/>
      <c r="K86" s="29"/>
      <c r="L86" s="25"/>
      <c r="M86" s="35"/>
      <c r="N86" s="8"/>
      <c r="O86" s="25"/>
      <c r="P86" s="25"/>
      <c r="Q86" s="29"/>
      <c r="R86" s="25"/>
      <c r="S86" s="25"/>
      <c r="T86" s="29"/>
      <c r="U86" s="25"/>
      <c r="V86" s="25"/>
      <c r="W86" s="29"/>
      <c r="X86" s="25"/>
      <c r="Y86" s="35"/>
    </row>
    <row r="87" spans="1:25" x14ac:dyDescent="0.3">
      <c r="A87" s="33" t="s">
        <v>52</v>
      </c>
      <c r="B87" s="8"/>
      <c r="C87" s="25"/>
      <c r="D87" s="25"/>
      <c r="E87" s="29"/>
      <c r="F87" s="25"/>
      <c r="G87" s="25"/>
      <c r="H87" s="29"/>
      <c r="I87" s="25"/>
      <c r="J87" s="25"/>
      <c r="K87" s="29"/>
      <c r="L87" s="25"/>
      <c r="M87" s="35"/>
      <c r="N87" s="8"/>
      <c r="O87" s="25"/>
      <c r="P87" s="25"/>
      <c r="Q87" s="29"/>
      <c r="R87" s="25"/>
      <c r="S87" s="25"/>
      <c r="T87" s="29"/>
      <c r="U87" s="25"/>
      <c r="V87" s="25"/>
      <c r="W87" s="29"/>
      <c r="X87" s="25"/>
      <c r="Y87" s="35"/>
    </row>
    <row r="88" spans="1:25" x14ac:dyDescent="0.3">
      <c r="A88" s="33" t="s">
        <v>56</v>
      </c>
      <c r="B88" s="8"/>
      <c r="C88" s="25"/>
      <c r="D88" s="25"/>
      <c r="E88" s="29"/>
      <c r="F88" s="25"/>
      <c r="G88" s="25"/>
      <c r="H88" s="29"/>
      <c r="I88" s="25"/>
      <c r="J88" s="25"/>
      <c r="K88" s="29"/>
      <c r="L88" s="25"/>
      <c r="M88" s="35"/>
      <c r="N88" s="8"/>
      <c r="O88" s="25"/>
      <c r="P88" s="25"/>
      <c r="Q88" s="29"/>
      <c r="R88" s="25"/>
      <c r="S88" s="25"/>
      <c r="T88" s="29"/>
      <c r="U88" s="25"/>
      <c r="V88" s="25"/>
      <c r="W88" s="29"/>
      <c r="X88" s="25"/>
      <c r="Y88" s="35"/>
    </row>
    <row r="89" spans="1:25" x14ac:dyDescent="0.3">
      <c r="A89" s="33" t="s">
        <v>134</v>
      </c>
      <c r="B89" s="8"/>
      <c r="C89" s="25"/>
      <c r="D89" s="25"/>
      <c r="E89" s="29"/>
      <c r="F89" s="25"/>
      <c r="G89" s="25"/>
      <c r="H89" s="29"/>
      <c r="I89" s="25"/>
      <c r="J89" s="25"/>
      <c r="K89" s="29"/>
      <c r="L89" s="25"/>
      <c r="M89" s="35"/>
      <c r="N89" s="8"/>
      <c r="O89" s="25"/>
      <c r="P89" s="25"/>
      <c r="Q89" s="29"/>
      <c r="R89" s="25"/>
      <c r="S89" s="25"/>
      <c r="T89" s="29"/>
      <c r="U89" s="25"/>
      <c r="V89" s="25"/>
      <c r="W89" s="29"/>
      <c r="X89" s="25"/>
      <c r="Y89" s="35"/>
    </row>
    <row r="90" spans="1:25" x14ac:dyDescent="0.3">
      <c r="A90" s="33" t="s">
        <v>53</v>
      </c>
      <c r="B90" s="8"/>
      <c r="C90" s="25"/>
      <c r="D90" s="25"/>
      <c r="E90" s="29"/>
      <c r="F90" s="25"/>
      <c r="G90" s="25"/>
      <c r="H90" s="29"/>
      <c r="I90" s="25"/>
      <c r="J90" s="25"/>
      <c r="K90" s="29"/>
      <c r="L90" s="25"/>
      <c r="M90" s="35"/>
      <c r="N90" s="8"/>
      <c r="O90" s="25"/>
      <c r="P90" s="25"/>
      <c r="Q90" s="29"/>
      <c r="R90" s="25"/>
      <c r="S90" s="25"/>
      <c r="T90" s="29"/>
      <c r="U90" s="25"/>
      <c r="V90" s="25"/>
      <c r="W90" s="29"/>
      <c r="X90" s="25"/>
      <c r="Y90" s="35"/>
    </row>
    <row r="91" spans="1:25" x14ac:dyDescent="0.3">
      <c r="A91" s="33" t="s">
        <v>57</v>
      </c>
      <c r="B91" s="8">
        <f>$B$13-B89-B90</f>
        <v>90</v>
      </c>
      <c r="C91" s="25">
        <f t="shared" ref="C91:Y91" si="6">$B$13-C89-C90</f>
        <v>90</v>
      </c>
      <c r="D91" s="25">
        <f t="shared" si="6"/>
        <v>90</v>
      </c>
      <c r="E91" s="29">
        <f t="shared" si="6"/>
        <v>90</v>
      </c>
      <c r="F91" s="25">
        <f t="shared" si="6"/>
        <v>90</v>
      </c>
      <c r="G91" s="25">
        <f t="shared" si="6"/>
        <v>90</v>
      </c>
      <c r="H91" s="29">
        <f t="shared" si="6"/>
        <v>90</v>
      </c>
      <c r="I91" s="25">
        <f t="shared" si="6"/>
        <v>90</v>
      </c>
      <c r="J91" s="25">
        <f t="shared" si="6"/>
        <v>90</v>
      </c>
      <c r="K91" s="29">
        <f t="shared" si="6"/>
        <v>90</v>
      </c>
      <c r="L91" s="25">
        <f t="shared" si="6"/>
        <v>90</v>
      </c>
      <c r="M91" s="35">
        <f t="shared" si="6"/>
        <v>90</v>
      </c>
      <c r="N91" s="8">
        <f t="shared" si="6"/>
        <v>90</v>
      </c>
      <c r="O91" s="25">
        <f t="shared" si="6"/>
        <v>90</v>
      </c>
      <c r="P91" s="25">
        <f t="shared" si="6"/>
        <v>90</v>
      </c>
      <c r="Q91" s="29">
        <f t="shared" si="6"/>
        <v>90</v>
      </c>
      <c r="R91" s="25">
        <f t="shared" si="6"/>
        <v>90</v>
      </c>
      <c r="S91" s="25">
        <f t="shared" si="6"/>
        <v>90</v>
      </c>
      <c r="T91" s="29">
        <f t="shared" si="6"/>
        <v>90</v>
      </c>
      <c r="U91" s="25">
        <f t="shared" si="6"/>
        <v>90</v>
      </c>
      <c r="V91" s="25">
        <f t="shared" si="6"/>
        <v>90</v>
      </c>
      <c r="W91" s="29">
        <f t="shared" si="6"/>
        <v>90</v>
      </c>
      <c r="X91" s="25">
        <f t="shared" si="6"/>
        <v>90</v>
      </c>
      <c r="Y91" s="35">
        <f t="shared" si="6"/>
        <v>90</v>
      </c>
    </row>
    <row r="92" spans="1:25" x14ac:dyDescent="0.3">
      <c r="A92" s="33" t="s">
        <v>69</v>
      </c>
      <c r="B92" s="31"/>
      <c r="C92" s="26"/>
      <c r="D92" s="26"/>
      <c r="E92" s="30"/>
      <c r="F92" s="26"/>
      <c r="G92" s="26"/>
      <c r="H92" s="30"/>
      <c r="I92" s="26"/>
      <c r="J92" s="26"/>
      <c r="K92" s="30"/>
      <c r="L92" s="26"/>
      <c r="M92" s="36"/>
      <c r="N92" s="31"/>
      <c r="O92" s="26"/>
      <c r="P92" s="26"/>
      <c r="Q92" s="30"/>
      <c r="R92" s="26"/>
      <c r="S92" s="26"/>
      <c r="T92" s="30"/>
      <c r="U92" s="26"/>
      <c r="V92" s="26"/>
      <c r="W92" s="30"/>
      <c r="X92" s="26"/>
      <c r="Y92" s="36"/>
    </row>
    <row r="93" spans="1:25" x14ac:dyDescent="0.3">
      <c r="A93" s="33" t="s">
        <v>62</v>
      </c>
      <c r="B93" s="32"/>
      <c r="C93" s="25"/>
      <c r="D93" s="27"/>
      <c r="E93" s="27"/>
      <c r="F93" s="25"/>
      <c r="G93" s="27"/>
      <c r="H93" s="27"/>
      <c r="I93" s="25"/>
      <c r="J93" s="27"/>
      <c r="K93" s="27"/>
      <c r="L93" s="25"/>
      <c r="M93" s="37"/>
      <c r="N93" s="32"/>
      <c r="O93" s="25"/>
      <c r="P93" s="27"/>
      <c r="Q93" s="27"/>
      <c r="R93" s="25"/>
      <c r="S93" s="27"/>
      <c r="T93" s="27"/>
      <c r="U93" s="25"/>
      <c r="V93" s="27"/>
      <c r="W93" s="27"/>
      <c r="X93" s="25"/>
      <c r="Y93" s="37"/>
    </row>
    <row r="94" spans="1:25" x14ac:dyDescent="0.3">
      <c r="A94" s="33" t="s">
        <v>132</v>
      </c>
      <c r="B94" s="101"/>
      <c r="C94" s="99"/>
      <c r="D94" s="103"/>
      <c r="E94" s="99"/>
      <c r="F94" s="99"/>
      <c r="G94" s="103"/>
      <c r="H94" s="99"/>
      <c r="I94" s="99"/>
      <c r="J94" s="103"/>
      <c r="K94" s="99"/>
      <c r="L94" s="99"/>
      <c r="M94" s="106"/>
      <c r="N94" s="99"/>
      <c r="O94" s="99"/>
      <c r="P94" s="103"/>
      <c r="Q94" s="99"/>
      <c r="R94" s="99"/>
      <c r="S94" s="103"/>
      <c r="T94" s="99"/>
      <c r="U94" s="99"/>
      <c r="V94" s="103"/>
      <c r="W94" s="99"/>
      <c r="X94" s="99"/>
      <c r="Y94" s="106"/>
    </row>
    <row r="95" spans="1:25" s="110" customFormat="1" x14ac:dyDescent="0.3">
      <c r="A95" s="109" t="s">
        <v>68</v>
      </c>
      <c r="B95" s="102"/>
      <c r="C95" s="100"/>
      <c r="D95" s="104"/>
      <c r="E95" s="100"/>
      <c r="F95" s="100"/>
      <c r="G95" s="104"/>
      <c r="H95" s="100"/>
      <c r="I95" s="100"/>
      <c r="J95" s="104"/>
      <c r="K95" s="100"/>
      <c r="L95" s="100"/>
      <c r="M95" s="107"/>
      <c r="N95" s="100"/>
      <c r="O95" s="100"/>
      <c r="P95" s="104"/>
      <c r="Q95" s="100"/>
      <c r="R95" s="100"/>
      <c r="S95" s="104"/>
      <c r="T95" s="100"/>
      <c r="U95" s="100"/>
      <c r="V95" s="104"/>
      <c r="W95" s="100"/>
      <c r="X95" s="100"/>
      <c r="Y95" s="107"/>
    </row>
    <row r="96" spans="1:25" x14ac:dyDescent="0.3">
      <c r="A96" s="33" t="s">
        <v>117</v>
      </c>
      <c r="B96" s="102" t="e">
        <f t="shared" ref="B96:Y96" si="7">((B89-B90-B94)/$B$13)/B95</f>
        <v>#DIV/0!</v>
      </c>
      <c r="C96" s="100" t="e">
        <f t="shared" si="7"/>
        <v>#DIV/0!</v>
      </c>
      <c r="D96" s="104" t="e">
        <f t="shared" si="7"/>
        <v>#DIV/0!</v>
      </c>
      <c r="E96" s="100" t="e">
        <f t="shared" si="7"/>
        <v>#DIV/0!</v>
      </c>
      <c r="F96" s="100" t="e">
        <f t="shared" si="7"/>
        <v>#DIV/0!</v>
      </c>
      <c r="G96" s="104" t="e">
        <f t="shared" si="7"/>
        <v>#DIV/0!</v>
      </c>
      <c r="H96" s="100" t="e">
        <f t="shared" si="7"/>
        <v>#DIV/0!</v>
      </c>
      <c r="I96" s="100" t="e">
        <f t="shared" si="7"/>
        <v>#DIV/0!</v>
      </c>
      <c r="J96" s="104" t="e">
        <f t="shared" si="7"/>
        <v>#DIV/0!</v>
      </c>
      <c r="K96" s="100" t="e">
        <f t="shared" si="7"/>
        <v>#DIV/0!</v>
      </c>
      <c r="L96" s="100" t="e">
        <f t="shared" si="7"/>
        <v>#DIV/0!</v>
      </c>
      <c r="M96" s="107" t="e">
        <f t="shared" si="7"/>
        <v>#DIV/0!</v>
      </c>
      <c r="N96" s="100" t="e">
        <f t="shared" si="7"/>
        <v>#DIV/0!</v>
      </c>
      <c r="O96" s="100" t="e">
        <f t="shared" si="7"/>
        <v>#DIV/0!</v>
      </c>
      <c r="P96" s="104" t="e">
        <f t="shared" si="7"/>
        <v>#DIV/0!</v>
      </c>
      <c r="Q96" s="100" t="e">
        <f t="shared" si="7"/>
        <v>#DIV/0!</v>
      </c>
      <c r="R96" s="100" t="e">
        <f t="shared" si="7"/>
        <v>#DIV/0!</v>
      </c>
      <c r="S96" s="104" t="e">
        <f t="shared" si="7"/>
        <v>#DIV/0!</v>
      </c>
      <c r="T96" s="100" t="e">
        <f t="shared" si="7"/>
        <v>#DIV/0!</v>
      </c>
      <c r="U96" s="100" t="e">
        <f t="shared" si="7"/>
        <v>#DIV/0!</v>
      </c>
      <c r="V96" s="104" t="e">
        <f t="shared" si="7"/>
        <v>#DIV/0!</v>
      </c>
      <c r="W96" s="100" t="e">
        <f t="shared" si="7"/>
        <v>#DIV/0!</v>
      </c>
      <c r="X96" s="100" t="e">
        <f t="shared" si="7"/>
        <v>#DIV/0!</v>
      </c>
      <c r="Y96" s="107" t="e">
        <f t="shared" si="7"/>
        <v>#DIV/0!</v>
      </c>
    </row>
    <row r="97" spans="1:25" x14ac:dyDescent="0.3">
      <c r="A97" s="33" t="s">
        <v>129</v>
      </c>
      <c r="B97" s="8" t="e">
        <f>_xlfn.XLOOKUP(B96,DoNotDelete_Lookup!$C$4:$C$9,DoNotDelete_Lookup!$A$4:$A$9,0,1,1)</f>
        <v>#DIV/0!</v>
      </c>
      <c r="C97" s="25" t="e">
        <f>_xlfn.XLOOKUP(C96,DoNotDelete_Lookup!$C$4:$C$9,DoNotDelete_Lookup!$A$4:$A$9,0,1,1)</f>
        <v>#DIV/0!</v>
      </c>
      <c r="D97" s="98" t="e">
        <f>_xlfn.XLOOKUP(D96,DoNotDelete_Lookup!$C$4:$C$9,DoNotDelete_Lookup!$A$4:$A$9,0,1,1)</f>
        <v>#DIV/0!</v>
      </c>
      <c r="E97" s="25" t="e">
        <f>_xlfn.XLOOKUP(E96,DoNotDelete_Lookup!$C$4:$C$9,DoNotDelete_Lookup!$A$4:$A$9,0,1,1)</f>
        <v>#DIV/0!</v>
      </c>
      <c r="F97" s="25" t="e">
        <f>_xlfn.XLOOKUP(F96,DoNotDelete_Lookup!$C$4:$C$9,DoNotDelete_Lookup!$A$4:$A$9,0,1,1)</f>
        <v>#DIV/0!</v>
      </c>
      <c r="G97" s="98" t="e">
        <f>_xlfn.XLOOKUP(G96,DoNotDelete_Lookup!$C$4:$C$9,DoNotDelete_Lookup!$A$4:$A$9,0,1,1)</f>
        <v>#DIV/0!</v>
      </c>
      <c r="H97" s="25" t="e">
        <f>_xlfn.XLOOKUP(H96,DoNotDelete_Lookup!$C$4:$C$9,DoNotDelete_Lookup!$A$4:$A$9,0,1,1)</f>
        <v>#DIV/0!</v>
      </c>
      <c r="I97" s="25" t="e">
        <f>_xlfn.XLOOKUP(I96,DoNotDelete_Lookup!$C$4:$C$9,DoNotDelete_Lookup!$A$4:$A$9,0,1,1)</f>
        <v>#DIV/0!</v>
      </c>
      <c r="J97" s="98" t="e">
        <f>_xlfn.XLOOKUP(J96,DoNotDelete_Lookup!$C$4:$C$9,DoNotDelete_Lookup!$A$4:$A$9,0,1,1)</f>
        <v>#DIV/0!</v>
      </c>
      <c r="K97" s="25" t="e">
        <f>_xlfn.XLOOKUP(K96,DoNotDelete_Lookup!$C$4:$C$9,DoNotDelete_Lookup!$A$4:$A$9,0,1,1)</f>
        <v>#DIV/0!</v>
      </c>
      <c r="L97" s="25" t="e">
        <f>_xlfn.XLOOKUP(L96,DoNotDelete_Lookup!$C$4:$C$9,DoNotDelete_Lookup!$A$4:$A$9,0,1,1)</f>
        <v>#DIV/0!</v>
      </c>
      <c r="M97" s="35" t="e">
        <f>_xlfn.XLOOKUP(M96,DoNotDelete_Lookup!$C$4:$C$9,DoNotDelete_Lookup!$A$4:$A$9,0,1,1)</f>
        <v>#DIV/0!</v>
      </c>
      <c r="N97" s="25" t="e">
        <f>_xlfn.XLOOKUP(N96,DoNotDelete_Lookup!$C$4:$C$9,DoNotDelete_Lookup!$A$4:$A$9,0,1,1)</f>
        <v>#DIV/0!</v>
      </c>
      <c r="O97" s="25" t="e">
        <f>_xlfn.XLOOKUP(O96,DoNotDelete_Lookup!$C$4:$C$9,DoNotDelete_Lookup!$A$4:$A$9,0,1,1)</f>
        <v>#DIV/0!</v>
      </c>
      <c r="P97" s="98" t="e">
        <f>_xlfn.XLOOKUP(P96,DoNotDelete_Lookup!$C$4:$C$9,DoNotDelete_Lookup!$A$4:$A$9,0,1,1)</f>
        <v>#DIV/0!</v>
      </c>
      <c r="Q97" s="25" t="e">
        <f>_xlfn.XLOOKUP(Q96,DoNotDelete_Lookup!$C$4:$C$9,DoNotDelete_Lookup!$A$4:$A$9,0,1,1)</f>
        <v>#DIV/0!</v>
      </c>
      <c r="R97" s="25" t="e">
        <f>_xlfn.XLOOKUP(R96,DoNotDelete_Lookup!$C$4:$C$9,DoNotDelete_Lookup!$A$4:$A$9,0,1,1)</f>
        <v>#DIV/0!</v>
      </c>
      <c r="S97" s="98" t="e">
        <f>_xlfn.XLOOKUP(S96,DoNotDelete_Lookup!$C$4:$C$9,DoNotDelete_Lookup!$A$4:$A$9,0,1,1)</f>
        <v>#DIV/0!</v>
      </c>
      <c r="T97" s="25" t="e">
        <f>_xlfn.XLOOKUP(T96,DoNotDelete_Lookup!$C$4:$C$9,DoNotDelete_Lookup!$A$4:$A$9,0,1,1)</f>
        <v>#DIV/0!</v>
      </c>
      <c r="U97" s="25" t="e">
        <f>_xlfn.XLOOKUP(U96,DoNotDelete_Lookup!$C$4:$C$9,DoNotDelete_Lookup!$A$4:$A$9,0,1,1)</f>
        <v>#DIV/0!</v>
      </c>
      <c r="V97" s="98" t="e">
        <f>_xlfn.XLOOKUP(V96,DoNotDelete_Lookup!$C$4:$C$9,DoNotDelete_Lookup!$A$4:$A$9,0,1,1)</f>
        <v>#DIV/0!</v>
      </c>
      <c r="W97" s="25" t="e">
        <f>_xlfn.XLOOKUP(W96,DoNotDelete_Lookup!$C$4:$C$9,DoNotDelete_Lookup!$A$4:$A$9,0,1,1)</f>
        <v>#DIV/0!</v>
      </c>
      <c r="X97" s="25" t="e">
        <f>_xlfn.XLOOKUP(X96,DoNotDelete_Lookup!$C$4:$C$9,DoNotDelete_Lookup!$A$4:$A$9,0,1,1)</f>
        <v>#DIV/0!</v>
      </c>
      <c r="Y97" s="35" t="e">
        <f>_xlfn.XLOOKUP(Y96,DoNotDelete_Lookup!$C$4:$C$9,DoNotDelete_Lookup!$A$4:$A$9,0,1,1)</f>
        <v>#DIV/0!</v>
      </c>
    </row>
    <row r="98" spans="1:25" ht="15" thickBot="1" x14ac:dyDescent="0.35">
      <c r="A98" s="93"/>
      <c r="B98" s="93"/>
      <c r="C98" s="94"/>
      <c r="D98" s="105"/>
      <c r="E98" s="94"/>
      <c r="F98" s="94"/>
      <c r="G98" s="105"/>
      <c r="H98" s="94"/>
      <c r="I98" s="94"/>
      <c r="J98" s="105"/>
      <c r="K98" s="94"/>
      <c r="L98" s="94"/>
      <c r="M98" s="95"/>
      <c r="N98" s="94"/>
      <c r="O98" s="94"/>
      <c r="P98" s="105"/>
      <c r="Q98" s="94"/>
      <c r="R98" s="94"/>
      <c r="S98" s="105"/>
      <c r="T98" s="94"/>
      <c r="U98" s="94"/>
      <c r="V98" s="105"/>
      <c r="W98" s="94"/>
      <c r="X98" s="94"/>
      <c r="Y98" s="95"/>
    </row>
  </sheetData>
  <dataValidations count="6">
    <dataValidation type="list" allowBlank="1" showInputMessage="1" showErrorMessage="1" sqref="B12 B34 B56 B78" xr:uid="{1924FD03-992C-454C-960E-04FB5AD4EC06}">
      <formula1>"Pretimed,Actuated-Uncoordinated,Semi-Actuated Uncoordinated, Actuated-Coordinated"</formula1>
    </dataValidation>
    <dataValidation type="list" allowBlank="1" showInputMessage="1" showErrorMessage="1" sqref="B18 E18 H18 K18 N18 Q18 T18 W18 B40 E40 H40 K40 N40 Q40 T40 W40 B62 E62 H62 K62 N62 Q62 T62 W62 B84 E84 H84 K84 N84 Q84 T84 W84" xr:uid="{A0D914F0-6A18-481B-9C4E-3B691C50DA42}">
      <formula1>"n/a, LR"</formula1>
    </dataValidation>
    <dataValidation type="list" allowBlank="1" showInputMessage="1" showErrorMessage="1" sqref="D18 G18 J18 M18 P18 S18 V18 Y18 D40 G40 J40 M40 P40 S40 V40 Y40 D62 G62 J62 M62 P62 S62 V62 Y62 D84 G84 J84 M84 P84 S84 V84 Y84" xr:uid="{19C05361-22FF-478A-BB58-143ACCD26764}">
      <formula1>"n/a,LR"</formula1>
    </dataValidation>
    <dataValidation type="list" allowBlank="1" showInputMessage="1" showErrorMessage="1" sqref="C18 F18 I18 L18 O18 R18 U18 X18 C40 F40 I40 L40 O40 R40 U40 X40 C62 F62 I62 L62 O62 R62 U62 X62 C84 F84 I84 L84 O84 R84 U84 X84" xr:uid="{20F3AD0B-29DB-4BDD-A26E-B25645F67F4C}">
      <formula1>"LT,TR,LTR,n/a"</formula1>
    </dataValidation>
    <dataValidation type="list" allowBlank="1" showInputMessage="1" showErrorMessage="1" sqref="B19 D19:E19 G19:H19 J19:K19 M19:N19 P19:Q19 S19:T19 V19:W19 Y19 B41 D41:E41 G41:H41 J41:K41 M41:N41 P41:Q41 S41:T41 V41:W41 Y41 B63 D63:E63 G63:H63 J63:K63 M63:N63 P63:Q63 S63:T63 V63:W63 Y63 B85 D85:E85 G85:H85 J85:K85 M85:N85 P85:Q85 S85:T85 V85:W85 Y85" xr:uid="{C3ACA81A-7EA1-4B49-A991-7C3B862D954C}">
      <formula1>"0,1,2,3"</formula1>
    </dataValidation>
    <dataValidation type="list" allowBlank="1" showInputMessage="1" showErrorMessage="1" sqref="C19 F19 I19 L19 O19 R19 U19 X19 C41 F41 I41 L41 O41 R41 U41 X41 C63 F63 I63 L63 O63 R63 U63 X63 C85 F85 I85 L85 O85 R85 U85 X85" xr:uid="{1A95D44F-42C5-432C-BBBE-95250462EE80}">
      <formula1>"0,1,2,3,4,5,6"</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A7176-D808-4F58-A7A5-1D7F34EF46D7}">
  <dimension ref="A1:I56"/>
  <sheetViews>
    <sheetView topLeftCell="A36" workbookViewId="0">
      <selection activeCell="J63" sqref="J63"/>
    </sheetView>
  </sheetViews>
  <sheetFormatPr defaultRowHeight="14.4" x14ac:dyDescent="0.3"/>
  <cols>
    <col min="1" max="1" width="24" bestFit="1" customWidth="1"/>
    <col min="2" max="2" width="9.33203125" bestFit="1" customWidth="1"/>
  </cols>
  <sheetData>
    <row r="1" spans="1:9" x14ac:dyDescent="0.3">
      <c r="A1" s="24" t="s">
        <v>7</v>
      </c>
      <c r="B1" t="s">
        <v>18</v>
      </c>
      <c r="I1" s="20"/>
    </row>
    <row r="2" spans="1:9" x14ac:dyDescent="0.3">
      <c r="A2" s="24" t="s">
        <v>105</v>
      </c>
      <c r="B2">
        <v>13052</v>
      </c>
      <c r="I2" s="20"/>
    </row>
    <row r="3" spans="1:9" x14ac:dyDescent="0.3">
      <c r="A3" s="24" t="s">
        <v>14</v>
      </c>
      <c r="B3" t="s">
        <v>17</v>
      </c>
      <c r="I3" s="20"/>
    </row>
    <row r="4" spans="1:9" x14ac:dyDescent="0.3">
      <c r="A4" s="24" t="s">
        <v>104</v>
      </c>
      <c r="B4">
        <v>2024</v>
      </c>
      <c r="I4" s="20"/>
    </row>
    <row r="5" spans="1:9" x14ac:dyDescent="0.3">
      <c r="A5" s="76" t="s">
        <v>103</v>
      </c>
      <c r="B5">
        <v>2044</v>
      </c>
      <c r="I5" s="20"/>
    </row>
    <row r="6" spans="1:9" x14ac:dyDescent="0.3">
      <c r="A6" s="24" t="s">
        <v>8</v>
      </c>
      <c r="B6" s="2">
        <v>44634</v>
      </c>
      <c r="I6" s="20"/>
    </row>
    <row r="7" spans="1:9" x14ac:dyDescent="0.3">
      <c r="A7" s="24" t="s">
        <v>9</v>
      </c>
      <c r="B7" s="1" t="s">
        <v>10</v>
      </c>
      <c r="C7" s="1"/>
      <c r="D7" s="1"/>
      <c r="E7" s="1" t="s">
        <v>11</v>
      </c>
      <c r="I7" s="20"/>
    </row>
    <row r="8" spans="1:9" x14ac:dyDescent="0.3">
      <c r="A8" s="22" t="s">
        <v>12</v>
      </c>
      <c r="B8" t="s">
        <v>19</v>
      </c>
      <c r="E8" t="s">
        <v>16</v>
      </c>
      <c r="I8" s="20"/>
    </row>
    <row r="9" spans="1:9" x14ac:dyDescent="0.3">
      <c r="A9" s="23" t="s">
        <v>13</v>
      </c>
      <c r="B9" s="19" t="s">
        <v>20</v>
      </c>
      <c r="C9" s="19"/>
      <c r="D9" s="19"/>
      <c r="E9" s="19" t="s">
        <v>16</v>
      </c>
      <c r="F9" s="19"/>
      <c r="G9" s="19"/>
      <c r="H9" s="19"/>
      <c r="I9" s="21"/>
    </row>
    <row r="10" spans="1:9" x14ac:dyDescent="0.3">
      <c r="A10" s="77"/>
    </row>
    <row r="11" spans="1:9" x14ac:dyDescent="0.3">
      <c r="A11" t="s">
        <v>21</v>
      </c>
      <c r="B11" t="s">
        <v>27</v>
      </c>
      <c r="I11" s="1"/>
    </row>
    <row r="12" spans="1:9" x14ac:dyDescent="0.3">
      <c r="A12" t="s">
        <v>30</v>
      </c>
      <c r="B12" t="s">
        <v>31</v>
      </c>
    </row>
    <row r="13" spans="1:9" ht="15" thickBot="1" x14ac:dyDescent="0.35">
      <c r="A13" s="6"/>
      <c r="B13" s="13"/>
      <c r="C13" s="6" t="s">
        <v>28</v>
      </c>
      <c r="D13" s="6"/>
      <c r="E13" s="6"/>
      <c r="F13" s="13"/>
      <c r="G13" s="6" t="s">
        <v>29</v>
      </c>
      <c r="H13" s="6"/>
      <c r="I13" s="14"/>
    </row>
    <row r="14" spans="1:9" x14ac:dyDescent="0.3">
      <c r="A14" s="6" t="s">
        <v>22</v>
      </c>
      <c r="B14" s="10" t="s">
        <v>23</v>
      </c>
      <c r="C14" s="10" t="s">
        <v>24</v>
      </c>
      <c r="D14" s="10" t="s">
        <v>25</v>
      </c>
      <c r="E14" s="11" t="s">
        <v>26</v>
      </c>
      <c r="F14" s="12" t="s">
        <v>23</v>
      </c>
      <c r="G14" s="10" t="s">
        <v>24</v>
      </c>
      <c r="H14" s="10" t="s">
        <v>25</v>
      </c>
      <c r="I14" s="10" t="s">
        <v>26</v>
      </c>
    </row>
    <row r="15" spans="1:9" x14ac:dyDescent="0.3">
      <c r="A15" t="s">
        <v>32</v>
      </c>
      <c r="B15" s="7">
        <v>0</v>
      </c>
      <c r="C15" s="7"/>
      <c r="D15" s="7"/>
      <c r="E15" s="8"/>
      <c r="F15" s="9"/>
      <c r="G15" s="7"/>
      <c r="H15" s="7"/>
      <c r="I15" s="7"/>
    </row>
    <row r="16" spans="1:9" x14ac:dyDescent="0.3">
      <c r="A16" t="s">
        <v>33</v>
      </c>
      <c r="B16" s="7">
        <v>3</v>
      </c>
      <c r="C16" s="7"/>
      <c r="D16" s="7"/>
      <c r="E16" s="8"/>
      <c r="F16" s="9"/>
      <c r="G16" s="7"/>
      <c r="H16" s="7"/>
      <c r="I16" s="7"/>
    </row>
    <row r="17" spans="1:9" x14ac:dyDescent="0.3">
      <c r="A17" t="s">
        <v>34</v>
      </c>
      <c r="B17" s="7">
        <v>30</v>
      </c>
      <c r="C17" s="7"/>
      <c r="D17" s="7"/>
      <c r="E17" s="8"/>
      <c r="F17" s="9"/>
      <c r="G17" s="7"/>
      <c r="H17" s="7"/>
      <c r="I17" s="7"/>
    </row>
    <row r="18" spans="1:9" x14ac:dyDescent="0.3">
      <c r="A18" t="s">
        <v>35</v>
      </c>
      <c r="B18" s="7">
        <v>500</v>
      </c>
      <c r="C18" s="7"/>
      <c r="D18" s="7"/>
      <c r="E18" s="8"/>
      <c r="F18" s="9"/>
      <c r="G18" s="7"/>
      <c r="H18" s="7"/>
      <c r="I18" s="7"/>
    </row>
    <row r="19" spans="1:9" x14ac:dyDescent="0.3">
      <c r="A19" t="s">
        <v>36</v>
      </c>
      <c r="B19" s="7">
        <v>90</v>
      </c>
      <c r="C19" s="7"/>
      <c r="D19" s="7"/>
      <c r="E19" s="8"/>
      <c r="F19" s="9"/>
      <c r="G19" s="7"/>
      <c r="H19" s="7"/>
      <c r="I19" s="7"/>
    </row>
    <row r="20" spans="1:9" x14ac:dyDescent="0.3">
      <c r="A20" t="s">
        <v>37</v>
      </c>
      <c r="B20" s="7">
        <v>1</v>
      </c>
      <c r="C20" s="7"/>
      <c r="D20" s="7"/>
      <c r="E20" s="8"/>
      <c r="F20" s="9"/>
      <c r="G20" s="7"/>
      <c r="H20" s="7"/>
      <c r="I20" s="7"/>
    </row>
    <row r="21" spans="1:9" x14ac:dyDescent="0.3">
      <c r="A21" t="s">
        <v>40</v>
      </c>
      <c r="B21" s="7">
        <v>1</v>
      </c>
      <c r="C21" s="7"/>
      <c r="D21" s="7"/>
      <c r="E21" s="8"/>
      <c r="F21" s="9"/>
      <c r="G21" s="7"/>
      <c r="H21" s="7"/>
      <c r="I21" s="7"/>
    </row>
    <row r="22" spans="1:9" x14ac:dyDescent="0.3">
      <c r="A22" t="s">
        <v>38</v>
      </c>
      <c r="B22" s="7">
        <v>12</v>
      </c>
      <c r="C22" s="7"/>
      <c r="D22" s="7"/>
      <c r="E22" s="8"/>
      <c r="F22" s="9"/>
      <c r="G22" s="7"/>
      <c r="H22" s="7"/>
      <c r="I22" s="7"/>
    </row>
    <row r="23" spans="1:9" ht="15" thickBot="1" x14ac:dyDescent="0.35">
      <c r="A23" t="s">
        <v>39</v>
      </c>
      <c r="B23" s="15">
        <v>0</v>
      </c>
      <c r="C23" s="15"/>
      <c r="D23" s="15"/>
      <c r="E23" s="16"/>
      <c r="F23" s="17"/>
      <c r="G23" s="15"/>
      <c r="H23" s="15"/>
      <c r="I23" s="15"/>
    </row>
    <row r="24" spans="1:9" ht="15" thickBot="1" x14ac:dyDescent="0.35">
      <c r="A24" t="s">
        <v>43</v>
      </c>
      <c r="B24" s="18" t="s">
        <v>42</v>
      </c>
      <c r="F24" s="18" t="s">
        <v>24</v>
      </c>
    </row>
    <row r="27" spans="1:9" x14ac:dyDescent="0.3">
      <c r="A27" t="s">
        <v>44</v>
      </c>
      <c r="B27" t="s">
        <v>27</v>
      </c>
      <c r="I27" s="1"/>
    </row>
    <row r="28" spans="1:9" x14ac:dyDescent="0.3">
      <c r="A28" t="s">
        <v>30</v>
      </c>
      <c r="B28" t="s">
        <v>31</v>
      </c>
    </row>
    <row r="29" spans="1:9" ht="15" thickBot="1" x14ac:dyDescent="0.35">
      <c r="A29" s="6"/>
      <c r="B29" s="13"/>
      <c r="C29" s="6" t="s">
        <v>28</v>
      </c>
      <c r="D29" s="6"/>
      <c r="E29" s="6"/>
      <c r="F29" s="13"/>
      <c r="G29" s="6" t="s">
        <v>29</v>
      </c>
      <c r="H29" s="6"/>
      <c r="I29" s="14"/>
    </row>
    <row r="30" spans="1:9" x14ac:dyDescent="0.3">
      <c r="A30" s="6" t="s">
        <v>22</v>
      </c>
      <c r="B30" s="10" t="s">
        <v>23</v>
      </c>
      <c r="C30" s="10" t="s">
        <v>24</v>
      </c>
      <c r="D30" s="10" t="s">
        <v>25</v>
      </c>
      <c r="E30" s="11" t="s">
        <v>26</v>
      </c>
      <c r="F30" s="12" t="s">
        <v>23</v>
      </c>
      <c r="G30" s="10" t="s">
        <v>24</v>
      </c>
      <c r="H30" s="10" t="s">
        <v>25</v>
      </c>
      <c r="I30" s="10" t="s">
        <v>26</v>
      </c>
    </row>
    <row r="31" spans="1:9" x14ac:dyDescent="0.3">
      <c r="A31" t="s">
        <v>32</v>
      </c>
      <c r="B31" s="7"/>
      <c r="C31" s="7"/>
      <c r="D31" s="7"/>
      <c r="E31" s="8"/>
      <c r="F31" s="9"/>
      <c r="G31" s="7"/>
      <c r="H31" s="7"/>
      <c r="I31" s="7"/>
    </row>
    <row r="32" spans="1:9" x14ac:dyDescent="0.3">
      <c r="A32" t="s">
        <v>33</v>
      </c>
      <c r="B32" s="7"/>
      <c r="C32" s="7"/>
      <c r="D32" s="7"/>
      <c r="E32" s="8"/>
      <c r="F32" s="9"/>
      <c r="G32" s="7"/>
      <c r="H32" s="7"/>
      <c r="I32" s="7"/>
    </row>
    <row r="33" spans="1:9" x14ac:dyDescent="0.3">
      <c r="A33" t="s">
        <v>34</v>
      </c>
      <c r="B33" s="7"/>
      <c r="C33" s="7"/>
      <c r="D33" s="7"/>
      <c r="E33" s="8"/>
      <c r="F33" s="9"/>
      <c r="G33" s="7"/>
      <c r="H33" s="7"/>
      <c r="I33" s="7"/>
    </row>
    <row r="34" spans="1:9" x14ac:dyDescent="0.3">
      <c r="A34" t="s">
        <v>35</v>
      </c>
      <c r="B34" s="7"/>
      <c r="C34" s="7"/>
      <c r="D34" s="7"/>
      <c r="E34" s="8"/>
      <c r="F34" s="9"/>
      <c r="G34" s="7"/>
      <c r="H34" s="7"/>
      <c r="I34" s="7"/>
    </row>
    <row r="35" spans="1:9" x14ac:dyDescent="0.3">
      <c r="A35" t="s">
        <v>36</v>
      </c>
      <c r="B35" s="7"/>
      <c r="C35" s="7"/>
      <c r="D35" s="7"/>
      <c r="E35" s="8"/>
      <c r="F35" s="9"/>
      <c r="G35" s="7"/>
      <c r="H35" s="7"/>
      <c r="I35" s="7"/>
    </row>
    <row r="36" spans="1:9" x14ac:dyDescent="0.3">
      <c r="A36" t="s">
        <v>37</v>
      </c>
      <c r="B36" s="7"/>
      <c r="C36" s="7"/>
      <c r="D36" s="7"/>
      <c r="E36" s="8"/>
      <c r="F36" s="9"/>
      <c r="G36" s="7"/>
      <c r="H36" s="7"/>
      <c r="I36" s="7"/>
    </row>
    <row r="37" spans="1:9" x14ac:dyDescent="0.3">
      <c r="A37" t="s">
        <v>40</v>
      </c>
      <c r="B37" s="7"/>
      <c r="C37" s="7"/>
      <c r="D37" s="7"/>
      <c r="E37" s="8"/>
      <c r="F37" s="9"/>
      <c r="G37" s="7"/>
      <c r="H37" s="7"/>
      <c r="I37" s="7"/>
    </row>
    <row r="38" spans="1:9" x14ac:dyDescent="0.3">
      <c r="A38" t="s">
        <v>38</v>
      </c>
      <c r="B38" s="7"/>
      <c r="C38" s="7"/>
      <c r="D38" s="7"/>
      <c r="E38" s="8"/>
      <c r="F38" s="9"/>
      <c r="G38" s="7"/>
      <c r="H38" s="7"/>
      <c r="I38" s="7"/>
    </row>
    <row r="39" spans="1:9" ht="15" thickBot="1" x14ac:dyDescent="0.35">
      <c r="A39" t="s">
        <v>39</v>
      </c>
      <c r="B39" s="15"/>
      <c r="C39" s="15"/>
      <c r="D39" s="15"/>
      <c r="E39" s="16"/>
      <c r="F39" s="17"/>
      <c r="G39" s="15"/>
      <c r="H39" s="15"/>
      <c r="I39" s="15"/>
    </row>
    <row r="40" spans="1:9" ht="15" thickBot="1" x14ac:dyDescent="0.35">
      <c r="A40" t="s">
        <v>43</v>
      </c>
      <c r="B40" s="18" t="s">
        <v>42</v>
      </c>
      <c r="F40" s="18" t="s">
        <v>24</v>
      </c>
    </row>
    <row r="43" spans="1:9" x14ac:dyDescent="0.3">
      <c r="A43" t="s">
        <v>41</v>
      </c>
      <c r="B43" t="s">
        <v>27</v>
      </c>
      <c r="I43" s="1"/>
    </row>
    <row r="44" spans="1:9" x14ac:dyDescent="0.3">
      <c r="A44" t="s">
        <v>30</v>
      </c>
      <c r="B44" t="s">
        <v>31</v>
      </c>
    </row>
    <row r="45" spans="1:9" ht="15" thickBot="1" x14ac:dyDescent="0.35">
      <c r="A45" s="6"/>
      <c r="B45" s="13"/>
      <c r="C45" s="6" t="s">
        <v>28</v>
      </c>
      <c r="D45" s="6"/>
      <c r="E45" s="6"/>
      <c r="F45" s="13"/>
      <c r="G45" s="6" t="s">
        <v>29</v>
      </c>
      <c r="H45" s="6"/>
      <c r="I45" s="14"/>
    </row>
    <row r="46" spans="1:9" x14ac:dyDescent="0.3">
      <c r="A46" s="6" t="s">
        <v>22</v>
      </c>
      <c r="B46" s="10" t="s">
        <v>23</v>
      </c>
      <c r="C46" s="10" t="s">
        <v>24</v>
      </c>
      <c r="D46" s="10" t="s">
        <v>25</v>
      </c>
      <c r="E46" s="11" t="s">
        <v>26</v>
      </c>
      <c r="F46" s="12" t="s">
        <v>23</v>
      </c>
      <c r="G46" s="10" t="s">
        <v>24</v>
      </c>
      <c r="H46" s="10" t="s">
        <v>25</v>
      </c>
      <c r="I46" s="10" t="s">
        <v>26</v>
      </c>
    </row>
    <row r="47" spans="1:9" x14ac:dyDescent="0.3">
      <c r="A47" t="s">
        <v>32</v>
      </c>
      <c r="B47" s="7"/>
      <c r="C47" s="7"/>
      <c r="D47" s="7"/>
      <c r="E47" s="8"/>
      <c r="F47" s="9"/>
      <c r="G47" s="7"/>
      <c r="H47" s="7"/>
      <c r="I47" s="7"/>
    </row>
    <row r="48" spans="1:9" x14ac:dyDescent="0.3">
      <c r="A48" t="s">
        <v>33</v>
      </c>
      <c r="B48" s="7"/>
      <c r="C48" s="7"/>
      <c r="D48" s="7"/>
      <c r="E48" s="8"/>
      <c r="F48" s="9"/>
      <c r="G48" s="7"/>
      <c r="H48" s="7"/>
      <c r="I48" s="7"/>
    </row>
    <row r="49" spans="1:9" x14ac:dyDescent="0.3">
      <c r="A49" t="s">
        <v>34</v>
      </c>
      <c r="B49" s="7"/>
      <c r="C49" s="7"/>
      <c r="D49" s="7"/>
      <c r="E49" s="8"/>
      <c r="F49" s="9"/>
      <c r="G49" s="7"/>
      <c r="H49" s="7"/>
      <c r="I49" s="7"/>
    </row>
    <row r="50" spans="1:9" x14ac:dyDescent="0.3">
      <c r="A50" t="s">
        <v>35</v>
      </c>
      <c r="B50" s="7"/>
      <c r="C50" s="7"/>
      <c r="D50" s="7"/>
      <c r="E50" s="8"/>
      <c r="F50" s="9"/>
      <c r="G50" s="7"/>
      <c r="H50" s="7"/>
      <c r="I50" s="7"/>
    </row>
    <row r="51" spans="1:9" x14ac:dyDescent="0.3">
      <c r="A51" t="s">
        <v>36</v>
      </c>
      <c r="B51" s="7"/>
      <c r="C51" s="7"/>
      <c r="D51" s="7"/>
      <c r="E51" s="8"/>
      <c r="F51" s="9"/>
      <c r="G51" s="7"/>
      <c r="H51" s="7"/>
      <c r="I51" s="7"/>
    </row>
    <row r="52" spans="1:9" x14ac:dyDescent="0.3">
      <c r="A52" t="s">
        <v>37</v>
      </c>
      <c r="B52" s="7"/>
      <c r="C52" s="7"/>
      <c r="D52" s="7"/>
      <c r="E52" s="8"/>
      <c r="F52" s="9"/>
      <c r="G52" s="7"/>
      <c r="H52" s="7"/>
      <c r="I52" s="7"/>
    </row>
    <row r="53" spans="1:9" x14ac:dyDescent="0.3">
      <c r="A53" t="s">
        <v>40</v>
      </c>
      <c r="B53" s="7"/>
      <c r="C53" s="7"/>
      <c r="D53" s="7"/>
      <c r="E53" s="8"/>
      <c r="F53" s="9"/>
      <c r="G53" s="7"/>
      <c r="H53" s="7"/>
      <c r="I53" s="7"/>
    </row>
    <row r="54" spans="1:9" x14ac:dyDescent="0.3">
      <c r="A54" t="s">
        <v>38</v>
      </c>
      <c r="B54" s="7"/>
      <c r="C54" s="7"/>
      <c r="D54" s="7"/>
      <c r="E54" s="8"/>
      <c r="F54" s="9"/>
      <c r="G54" s="7"/>
      <c r="H54" s="7"/>
      <c r="I54" s="7"/>
    </row>
    <row r="55" spans="1:9" ht="15" thickBot="1" x14ac:dyDescent="0.35">
      <c r="A55" t="s">
        <v>39</v>
      </c>
      <c r="B55" s="15"/>
      <c r="C55" s="15"/>
      <c r="D55" s="15"/>
      <c r="E55" s="16"/>
      <c r="F55" s="17"/>
      <c r="G55" s="15"/>
      <c r="H55" s="15"/>
      <c r="I55" s="15"/>
    </row>
    <row r="56" spans="1:9" ht="15" thickBot="1" x14ac:dyDescent="0.35">
      <c r="A56" t="s">
        <v>43</v>
      </c>
      <c r="B56" s="18" t="s">
        <v>42</v>
      </c>
      <c r="F56" s="18" t="s">
        <v>24</v>
      </c>
    </row>
  </sheetData>
  <conditionalFormatting sqref="B24">
    <cfRule type="cellIs" dxfId="29" priority="56" operator="equal">
      <formula>"F"</formula>
    </cfRule>
  </conditionalFormatting>
  <conditionalFormatting sqref="B40">
    <cfRule type="cellIs" dxfId="28" priority="46" operator="equal">
      <formula>"F"</formula>
    </cfRule>
  </conditionalFormatting>
  <conditionalFormatting sqref="B56">
    <cfRule type="cellIs" dxfId="27" priority="36" operator="equal">
      <formula>"F"</formula>
    </cfRule>
  </conditionalFormatting>
  <conditionalFormatting sqref="B15:I15">
    <cfRule type="cellIs" dxfId="26" priority="59" operator="greaterThan">
      <formula>6</formula>
    </cfRule>
  </conditionalFormatting>
  <conditionalFormatting sqref="B16:I16">
    <cfRule type="cellIs" dxfId="25" priority="58" operator="greaterThan">
      <formula>20</formula>
    </cfRule>
  </conditionalFormatting>
  <conditionalFormatting sqref="B17:I17">
    <cfRule type="cellIs" dxfId="24" priority="61" operator="notBetween">
      <formula>15</formula>
      <formula>45</formula>
    </cfRule>
  </conditionalFormatting>
  <conditionalFormatting sqref="B18:I18">
    <cfRule type="cellIs" dxfId="23" priority="60" operator="greaterThan">
      <formula>2640</formula>
    </cfRule>
  </conditionalFormatting>
  <conditionalFormatting sqref="B19:I19">
    <cfRule type="cellIs" dxfId="22" priority="54" operator="lessThan">
      <formula>75</formula>
    </cfRule>
  </conditionalFormatting>
  <conditionalFormatting sqref="B20:I20">
    <cfRule type="cellIs" dxfId="21" priority="53" operator="greaterThan">
      <formula>4</formula>
    </cfRule>
  </conditionalFormatting>
  <conditionalFormatting sqref="B21:I21">
    <cfRule type="cellIs" dxfId="20" priority="52" operator="greaterThan">
      <formula>2</formula>
    </cfRule>
  </conditionalFormatting>
  <conditionalFormatting sqref="B22:I22">
    <cfRule type="cellIs" dxfId="19" priority="51" operator="lessThan">
      <formula>10</formula>
    </cfRule>
  </conditionalFormatting>
  <conditionalFormatting sqref="B31:I31">
    <cfRule type="cellIs" dxfId="18" priority="48" operator="greaterThan">
      <formula>6</formula>
    </cfRule>
  </conditionalFormatting>
  <conditionalFormatting sqref="B32:I32">
    <cfRule type="cellIs" dxfId="17" priority="47" operator="greaterThan">
      <formula>20</formula>
    </cfRule>
  </conditionalFormatting>
  <conditionalFormatting sqref="B33:I33">
    <cfRule type="cellIs" dxfId="16" priority="50" operator="notBetween">
      <formula>15</formula>
      <formula>45</formula>
    </cfRule>
  </conditionalFormatting>
  <conditionalFormatting sqref="B34:I34">
    <cfRule type="cellIs" dxfId="15" priority="49" operator="greaterThan">
      <formula>2640</formula>
    </cfRule>
  </conditionalFormatting>
  <conditionalFormatting sqref="B35:I35">
    <cfRule type="cellIs" dxfId="14" priority="44" operator="lessThan">
      <formula>75</formula>
    </cfRule>
  </conditionalFormatting>
  <conditionalFormatting sqref="B36:I36">
    <cfRule type="cellIs" dxfId="13" priority="43" operator="greaterThan">
      <formula>4</formula>
    </cfRule>
  </conditionalFormatting>
  <conditionalFormatting sqref="B37:I37">
    <cfRule type="cellIs" dxfId="12" priority="42" operator="greaterThan">
      <formula>2</formula>
    </cfRule>
  </conditionalFormatting>
  <conditionalFormatting sqref="B38:I38">
    <cfRule type="cellIs" dxfId="11" priority="41" operator="lessThan">
      <formula>10</formula>
    </cfRule>
  </conditionalFormatting>
  <conditionalFormatting sqref="B47:I47">
    <cfRule type="cellIs" dxfId="10" priority="38" operator="greaterThan">
      <formula>6</formula>
    </cfRule>
  </conditionalFormatting>
  <conditionalFormatting sqref="B48:I48">
    <cfRule type="cellIs" dxfId="9" priority="37" operator="greaterThan">
      <formula>20</formula>
    </cfRule>
  </conditionalFormatting>
  <conditionalFormatting sqref="B49:I49">
    <cfRule type="cellIs" dxfId="8" priority="40" operator="notBetween">
      <formula>15</formula>
      <formula>45</formula>
    </cfRule>
  </conditionalFormatting>
  <conditionalFormatting sqref="B50:I50">
    <cfRule type="cellIs" dxfId="7" priority="39" operator="greaterThan">
      <formula>2640</formula>
    </cfRule>
  </conditionalFormatting>
  <conditionalFormatting sqref="B51:I51">
    <cfRule type="cellIs" dxfId="6" priority="34" operator="lessThan">
      <formula>75</formula>
    </cfRule>
  </conditionalFormatting>
  <conditionalFormatting sqref="B52:I52">
    <cfRule type="cellIs" dxfId="5" priority="33" operator="greaterThan">
      <formula>4</formula>
    </cfRule>
  </conditionalFormatting>
  <conditionalFormatting sqref="B53:I53">
    <cfRule type="cellIs" dxfId="4" priority="32" operator="greaterThan">
      <formula>2</formula>
    </cfRule>
  </conditionalFormatting>
  <conditionalFormatting sqref="B54:I54">
    <cfRule type="cellIs" dxfId="3" priority="31" operator="lessThan">
      <formula>10</formula>
    </cfRule>
  </conditionalFormatting>
  <conditionalFormatting sqref="F24">
    <cfRule type="cellIs" dxfId="2" priority="55" operator="equal">
      <formula>"F"</formula>
    </cfRule>
  </conditionalFormatting>
  <conditionalFormatting sqref="F40">
    <cfRule type="cellIs" dxfId="1" priority="45" operator="equal">
      <formula>"F"</formula>
    </cfRule>
  </conditionalFormatting>
  <conditionalFormatting sqref="F56">
    <cfRule type="cellIs" dxfId="0" priority="35" operator="equal">
      <formula>"F"</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6A9D7-5F3C-47DB-8C86-E01A0EB92131}">
  <dimension ref="A1:D2"/>
  <sheetViews>
    <sheetView workbookViewId="0">
      <selection activeCell="D10" sqref="D10"/>
    </sheetView>
  </sheetViews>
  <sheetFormatPr defaultRowHeight="14.4" x14ac:dyDescent="0.3"/>
  <cols>
    <col min="1" max="1" width="8.88671875" style="3"/>
    <col min="2" max="2" width="10.33203125" style="2" bestFit="1" customWidth="1"/>
    <col min="3" max="3" width="21.77734375" customWidth="1"/>
    <col min="4" max="4" width="44.77734375" customWidth="1"/>
  </cols>
  <sheetData>
    <row r="1" spans="1:4" s="1" customFormat="1" x14ac:dyDescent="0.3">
      <c r="A1" s="4" t="s">
        <v>1</v>
      </c>
      <c r="B1" s="5" t="s">
        <v>2</v>
      </c>
      <c r="C1" s="6" t="s">
        <v>4</v>
      </c>
      <c r="D1" s="6" t="s">
        <v>3</v>
      </c>
    </row>
    <row r="2" spans="1:4" x14ac:dyDescent="0.3">
      <c r="A2" s="3">
        <v>1</v>
      </c>
      <c r="B2" s="2">
        <v>45623</v>
      </c>
      <c r="C2" t="s">
        <v>5</v>
      </c>
      <c r="D2" t="s">
        <v>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85DD4-7B58-4A36-AF80-3C9E23C616C3}">
  <dimension ref="A1:D10"/>
  <sheetViews>
    <sheetView workbookViewId="0">
      <selection activeCell="F16" sqref="F16"/>
    </sheetView>
  </sheetViews>
  <sheetFormatPr defaultRowHeight="14.4" x14ac:dyDescent="0.3"/>
  <cols>
    <col min="1" max="1" width="15.77734375" style="25" customWidth="1"/>
    <col min="2" max="2" width="8.88671875" style="28"/>
    <col min="3" max="3" width="8.88671875" style="25"/>
  </cols>
  <sheetData>
    <row r="1" spans="1:4" x14ac:dyDescent="0.3">
      <c r="A1" s="85" t="s">
        <v>120</v>
      </c>
    </row>
    <row r="3" spans="1:4" x14ac:dyDescent="0.3">
      <c r="A3" s="25" t="s">
        <v>121</v>
      </c>
      <c r="B3" s="108" t="s">
        <v>63</v>
      </c>
      <c r="D3" t="s">
        <v>123</v>
      </c>
    </row>
    <row r="4" spans="1:4" x14ac:dyDescent="0.3">
      <c r="A4" s="25">
        <v>1</v>
      </c>
      <c r="B4" s="28">
        <v>0.33</v>
      </c>
      <c r="C4" s="25">
        <v>0.66</v>
      </c>
      <c r="D4" t="s">
        <v>122</v>
      </c>
    </row>
    <row r="5" spans="1:4" x14ac:dyDescent="0.3">
      <c r="A5" s="25">
        <v>2</v>
      </c>
      <c r="B5" s="28">
        <v>0.67</v>
      </c>
      <c r="C5" s="25">
        <v>0.99</v>
      </c>
      <c r="D5" t="s">
        <v>124</v>
      </c>
    </row>
    <row r="6" spans="1:4" x14ac:dyDescent="0.3">
      <c r="A6" s="25">
        <v>3</v>
      </c>
      <c r="B6" s="28">
        <v>1</v>
      </c>
      <c r="C6" s="25">
        <v>1.32</v>
      </c>
      <c r="D6" t="s">
        <v>125</v>
      </c>
    </row>
    <row r="7" spans="1:4" x14ac:dyDescent="0.3">
      <c r="A7" s="25">
        <v>4</v>
      </c>
      <c r="B7" s="28">
        <v>1.33</v>
      </c>
      <c r="C7" s="25">
        <v>1.66</v>
      </c>
      <c r="D7" t="s">
        <v>126</v>
      </c>
    </row>
    <row r="8" spans="1:4" x14ac:dyDescent="0.3">
      <c r="A8" s="25">
        <v>5</v>
      </c>
      <c r="B8" s="28">
        <v>1.67</v>
      </c>
      <c r="C8" s="25">
        <v>1.99</v>
      </c>
      <c r="D8" t="s">
        <v>127</v>
      </c>
    </row>
    <row r="9" spans="1:4" x14ac:dyDescent="0.3">
      <c r="A9" s="25">
        <v>6</v>
      </c>
      <c r="B9" s="28">
        <v>2</v>
      </c>
      <c r="C9" s="25">
        <v>3</v>
      </c>
      <c r="D9" t="s">
        <v>128</v>
      </c>
    </row>
    <row r="10" spans="1:4" x14ac:dyDescent="0.3">
      <c r="A10" s="85" t="s">
        <v>119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false</Reviewed_x0020_for_x0020_URLs>
    <Sub_x002d_Category xmlns="17ab12db-09d3-44a5-b815-ed4f85c533e0">Volume Development Tools</Sub_x002d_Category>
    <Retention_x0020_Review_x0020_Date xmlns="17ab12db-09d3-44a5-b815-ed4f85c533e0" xsi:nil="true"/>
    <Retention_x0020_Notes xmlns="17ab12db-09d3-44a5-b815-ed4f85c533e0" xsi:nil="true"/>
    <Justification xmlns="17ab12db-09d3-44a5-b815-ed4f85c533e0">
      <Value>Tool</Value>
    </Justification>
    <Category xmlns="17ab12db-09d3-44a5-b815-ed4f85c533e0">Analysis Tool</Category>
    <PublishingExpirationDate xmlns="http://schemas.microsoft.com/sharepoint/v3" xsi:nil="true"/>
    <Retention_x0020_Contact xmlns="17ab12db-09d3-44a5-b815-ed4f85c533e0">Peter Schuytema</Retention_x0020_Contact>
    <PublishingStartDate xmlns="http://schemas.microsoft.com/sharepoint/v3" xsi:nil="true"/>
  </documentManagement>
</p:properties>
</file>

<file path=customXml/itemProps1.xml><?xml version="1.0" encoding="utf-8"?>
<ds:datastoreItem xmlns:ds="http://schemas.openxmlformats.org/officeDocument/2006/customXml" ds:itemID="{8372BAF3-775F-40A8-94CC-636A2D4B9647}"/>
</file>

<file path=customXml/itemProps2.xml><?xml version="1.0" encoding="utf-8"?>
<ds:datastoreItem xmlns:ds="http://schemas.openxmlformats.org/officeDocument/2006/customXml" ds:itemID="{5FF5A480-E3C1-470F-B97C-97DBEB38CE4F}"/>
</file>

<file path=customXml/itemProps3.xml><?xml version="1.0" encoding="utf-8"?>
<ds:datastoreItem xmlns:ds="http://schemas.openxmlformats.org/officeDocument/2006/customXml" ds:itemID="{BC489C33-D597-405C-9F1B-7D8DA839D3C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IntersectionRanking</vt:lpstr>
      <vt:lpstr>QuantativeCO</vt:lpstr>
      <vt:lpstr>FHWACategoricalCO</vt:lpstr>
      <vt:lpstr>VersionLog</vt:lpstr>
      <vt:lpstr>DoNotDelete_Lookup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Air Quality CO Calculation Template</dc:title>
  <dc:creator>SCHUYTEMA Peter L</dc:creator>
  <cp:keywords/>
  <cp:lastModifiedBy>SCHUYTEMA Peter L</cp:lastModifiedBy>
  <dcterms:created xsi:type="dcterms:W3CDTF">2024-09-12T14:02:17Z</dcterms:created>
  <dcterms:modified xsi:type="dcterms:W3CDTF">2024-11-27T16:05:53Z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cf6fe3-5bce-446b-ad70-bd306593eea0_Enabled">
    <vt:lpwstr>true</vt:lpwstr>
  </property>
  <property fmtid="{D5CDD505-2E9C-101B-9397-08002B2CF9AE}" pid="3" name="MSIP_Label_c9cf6fe3-5bce-446b-ad70-bd306593eea0_SetDate">
    <vt:lpwstr>2024-09-12T14:03:40Z</vt:lpwstr>
  </property>
  <property fmtid="{D5CDD505-2E9C-101B-9397-08002B2CF9AE}" pid="4" name="MSIP_Label_c9cf6fe3-5bce-446b-ad70-bd306593eea0_Method">
    <vt:lpwstr>Privileged</vt:lpwstr>
  </property>
  <property fmtid="{D5CDD505-2E9C-101B-9397-08002B2CF9AE}" pid="5" name="MSIP_Label_c9cf6fe3-5bce-446b-ad70-bd306593eea0_Name">
    <vt:lpwstr>Level 1 - Published (Items)</vt:lpwstr>
  </property>
  <property fmtid="{D5CDD505-2E9C-101B-9397-08002B2CF9AE}" pid="6" name="MSIP_Label_c9cf6fe3-5bce-446b-ad70-bd306593eea0_SiteId">
    <vt:lpwstr>28b0d013-46bc-4a64-8d86-1c8a31cf590d</vt:lpwstr>
  </property>
  <property fmtid="{D5CDD505-2E9C-101B-9397-08002B2CF9AE}" pid="7" name="MSIP_Label_c9cf6fe3-5bce-446b-ad70-bd306593eea0_ActionId">
    <vt:lpwstr>989e0153-1dbd-4056-b84a-84db011eb331</vt:lpwstr>
  </property>
  <property fmtid="{D5CDD505-2E9C-101B-9397-08002B2CF9AE}" pid="8" name="MSIP_Label_c9cf6fe3-5bce-446b-ad70-bd306593eea0_ContentBits">
    <vt:lpwstr>0</vt:lpwstr>
  </property>
  <property fmtid="{D5CDD505-2E9C-101B-9397-08002B2CF9AE}" pid="9" name="ContentTypeId">
    <vt:lpwstr>0x01010090A92307567CCF4FBD156DA109C9B099</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Audience">
    <vt:lpwstr/>
  </property>
  <property fmtid="{D5CDD505-2E9C-101B-9397-08002B2CF9AE}" pid="22" name="Thirds Column 3">
    <vt:lpwstr/>
  </property>
  <property fmtid="{D5CDD505-2E9C-101B-9397-08002B2CF9AE}" pid="23" name="Aside Column 2">
    <vt:lpwstr/>
  </property>
  <property fmtid="{D5CDD505-2E9C-101B-9397-08002B2CF9AE}" pid="24" name="Quarter Column 4">
    <vt:lpwstr/>
  </property>
  <property fmtid="{D5CDD505-2E9C-101B-9397-08002B2CF9AE}" pid="25" name="Two Thirds One Third Column 2">
    <vt:lpwstr/>
  </property>
  <property fmtid="{D5CDD505-2E9C-101B-9397-08002B2CF9AE}" pid="26" name="Full Width Column 4">
    <vt:lpwstr/>
  </property>
  <property fmtid="{D5CDD505-2E9C-101B-9397-08002B2CF9AE}" pid="27" name="RoutingRuleDescription">
    <vt:lpwstr/>
  </property>
  <property fmtid="{D5CDD505-2E9C-101B-9397-08002B2CF9AE}" pid="28" name="Half Column 3">
    <vt:lpwstr/>
  </property>
  <property fmtid="{D5CDD505-2E9C-101B-9397-08002B2CF9AE}" pid="29" name="Quarter Column 2">
    <vt:lpwstr/>
  </property>
  <property fmtid="{D5CDD505-2E9C-101B-9397-08002B2CF9AE}" pid="30" name="Thirds Column 6">
    <vt:lpwstr/>
  </property>
  <property fmtid="{D5CDD505-2E9C-101B-9397-08002B2CF9AE}" pid="31" name="One Third Two Thirds Column 2">
    <vt:lpwstr/>
  </property>
  <property fmtid="{D5CDD505-2E9C-101B-9397-08002B2CF9AE}" pid="32" name="Thirds Column 1">
    <vt:lpwstr/>
  </property>
  <property fmtid="{D5CDD505-2E9C-101B-9397-08002B2CF9AE}" pid="33" name="PublishingContactPicture">
    <vt:lpwstr/>
  </property>
  <property fmtid="{D5CDD505-2E9C-101B-9397-08002B2CF9AE}" pid="34" name="Full Width Column 2">
    <vt:lpwstr/>
  </property>
  <property fmtid="{D5CDD505-2E9C-101B-9397-08002B2CF9AE}" pid="35" name="PublishingContactName">
    <vt:lpwstr/>
  </property>
  <property fmtid="{D5CDD505-2E9C-101B-9397-08002B2CF9AE}" pid="36" name="Comments">
    <vt:lpwstr/>
  </property>
  <property fmtid="{D5CDD505-2E9C-101B-9397-08002B2CF9AE}" pid="37" name="Aside Column 3">
    <vt:lpwstr/>
  </property>
  <property fmtid="{D5CDD505-2E9C-101B-9397-08002B2CF9AE}" pid="38" name="Half Column 1">
    <vt:lpwstr/>
  </property>
  <property fmtid="{D5CDD505-2E9C-101B-9397-08002B2CF9AE}" pid="39" name="Thirds Column 4">
    <vt:lpwstr/>
  </property>
  <property fmtid="{D5CDD505-2E9C-101B-9397-08002B2CF9AE}" pid="40" name="PublishingPageLayout">
    <vt:lpwstr/>
  </property>
  <property fmtid="{D5CDD505-2E9C-101B-9397-08002B2CF9AE}" pid="41" name="Full Width Column 5">
    <vt:lpwstr/>
  </property>
  <property fmtid="{D5CDD505-2E9C-101B-9397-08002B2CF9AE}" pid="42" name="URL">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y fmtid="{D5CDD505-2E9C-101B-9397-08002B2CF9AE}" pid="50" name="Meta Description">
    <vt:lpwstr/>
  </property>
  <property fmtid="{D5CDD505-2E9C-101B-9397-08002B2CF9AE}" pid="51" name="Full Width Column 1">
    <vt:lpwstr/>
  </property>
</Properties>
</file>