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Billing Rate Admin\Training\Strategic Initiative BR Training Modules - Working Products, Research, other\FINAL TEMPLATES &amp; EXAMPLES - POSTED TO WEB\templates\"/>
    </mc:Choice>
  </mc:AlternateContent>
  <xr:revisionPtr revIDLastSave="0" documentId="13_ncr:1_{63EF87FD-3D9E-4AB1-B4C1-324BA3B729D8}" xr6:coauthVersionLast="47" xr6:coauthVersionMax="47" xr10:uidLastSave="{00000000-0000-0000-0000-000000000000}"/>
  <bookViews>
    <workbookView xWindow="735" yWindow="735" windowWidth="12690" windowHeight="13095" xr2:uid="{00000000-000D-0000-FFFF-FFFF00000000}"/>
  </bookViews>
  <sheets>
    <sheet name="P&amp;L_Template" sheetId="3" r:id="rId1"/>
  </sheets>
  <definedNames>
    <definedName name="_xlnm.Print_Area" localSheetId="0">'P&amp;L_Template'!$A$1:$L$75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3" l="1"/>
  <c r="K46" i="3"/>
  <c r="K65" i="3" l="1"/>
  <c r="K57" i="3"/>
  <c r="J53" i="3"/>
  <c r="J25" i="3"/>
  <c r="J50" i="3"/>
  <c r="J49" i="3"/>
  <c r="K51" i="3" s="1"/>
  <c r="J26" i="3"/>
  <c r="J22" i="3"/>
  <c r="J21" i="3"/>
  <c r="J24" i="3"/>
  <c r="J20" i="3"/>
  <c r="J19" i="3"/>
  <c r="J39" i="3"/>
  <c r="K41" i="3" s="1"/>
  <c r="J34" i="3"/>
  <c r="J12" i="3" l="1"/>
  <c r="K14" i="3" s="1"/>
  <c r="J7" i="3"/>
  <c r="J6" i="3"/>
  <c r="L74" i="3"/>
  <c r="K55" i="3"/>
  <c r="K27" i="3"/>
  <c r="K35" i="3"/>
  <c r="L67" i="3" l="1"/>
  <c r="K8" i="3"/>
  <c r="L9" i="3" s="1"/>
  <c r="L15" i="3" s="1"/>
  <c r="L69" i="3" l="1"/>
  <c r="L76" i="3" s="1"/>
</calcChain>
</file>

<file path=xl/sharedStrings.xml><?xml version="1.0" encoding="utf-8"?>
<sst xmlns="http://schemas.openxmlformats.org/spreadsheetml/2006/main" count="70" uniqueCount="70">
  <si>
    <t>Revenue</t>
  </si>
  <si>
    <t>4010 Fee income</t>
  </si>
  <si>
    <t>4030 Sub-Consultant Income</t>
  </si>
  <si>
    <t>Total Professional Services Revenues</t>
  </si>
  <si>
    <t>Total Revenue</t>
  </si>
  <si>
    <t>Reimburseables Direct Cost</t>
  </si>
  <si>
    <t>5010 Direct labor</t>
  </si>
  <si>
    <t>5110 Other Direct Cost</t>
  </si>
  <si>
    <t>Total direct Cost</t>
  </si>
  <si>
    <t>Gross Profit</t>
  </si>
  <si>
    <t>Fringe Benefits</t>
  </si>
  <si>
    <t>6000 Employee Benefits</t>
  </si>
  <si>
    <t>6100 Health Insurance</t>
  </si>
  <si>
    <t>6200 Holiday Pay</t>
  </si>
  <si>
    <t>6300 Sick Pay</t>
  </si>
  <si>
    <t>6400 Vacation Pay</t>
  </si>
  <si>
    <t>6500 Allowable Incentive Bonus</t>
  </si>
  <si>
    <t>6600 Unallowable Bonus</t>
  </si>
  <si>
    <t>6700 Payroll Tax</t>
  </si>
  <si>
    <t>6800 Workers' Comp. Insurance</t>
  </si>
  <si>
    <t>Total Employee Benefits</t>
  </si>
  <si>
    <t>Operating Expenses</t>
  </si>
  <si>
    <t>Total Indirect Labor</t>
  </si>
  <si>
    <t>7100 Advertising</t>
  </si>
  <si>
    <t>7110 Unallowable Advertising</t>
  </si>
  <si>
    <t>7200 Automobile</t>
  </si>
  <si>
    <t>7210 Unallowable Automobile</t>
  </si>
  <si>
    <t>Total Automobile</t>
  </si>
  <si>
    <t>7300 Computer</t>
  </si>
  <si>
    <t>7600 Dues &amp; Subscriptions</t>
  </si>
  <si>
    <t>7610 Allowable Dues &amp; Subscriptions</t>
  </si>
  <si>
    <t>7620 Unallowable Dues &amp; Subscriptions</t>
  </si>
  <si>
    <t>Total Dues &amp; Subscriptions</t>
  </si>
  <si>
    <t>7800 Employee Train Expenses</t>
  </si>
  <si>
    <t>7900 Insurance</t>
  </si>
  <si>
    <t>7920 Professional Liability Insurance</t>
  </si>
  <si>
    <t>7930 Key Person Life Insurance</t>
  </si>
  <si>
    <t>Total Insurance</t>
  </si>
  <si>
    <t>8200 Professional Fees</t>
  </si>
  <si>
    <t>8210 Allowable Professional Fees</t>
  </si>
  <si>
    <t>8220 Unallowable Professional Fees</t>
  </si>
  <si>
    <t>Total Professional Fees</t>
  </si>
  <si>
    <t>8300 Depreciation</t>
  </si>
  <si>
    <t>8400 Rent</t>
  </si>
  <si>
    <t>8500 Supplies &amp; Miscellaneous</t>
  </si>
  <si>
    <t>8520 Contributions</t>
  </si>
  <si>
    <t>8600 Taxes &amp; Licenses</t>
  </si>
  <si>
    <t>8700 Telephone</t>
  </si>
  <si>
    <t>8800 Travel</t>
  </si>
  <si>
    <t>8810 Travel - Unallowable</t>
  </si>
  <si>
    <t>Total Travel</t>
  </si>
  <si>
    <t>9000 Utilities</t>
  </si>
  <si>
    <t>Total Operating Expenses</t>
  </si>
  <si>
    <t>Net Operating Income</t>
  </si>
  <si>
    <t>10000 Other Income &amp; Expenses</t>
  </si>
  <si>
    <t>10010 Interest Income</t>
  </si>
  <si>
    <t>10020 Interest Expense</t>
  </si>
  <si>
    <t>10030 Federal Income Tax Expense</t>
  </si>
  <si>
    <t>Total Other Income &amp; Expenses</t>
  </si>
  <si>
    <t>Net Income</t>
  </si>
  <si>
    <t>Total Advertising</t>
  </si>
  <si>
    <t>8550 Bad Debt</t>
  </si>
  <si>
    <t>Fiscal Year Ended MM/DD/YYYY</t>
  </si>
  <si>
    <t xml:space="preserve">Profit and Loss Statement </t>
  </si>
  <si>
    <t>[Insert Company Name]</t>
  </si>
  <si>
    <t>7010 Indirect Labor</t>
  </si>
  <si>
    <t>7050 Labor Variance (Uncomp OT)</t>
  </si>
  <si>
    <t>7020 Admin Labor</t>
  </si>
  <si>
    <t>7030 B&amp;P Labor</t>
  </si>
  <si>
    <t>7040 Advertising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</si>
</sst>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37" fontId="0" fillId="0" borderId="0" xfId="0" applyNumberFormat="1"/>
    <xf numFmtId="49" fontId="2" fillId="0" borderId="0" xfId="1" applyNumberFormat="1" applyFont="1" applyAlignment="1">
      <alignment horizontal="right"/>
    </xf>
    <xf numFmtId="0" fontId="2" fillId="0" borderId="0" xfId="1" applyFont="1"/>
    <xf numFmtId="37" fontId="2" fillId="0" borderId="0" xfId="1" applyNumberFormat="1" applyFont="1" applyAlignment="1">
      <alignment horizontal="right"/>
    </xf>
    <xf numFmtId="37" fontId="2" fillId="0" borderId="0" xfId="1" applyNumberFormat="1" applyFont="1"/>
    <xf numFmtId="0" fontId="3" fillId="0" borderId="0" xfId="1" applyFont="1"/>
    <xf numFmtId="37" fontId="3" fillId="0" borderId="1" xfId="1" applyNumberFormat="1" applyFont="1" applyBorder="1"/>
    <xf numFmtId="37" fontId="3" fillId="0" borderId="0" xfId="1" applyNumberFormat="1" applyFont="1"/>
    <xf numFmtId="37" fontId="3" fillId="0" borderId="2" xfId="1" applyNumberFormat="1" applyFont="1" applyBorder="1"/>
    <xf numFmtId="39" fontId="2" fillId="0" borderId="0" xfId="1" applyNumberFormat="1" applyFont="1"/>
    <xf numFmtId="1" fontId="2" fillId="0" borderId="0" xfId="1" applyNumberFormat="1" applyFont="1"/>
    <xf numFmtId="39" fontId="3" fillId="0" borderId="0" xfId="1" applyNumberFormat="1" applyFont="1"/>
    <xf numFmtId="0" fontId="3" fillId="0" borderId="2" xfId="1" applyFont="1" applyBorder="1"/>
    <xf numFmtId="37" fontId="2" fillId="0" borderId="2" xfId="1" applyNumberFormat="1" applyFont="1" applyBorder="1"/>
    <xf numFmtId="0" fontId="4" fillId="0" borderId="0" xfId="0" applyFont="1"/>
    <xf numFmtId="37" fontId="4" fillId="0" borderId="0" xfId="0" applyNumberFormat="1" applyFont="1"/>
    <xf numFmtId="37" fontId="4" fillId="0" borderId="2" xfId="0" applyNumberFormat="1" applyFont="1" applyBorder="1"/>
    <xf numFmtId="0" fontId="5" fillId="0" borderId="0" xfId="0" applyFont="1"/>
    <xf numFmtId="37" fontId="5" fillId="0" borderId="0" xfId="0" applyNumberFormat="1" applyFont="1"/>
    <xf numFmtId="0" fontId="6" fillId="0" borderId="0" xfId="0" applyFont="1"/>
    <xf numFmtId="37" fontId="2" fillId="0" borderId="3" xfId="1" applyNumberFormat="1" applyFont="1" applyBorder="1"/>
    <xf numFmtId="0" fontId="2" fillId="0" borderId="0" xfId="1" applyFont="1" applyAlignment="1">
      <alignment horizontal="left" indent="2"/>
    </xf>
    <xf numFmtId="3" fontId="2" fillId="0" borderId="0" xfId="1" applyNumberFormat="1" applyFont="1"/>
    <xf numFmtId="38" fontId="2" fillId="0" borderId="3" xfId="1" applyNumberFormat="1" applyFont="1" applyBorder="1"/>
    <xf numFmtId="0" fontId="2" fillId="0" borderId="3" xfId="1" applyFont="1" applyBorder="1"/>
    <xf numFmtId="0" fontId="7" fillId="0" borderId="0" xfId="0" applyFont="1" applyAlignment="1">
      <alignment horizontal="center"/>
    </xf>
    <xf numFmtId="0" fontId="2" fillId="0" borderId="0" xfId="1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0</xdr:row>
      <xdr:rowOff>190501</xdr:rowOff>
    </xdr:from>
    <xdr:to>
      <xdr:col>17</xdr:col>
      <xdr:colOff>327660</xdr:colOff>
      <xdr:row>9</xdr:row>
      <xdr:rowOff>91440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C77F7-07E1-4301-BAD4-19BFDCB2A49B}"/>
            </a:ext>
          </a:extLst>
        </xdr:cNvPr>
        <xdr:cNvSpPr txBox="1"/>
      </xdr:nvSpPr>
      <xdr:spPr>
        <a:xfrm>
          <a:off x="8197215" y="190501"/>
          <a:ext cx="3118485" cy="177545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Note:</a:t>
          </a:r>
          <a:r>
            <a:rPr lang="en-US" sz="1100" b="1" baseline="0"/>
            <a:t>  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just an example of the format</a:t>
          </a:r>
          <a:endParaRPr lang="en-US" sz="1100" b="1" i="1" baseline="0"/>
        </a:p>
        <a:p>
          <a:endParaRPr lang="en-US" sz="1100" baseline="0"/>
        </a:p>
        <a:p>
          <a:r>
            <a:rPr lang="en-US" sz="1100" baseline="0"/>
            <a:t>1.  Your Financial Statement Account titles will likely differ.  Please map the Financial Statement account titles to your Indirect Cost Rate Schedule.  </a:t>
          </a:r>
        </a:p>
        <a:p>
          <a:endParaRPr lang="en-US" sz="1100" baseline="0"/>
        </a:p>
        <a:p>
          <a:r>
            <a:rPr lang="en-US" sz="1100"/>
            <a:t>2.  </a:t>
          </a:r>
          <a:r>
            <a:rPr lang="en-US" sz="1100" baseline="0"/>
            <a:t>Your chart of accounts will likely differ in the chronological order of accounts.  Account numbers and values are shown here for demonstration purposes only.                                                                                                                                                      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</a:t>
          </a:r>
          <a:endParaRPr lang="en-US" sz="1100"/>
        </a:p>
      </xdr:txBody>
    </xdr:sp>
    <xdr:clientData/>
  </xdr:twoCellAnchor>
  <xdr:twoCellAnchor>
    <xdr:from>
      <xdr:col>1</xdr:col>
      <xdr:colOff>152400</xdr:colOff>
      <xdr:row>76</xdr:row>
      <xdr:rowOff>142877</xdr:rowOff>
    </xdr:from>
    <xdr:to>
      <xdr:col>9</xdr:col>
      <xdr:colOff>336550</xdr:colOff>
      <xdr:row>87</xdr:row>
      <xdr:rowOff>108857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B4A3B55-03E1-45F0-A282-ACBC3484F470}"/>
            </a:ext>
          </a:extLst>
        </xdr:cNvPr>
        <xdr:cNvSpPr txBox="1"/>
      </xdr:nvSpPr>
      <xdr:spPr>
        <a:xfrm>
          <a:off x="438150" y="15791091"/>
          <a:ext cx="4552043" cy="2211159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Note:</a:t>
          </a:r>
          <a:r>
            <a:rPr lang="en-US" sz="1100" b="1" baseline="0"/>
            <a:t>  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 is just an example of the format</a:t>
          </a:r>
          <a:endParaRPr lang="en-US" sz="1100" b="1" i="1" baseline="0"/>
        </a:p>
        <a:p>
          <a:endParaRPr lang="en-US" sz="1100" baseline="0"/>
        </a:p>
        <a:p>
          <a:r>
            <a:rPr lang="en-US" sz="1100" baseline="0"/>
            <a:t>1.  Your Financial Statement Account titles will likely differ.  Please map the Financial Statement account titles to your Indirect Cost Rate Schedule.  </a:t>
          </a:r>
        </a:p>
        <a:p>
          <a:endParaRPr lang="en-US" sz="1100" baseline="0"/>
        </a:p>
        <a:p>
          <a:r>
            <a:rPr lang="en-US" sz="1100"/>
            <a:t>2.  </a:t>
          </a:r>
          <a:r>
            <a:rPr lang="en-US" sz="1100" baseline="0"/>
            <a:t>Your chart of accounts will likely differ in the chronological order of accounts.  Account numbers are shown here for demonstration purposes only.                </a:t>
          </a:r>
        </a:p>
        <a:p>
          <a:endParaRPr lang="en-US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Adjustment references, accounts, and values are shown here as an example that relate to ODOT's example/template financial statements.  The values you input will vary based on your company's actual expenditures. </a:t>
          </a:r>
          <a:endParaRPr lang="en-US">
            <a:effectLst/>
          </a:endParaRPr>
        </a:p>
        <a:p>
          <a:r>
            <a:rPr lang="en-US" sz="1100" baseline="0"/>
            <a:t>                                                                                                                                      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3987-6077-47B1-9043-4201F38DDF41}">
  <sheetPr>
    <pageSetUpPr fitToPage="1"/>
  </sheetPr>
  <dimension ref="A1:N149"/>
  <sheetViews>
    <sheetView tabSelected="1" topLeftCell="A44" zoomScale="70" zoomScaleNormal="70" workbookViewId="0">
      <selection activeCell="M73" sqref="M73"/>
    </sheetView>
  </sheetViews>
  <sheetFormatPr defaultRowHeight="15" x14ac:dyDescent="0.25"/>
  <cols>
    <col min="1" max="2" width="4.28515625" customWidth="1"/>
    <col min="3" max="3" width="6.140625" customWidth="1"/>
    <col min="10" max="11" width="12" style="1" bestFit="1" customWidth="1"/>
    <col min="12" max="12" width="14" style="1" customWidth="1"/>
    <col min="13" max="13" width="12.42578125" bestFit="1" customWidth="1"/>
    <col min="14" max="14" width="15" bestFit="1" customWidth="1"/>
  </cols>
  <sheetData>
    <row r="1" spans="1:12" s="20" customFormat="1" ht="18.75" x14ac:dyDescent="0.3">
      <c r="A1" s="26" t="s">
        <v>64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s="20" customFormat="1" ht="18.75" x14ac:dyDescent="0.3">
      <c r="A2" s="26" t="s">
        <v>63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0" customFormat="1" ht="18.75" x14ac:dyDescent="0.3">
      <c r="A3" s="26" t="s">
        <v>62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s="15" customFormat="1" ht="15.75" x14ac:dyDescent="0.25">
      <c r="J4" s="16"/>
      <c r="K4" s="16"/>
      <c r="L4" s="16"/>
    </row>
    <row r="5" spans="1:12" s="18" customFormat="1" ht="15.75" x14ac:dyDescent="0.25">
      <c r="A5" s="18" t="s">
        <v>0</v>
      </c>
      <c r="J5" s="19"/>
      <c r="K5" s="19"/>
      <c r="L5" s="19"/>
    </row>
    <row r="6" spans="1:12" s="15" customFormat="1" ht="15.75" x14ac:dyDescent="0.25">
      <c r="C6" s="15" t="s">
        <v>1</v>
      </c>
      <c r="J6" s="16">
        <f>59102699.21*0.02</f>
        <v>1182053.9842000001</v>
      </c>
      <c r="K6" s="16"/>
      <c r="L6" s="16"/>
    </row>
    <row r="7" spans="1:12" s="15" customFormat="1" ht="15.75" x14ac:dyDescent="0.25">
      <c r="C7" s="15" t="s">
        <v>2</v>
      </c>
      <c r="J7" s="16">
        <f>11707846.72*0.02</f>
        <v>234156.93440000003</v>
      </c>
      <c r="K7" s="16"/>
      <c r="L7" s="16"/>
    </row>
    <row r="8" spans="1:12" s="15" customFormat="1" ht="15.75" x14ac:dyDescent="0.25">
      <c r="B8" s="15" t="s">
        <v>3</v>
      </c>
      <c r="J8" s="17"/>
      <c r="K8" s="17">
        <f>SUM(J6:J7)</f>
        <v>1416210.9186</v>
      </c>
      <c r="L8" s="16"/>
    </row>
    <row r="9" spans="1:12" s="6" customFormat="1" ht="15.75" x14ac:dyDescent="0.25">
      <c r="A9" s="6" t="s">
        <v>4</v>
      </c>
      <c r="J9" s="8"/>
      <c r="K9" s="9"/>
      <c r="L9" s="9">
        <f>K8</f>
        <v>1416210.9186</v>
      </c>
    </row>
    <row r="10" spans="1:12" s="3" customFormat="1" ht="15.75" x14ac:dyDescent="0.25">
      <c r="J10" s="5"/>
      <c r="K10" s="5"/>
      <c r="L10" s="5"/>
    </row>
    <row r="11" spans="1:12" s="6" customFormat="1" ht="15.75" x14ac:dyDescent="0.25">
      <c r="A11" s="6" t="s">
        <v>5</v>
      </c>
      <c r="J11" s="8"/>
      <c r="K11" s="8"/>
      <c r="L11" s="8"/>
    </row>
    <row r="12" spans="1:12" s="3" customFormat="1" ht="15.75" x14ac:dyDescent="0.25">
      <c r="C12" s="3" t="s">
        <v>6</v>
      </c>
      <c r="J12" s="5">
        <f>17821808*0.02</f>
        <v>356436.16000000003</v>
      </c>
      <c r="L12" s="5"/>
    </row>
    <row r="13" spans="1:12" s="3" customFormat="1" ht="15.75" x14ac:dyDescent="0.25">
      <c r="C13" s="3" t="s">
        <v>7</v>
      </c>
      <c r="J13" s="21">
        <v>359963</v>
      </c>
      <c r="L13" s="5"/>
    </row>
    <row r="14" spans="1:12" s="6" customFormat="1" ht="15.75" x14ac:dyDescent="0.25">
      <c r="B14" s="3" t="s">
        <v>8</v>
      </c>
      <c r="J14" s="8"/>
      <c r="K14" s="9">
        <f>SUM(J12:J13)</f>
        <v>716399.16</v>
      </c>
      <c r="L14" s="9"/>
    </row>
    <row r="15" spans="1:12" s="6" customFormat="1" ht="19.5" customHeight="1" x14ac:dyDescent="0.25">
      <c r="A15" s="6" t="s">
        <v>9</v>
      </c>
      <c r="J15" s="8"/>
      <c r="K15" s="8"/>
      <c r="L15" s="9">
        <f>L9-K14</f>
        <v>699811.75859999994</v>
      </c>
    </row>
    <row r="16" spans="1:12" s="6" customFormat="1" ht="19.5" customHeight="1" x14ac:dyDescent="0.25">
      <c r="J16" s="8"/>
      <c r="K16" s="8"/>
      <c r="L16" s="8"/>
    </row>
    <row r="17" spans="1:12" s="6" customFormat="1" ht="19.5" customHeight="1" x14ac:dyDescent="0.25">
      <c r="A17" s="6" t="s">
        <v>10</v>
      </c>
      <c r="J17" s="8"/>
      <c r="K17" s="8"/>
      <c r="L17" s="8"/>
    </row>
    <row r="18" spans="1:12" s="3" customFormat="1" ht="15.75" x14ac:dyDescent="0.25">
      <c r="B18" s="3" t="s">
        <v>11</v>
      </c>
      <c r="J18" s="5"/>
      <c r="K18" s="5"/>
      <c r="L18" s="5"/>
    </row>
    <row r="19" spans="1:12" s="3" customFormat="1" ht="15.75" x14ac:dyDescent="0.25">
      <c r="C19" s="3" t="s">
        <v>12</v>
      </c>
      <c r="J19" s="5">
        <f>2638816*0.02</f>
        <v>52776.32</v>
      </c>
      <c r="K19" s="5"/>
      <c r="L19" s="5"/>
    </row>
    <row r="20" spans="1:12" s="3" customFormat="1" ht="15.75" x14ac:dyDescent="0.25">
      <c r="C20" s="3" t="s">
        <v>13</v>
      </c>
      <c r="J20" s="5">
        <f>1203745*0.02</f>
        <v>24074.9</v>
      </c>
      <c r="K20" s="5"/>
      <c r="L20" s="5"/>
    </row>
    <row r="21" spans="1:12" s="3" customFormat="1" ht="15.75" x14ac:dyDescent="0.25">
      <c r="C21" s="3" t="s">
        <v>14</v>
      </c>
      <c r="J21" s="5">
        <f>515891*0.02</f>
        <v>10317.82</v>
      </c>
      <c r="K21" s="5"/>
      <c r="L21" s="5"/>
    </row>
    <row r="22" spans="1:12" s="3" customFormat="1" ht="15.75" x14ac:dyDescent="0.25">
      <c r="C22" s="3" t="s">
        <v>15</v>
      </c>
      <c r="J22" s="5">
        <f>1719636*0.02</f>
        <v>34392.720000000001</v>
      </c>
      <c r="K22" s="5"/>
      <c r="L22" s="5"/>
    </row>
    <row r="23" spans="1:12" s="3" customFormat="1" ht="15.75" x14ac:dyDescent="0.25">
      <c r="C23" s="3" t="s">
        <v>16</v>
      </c>
      <c r="J23" s="5">
        <v>15492</v>
      </c>
      <c r="K23" s="5"/>
      <c r="L23" s="5"/>
    </row>
    <row r="24" spans="1:12" s="3" customFormat="1" ht="15.75" customHeight="1" x14ac:dyDescent="0.25">
      <c r="C24" s="3" t="s">
        <v>17</v>
      </c>
      <c r="J24" s="5">
        <f>234600*0.02</f>
        <v>4692</v>
      </c>
      <c r="K24" s="5"/>
      <c r="L24" s="5"/>
    </row>
    <row r="25" spans="1:12" s="3" customFormat="1" ht="15.75" customHeight="1" x14ac:dyDescent="0.25">
      <c r="C25" s="3" t="s">
        <v>18</v>
      </c>
      <c r="J25" s="5">
        <f>2450777*0.02</f>
        <v>49015.54</v>
      </c>
      <c r="K25" s="5"/>
      <c r="L25" s="5"/>
    </row>
    <row r="26" spans="1:12" s="3" customFormat="1" ht="15.75" x14ac:dyDescent="0.25">
      <c r="C26" s="3" t="s">
        <v>19</v>
      </c>
      <c r="J26" s="5">
        <f>304215*0.02</f>
        <v>6084.3</v>
      </c>
      <c r="K26" s="5"/>
      <c r="L26" s="5"/>
    </row>
    <row r="27" spans="1:12" s="3" customFormat="1" ht="15.75" x14ac:dyDescent="0.25">
      <c r="B27" s="3" t="s">
        <v>20</v>
      </c>
      <c r="J27" s="14"/>
      <c r="K27" s="14">
        <f>SUM(J19:J26)</f>
        <v>196845.6</v>
      </c>
      <c r="L27" s="5"/>
    </row>
    <row r="28" spans="1:12" s="3" customFormat="1" ht="15.75" x14ac:dyDescent="0.25">
      <c r="J28" s="5"/>
      <c r="K28" s="5"/>
      <c r="L28" s="5"/>
    </row>
    <row r="29" spans="1:12" s="6" customFormat="1" ht="15.75" x14ac:dyDescent="0.25">
      <c r="A29" s="6" t="s">
        <v>21</v>
      </c>
      <c r="J29" s="8"/>
      <c r="K29" s="8"/>
      <c r="L29" s="8"/>
    </row>
    <row r="30" spans="1:12" s="6" customFormat="1" ht="15.75" x14ac:dyDescent="0.25">
      <c r="B30" s="3" t="s">
        <v>65</v>
      </c>
      <c r="C30" s="3"/>
      <c r="J30" s="8"/>
      <c r="K30" s="8"/>
      <c r="L30" s="8"/>
    </row>
    <row r="31" spans="1:12" s="3" customFormat="1" ht="15.75" x14ac:dyDescent="0.25">
      <c r="C31" s="3" t="s">
        <v>67</v>
      </c>
      <c r="J31" s="5">
        <v>136530</v>
      </c>
      <c r="K31" s="5"/>
      <c r="L31" s="5"/>
    </row>
    <row r="32" spans="1:12" s="3" customFormat="1" ht="15.75" x14ac:dyDescent="0.25">
      <c r="C32" s="3" t="s">
        <v>68</v>
      </c>
      <c r="J32" s="5">
        <v>50504</v>
      </c>
      <c r="K32" s="5"/>
      <c r="L32" s="5"/>
    </row>
    <row r="33" spans="2:12" s="3" customFormat="1" ht="15.75" x14ac:dyDescent="0.25">
      <c r="C33" s="3" t="s">
        <v>69</v>
      </c>
      <c r="J33" s="5">
        <v>15645</v>
      </c>
      <c r="K33" s="5"/>
      <c r="L33" s="5"/>
    </row>
    <row r="34" spans="2:12" s="3" customFormat="1" ht="15.75" x14ac:dyDescent="0.25">
      <c r="C34" s="3" t="s">
        <v>66</v>
      </c>
      <c r="J34" s="5">
        <f>-785432*0.02</f>
        <v>-15708.64</v>
      </c>
      <c r="K34" s="5"/>
      <c r="L34" s="5"/>
    </row>
    <row r="35" spans="2:12" s="3" customFormat="1" ht="15.75" x14ac:dyDescent="0.25">
      <c r="B35" s="3" t="s">
        <v>22</v>
      </c>
      <c r="J35" s="14"/>
      <c r="K35" s="14">
        <f>SUM(J31:J34)</f>
        <v>186970.36</v>
      </c>
      <c r="L35" s="5"/>
    </row>
    <row r="36" spans="2:12" s="3" customFormat="1" ht="15.75" x14ac:dyDescent="0.25">
      <c r="B36" s="3" t="s">
        <v>23</v>
      </c>
      <c r="J36" s="5">
        <v>6447</v>
      </c>
      <c r="L36" s="5"/>
    </row>
    <row r="37" spans="2:12" s="3" customFormat="1" ht="15.75" x14ac:dyDescent="0.25">
      <c r="C37" s="3" t="s">
        <v>24</v>
      </c>
      <c r="J37" s="21">
        <v>1500</v>
      </c>
      <c r="K37" s="25"/>
      <c r="L37" s="5"/>
    </row>
    <row r="38" spans="2:12" s="3" customFormat="1" ht="15.75" x14ac:dyDescent="0.25">
      <c r="B38" s="27" t="s">
        <v>60</v>
      </c>
      <c r="C38" s="27"/>
      <c r="D38" s="27"/>
      <c r="J38" s="5"/>
      <c r="K38" s="5">
        <f>SUM(J36:J37)</f>
        <v>7947</v>
      </c>
      <c r="L38" s="5"/>
    </row>
    <row r="39" spans="2:12" s="3" customFormat="1" ht="15.75" x14ac:dyDescent="0.25">
      <c r="B39" s="3" t="s">
        <v>25</v>
      </c>
      <c r="J39" s="5">
        <f>353603*0.02</f>
        <v>7072.06</v>
      </c>
      <c r="L39" s="5"/>
    </row>
    <row r="40" spans="2:12" s="3" customFormat="1" ht="15.75" x14ac:dyDescent="0.25">
      <c r="C40" s="3" t="s">
        <v>26</v>
      </c>
      <c r="J40" s="21">
        <v>2250</v>
      </c>
      <c r="L40" s="5"/>
    </row>
    <row r="41" spans="2:12" s="3" customFormat="1" ht="15.75" x14ac:dyDescent="0.25">
      <c r="B41" s="3" t="s">
        <v>27</v>
      </c>
      <c r="J41" s="5"/>
      <c r="K41" s="5">
        <f>SUM(J39:J40)</f>
        <v>9322.0600000000013</v>
      </c>
      <c r="L41" s="5"/>
    </row>
    <row r="42" spans="2:12" s="3" customFormat="1" ht="15.75" x14ac:dyDescent="0.25">
      <c r="B42" s="3" t="s">
        <v>28</v>
      </c>
      <c r="J42" s="5"/>
      <c r="K42" s="5">
        <v>5678</v>
      </c>
      <c r="L42" s="5"/>
    </row>
    <row r="43" spans="2:12" s="3" customFormat="1" ht="15.75" x14ac:dyDescent="0.25">
      <c r="B43" s="3" t="s">
        <v>29</v>
      </c>
      <c r="J43" s="5"/>
      <c r="L43" s="5"/>
    </row>
    <row r="44" spans="2:12" s="3" customFormat="1" ht="15.75" x14ac:dyDescent="0.25">
      <c r="B44" s="22" t="s">
        <v>30</v>
      </c>
      <c r="J44" s="23">
        <v>2460</v>
      </c>
      <c r="K44" s="5"/>
      <c r="L44" s="5"/>
    </row>
    <row r="45" spans="2:12" s="3" customFormat="1" ht="15.75" x14ac:dyDescent="0.25">
      <c r="B45" s="22" t="s">
        <v>31</v>
      </c>
      <c r="J45" s="24">
        <v>1560</v>
      </c>
      <c r="K45" s="5"/>
      <c r="L45" s="5"/>
    </row>
    <row r="46" spans="2:12" s="3" customFormat="1" ht="15.75" x14ac:dyDescent="0.25">
      <c r="B46" s="3" t="s">
        <v>32</v>
      </c>
      <c r="K46" s="5">
        <f>SUM(J44:J45)</f>
        <v>4020</v>
      </c>
      <c r="L46" s="5"/>
    </row>
    <row r="47" spans="2:12" s="3" customFormat="1" ht="15.75" x14ac:dyDescent="0.25">
      <c r="B47" s="3" t="s">
        <v>33</v>
      </c>
      <c r="K47" s="3">
        <v>3560</v>
      </c>
      <c r="L47" s="5"/>
    </row>
    <row r="48" spans="2:12" s="3" customFormat="1" ht="15.75" x14ac:dyDescent="0.25">
      <c r="B48" s="3" t="s">
        <v>34</v>
      </c>
      <c r="J48" s="5"/>
      <c r="K48" s="5"/>
      <c r="L48" s="5"/>
    </row>
    <row r="49" spans="2:12" s="3" customFormat="1" ht="15.75" x14ac:dyDescent="0.25">
      <c r="C49" s="3" t="s">
        <v>35</v>
      </c>
      <c r="J49" s="5">
        <f>779550*0.02</f>
        <v>15591</v>
      </c>
      <c r="K49" s="5"/>
      <c r="L49" s="5"/>
    </row>
    <row r="50" spans="2:12" s="3" customFormat="1" ht="15.75" x14ac:dyDescent="0.25">
      <c r="C50" s="3" t="s">
        <v>36</v>
      </c>
      <c r="J50" s="5">
        <f>142103*0.02</f>
        <v>2842.06</v>
      </c>
      <c r="K50" s="5"/>
      <c r="L50" s="5"/>
    </row>
    <row r="51" spans="2:12" s="3" customFormat="1" ht="15.75" x14ac:dyDescent="0.25">
      <c r="B51" s="3" t="s">
        <v>37</v>
      </c>
      <c r="J51" s="14"/>
      <c r="K51" s="14">
        <f>J49+J50</f>
        <v>18433.060000000001</v>
      </c>
      <c r="L51" s="5"/>
    </row>
    <row r="52" spans="2:12" s="3" customFormat="1" ht="15.75" x14ac:dyDescent="0.25">
      <c r="B52" s="3" t="s">
        <v>38</v>
      </c>
      <c r="L52" s="5"/>
    </row>
    <row r="53" spans="2:12" s="3" customFormat="1" ht="15.75" x14ac:dyDescent="0.25">
      <c r="C53" s="3" t="s">
        <v>39</v>
      </c>
      <c r="J53" s="5">
        <f>618702*0.02</f>
        <v>12374.04</v>
      </c>
      <c r="L53" s="5"/>
    </row>
    <row r="54" spans="2:12" s="3" customFormat="1" ht="15.75" x14ac:dyDescent="0.25">
      <c r="C54" s="3" t="s">
        <v>40</v>
      </c>
      <c r="J54" s="5">
        <v>3485</v>
      </c>
      <c r="L54" s="5"/>
    </row>
    <row r="55" spans="2:12" s="3" customFormat="1" ht="15.75" x14ac:dyDescent="0.25">
      <c r="B55" s="3" t="s">
        <v>41</v>
      </c>
      <c r="J55" s="14"/>
      <c r="K55" s="14">
        <f>J53+J54</f>
        <v>15859.04</v>
      </c>
      <c r="L55" s="5"/>
    </row>
    <row r="56" spans="2:12" s="3" customFormat="1" ht="15.75" x14ac:dyDescent="0.25">
      <c r="B56" s="3" t="s">
        <v>42</v>
      </c>
      <c r="J56" s="5"/>
      <c r="K56" s="5">
        <v>2400</v>
      </c>
      <c r="L56" s="5"/>
    </row>
    <row r="57" spans="2:12" s="3" customFormat="1" ht="15.75" x14ac:dyDescent="0.25">
      <c r="B57" s="3" t="s">
        <v>43</v>
      </c>
      <c r="J57" s="5"/>
      <c r="K57" s="5">
        <f>1580*12</f>
        <v>18960</v>
      </c>
      <c r="L57" s="5"/>
    </row>
    <row r="58" spans="2:12" s="3" customFormat="1" ht="15.75" x14ac:dyDescent="0.25">
      <c r="B58" s="3" t="s">
        <v>44</v>
      </c>
      <c r="J58" s="5"/>
      <c r="K58" s="5">
        <v>7450</v>
      </c>
      <c r="L58" s="5"/>
    </row>
    <row r="59" spans="2:12" s="3" customFormat="1" ht="15.75" x14ac:dyDescent="0.25">
      <c r="C59" s="3" t="s">
        <v>45</v>
      </c>
      <c r="J59" s="5"/>
      <c r="K59" s="5">
        <v>2300</v>
      </c>
      <c r="L59" s="5"/>
    </row>
    <row r="60" spans="2:12" s="3" customFormat="1" ht="15.75" x14ac:dyDescent="0.25">
      <c r="C60" s="3" t="s">
        <v>61</v>
      </c>
      <c r="J60" s="5"/>
      <c r="K60" s="5">
        <v>4200</v>
      </c>
      <c r="L60" s="5"/>
    </row>
    <row r="61" spans="2:12" s="3" customFormat="1" ht="15" customHeight="1" x14ac:dyDescent="0.25">
      <c r="B61" s="3" t="s">
        <v>46</v>
      </c>
      <c r="J61" s="5"/>
      <c r="K61" s="5">
        <v>5998</v>
      </c>
      <c r="L61" s="5"/>
    </row>
    <row r="62" spans="2:12" s="3" customFormat="1" ht="15" customHeight="1" x14ac:dyDescent="0.25">
      <c r="B62" s="3" t="s">
        <v>47</v>
      </c>
      <c r="J62" s="5"/>
      <c r="K62" s="5">
        <v>8710</v>
      </c>
      <c r="L62" s="5"/>
    </row>
    <row r="63" spans="2:12" s="3" customFormat="1" ht="15" customHeight="1" x14ac:dyDescent="0.25">
      <c r="B63" s="3" t="s">
        <v>48</v>
      </c>
      <c r="J63" s="5">
        <v>15660</v>
      </c>
      <c r="L63" s="5"/>
    </row>
    <row r="64" spans="2:12" s="3" customFormat="1" ht="15" customHeight="1" x14ac:dyDescent="0.25">
      <c r="C64" s="3" t="s">
        <v>49</v>
      </c>
      <c r="J64" s="3">
        <v>2350</v>
      </c>
      <c r="L64" s="5"/>
    </row>
    <row r="65" spans="1:14" s="3" customFormat="1" ht="15" customHeight="1" x14ac:dyDescent="0.25">
      <c r="B65" s="3" t="s">
        <v>50</v>
      </c>
      <c r="J65" s="14"/>
      <c r="K65" s="14">
        <f>SUM(J63:J64)</f>
        <v>18010</v>
      </c>
      <c r="L65" s="5"/>
    </row>
    <row r="66" spans="1:14" s="3" customFormat="1" ht="15" customHeight="1" x14ac:dyDescent="0.25">
      <c r="B66" s="3" t="s">
        <v>51</v>
      </c>
      <c r="J66" s="5"/>
      <c r="K66" s="5">
        <v>8330</v>
      </c>
      <c r="L66" s="5"/>
    </row>
    <row r="67" spans="1:14" s="6" customFormat="1" ht="15" customHeight="1" x14ac:dyDescent="0.25">
      <c r="A67" s="6" t="s">
        <v>52</v>
      </c>
      <c r="J67" s="8"/>
      <c r="K67" s="13"/>
      <c r="L67" s="9">
        <f>SUM(K27:K66)</f>
        <v>524993.11999999988</v>
      </c>
    </row>
    <row r="68" spans="1:14" s="3" customFormat="1" ht="15" customHeight="1" x14ac:dyDescent="0.25">
      <c r="J68" s="5"/>
      <c r="K68" s="5"/>
      <c r="L68" s="5"/>
    </row>
    <row r="69" spans="1:14" s="6" customFormat="1" ht="15.75" x14ac:dyDescent="0.25">
      <c r="A69" s="6" t="s">
        <v>53</v>
      </c>
      <c r="J69" s="8"/>
      <c r="K69" s="8"/>
      <c r="L69" s="9">
        <f>L15-L67</f>
        <v>174818.63860000006</v>
      </c>
      <c r="N69" s="12"/>
    </row>
    <row r="70" spans="1:14" s="6" customFormat="1" ht="15.75" x14ac:dyDescent="0.25">
      <c r="B70" s="6" t="s">
        <v>54</v>
      </c>
      <c r="J70" s="8"/>
      <c r="K70" s="8"/>
      <c r="L70" s="8"/>
      <c r="N70" s="12"/>
    </row>
    <row r="71" spans="1:14" s="3" customFormat="1" ht="15.75" x14ac:dyDescent="0.25">
      <c r="C71" s="11" t="s">
        <v>55</v>
      </c>
      <c r="J71" s="5"/>
      <c r="K71" s="5">
        <v>-4320</v>
      </c>
      <c r="L71" s="5"/>
      <c r="N71" s="10"/>
    </row>
    <row r="72" spans="1:14" s="3" customFormat="1" ht="15.75" x14ac:dyDescent="0.25">
      <c r="C72" s="3" t="s">
        <v>56</v>
      </c>
      <c r="J72" s="5"/>
      <c r="K72" s="5">
        <v>15444</v>
      </c>
      <c r="L72" s="5"/>
    </row>
    <row r="73" spans="1:14" s="3" customFormat="1" ht="15.75" x14ac:dyDescent="0.25">
      <c r="C73" s="3" t="s">
        <v>57</v>
      </c>
      <c r="J73" s="5"/>
      <c r="K73" s="5">
        <v>15687</v>
      </c>
    </row>
    <row r="74" spans="1:14" s="6" customFormat="1" ht="15.75" x14ac:dyDescent="0.25">
      <c r="B74" s="6" t="s">
        <v>58</v>
      </c>
      <c r="J74" s="8"/>
      <c r="K74" s="9"/>
      <c r="L74" s="9">
        <f>SUM(K71:K73)</f>
        <v>26811</v>
      </c>
    </row>
    <row r="75" spans="1:14" s="3" customFormat="1" ht="15.75" x14ac:dyDescent="0.25">
      <c r="J75" s="5"/>
      <c r="K75" s="5"/>
      <c r="L75" s="5"/>
    </row>
    <row r="76" spans="1:14" s="6" customFormat="1" ht="16.5" thickBot="1" x14ac:dyDescent="0.3">
      <c r="A76" s="6" t="s">
        <v>59</v>
      </c>
      <c r="J76" s="8"/>
      <c r="K76" s="8"/>
      <c r="L76" s="7">
        <f>L69-L74</f>
        <v>148007.63860000006</v>
      </c>
    </row>
    <row r="77" spans="1:14" s="3" customFormat="1" ht="16.5" thickTop="1" x14ac:dyDescent="0.25">
      <c r="J77" s="5"/>
      <c r="K77" s="5"/>
      <c r="L77" s="5"/>
    </row>
    <row r="78" spans="1:14" s="5" customFormat="1" ht="15.75" x14ac:dyDescent="0.25">
      <c r="B78" s="3"/>
      <c r="C78" s="3"/>
      <c r="D78" s="3"/>
      <c r="E78" s="3"/>
      <c r="F78" s="3"/>
      <c r="G78" s="3"/>
      <c r="H78" s="3"/>
      <c r="I78" s="3"/>
    </row>
    <row r="79" spans="1:14" s="5" customFormat="1" ht="15.75" x14ac:dyDescent="0.25">
      <c r="B79" s="3"/>
      <c r="C79" s="3"/>
    </row>
    <row r="80" spans="1:14" s="5" customFormat="1" ht="15.75" x14ac:dyDescent="0.25">
      <c r="B80" s="3"/>
    </row>
    <row r="81" spans="2:2" s="5" customFormat="1" ht="15.75" x14ac:dyDescent="0.25">
      <c r="B81" s="3"/>
    </row>
    <row r="82" spans="2:2" s="5" customFormat="1" ht="15.75" x14ac:dyDescent="0.25">
      <c r="B82" s="3"/>
    </row>
    <row r="83" spans="2:2" s="5" customFormat="1" ht="15.75" x14ac:dyDescent="0.25">
      <c r="B83" s="3"/>
    </row>
    <row r="84" spans="2:2" s="5" customFormat="1" ht="15.75" x14ac:dyDescent="0.25">
      <c r="B84" s="3"/>
    </row>
    <row r="85" spans="2:2" s="5" customFormat="1" ht="15.75" x14ac:dyDescent="0.25">
      <c r="B85" s="3"/>
    </row>
    <row r="86" spans="2:2" s="5" customFormat="1" ht="15.75" x14ac:dyDescent="0.25">
      <c r="B86" s="3"/>
    </row>
    <row r="87" spans="2:2" s="5" customFormat="1" ht="15.75" x14ac:dyDescent="0.25">
      <c r="B87" s="3"/>
    </row>
    <row r="88" spans="2:2" s="5" customFormat="1" ht="15.75" x14ac:dyDescent="0.25">
      <c r="B88" s="3"/>
    </row>
    <row r="89" spans="2:2" s="5" customFormat="1" ht="15.75" x14ac:dyDescent="0.25">
      <c r="B89" s="3"/>
    </row>
    <row r="90" spans="2:2" s="5" customFormat="1" ht="15.75" x14ac:dyDescent="0.25">
      <c r="B90" s="3"/>
    </row>
    <row r="91" spans="2:2" s="5" customFormat="1" ht="15.75" x14ac:dyDescent="0.25">
      <c r="B91" s="3"/>
    </row>
    <row r="92" spans="2:2" s="5" customFormat="1" ht="15.75" x14ac:dyDescent="0.25">
      <c r="B92" s="3"/>
    </row>
    <row r="93" spans="2:2" s="5" customFormat="1" ht="15.75" x14ac:dyDescent="0.25">
      <c r="B93" s="3"/>
    </row>
    <row r="94" spans="2:2" s="5" customFormat="1" ht="15.75" x14ac:dyDescent="0.25"/>
    <row r="95" spans="2:2" s="5" customFormat="1" ht="15.75" x14ac:dyDescent="0.25"/>
    <row r="96" spans="2:2" s="5" customFormat="1" ht="15.75" x14ac:dyDescent="0.25"/>
    <row r="97" s="5" customFormat="1" ht="15.75" x14ac:dyDescent="0.25"/>
    <row r="98" s="5" customFormat="1" ht="11.25" customHeight="1" x14ac:dyDescent="0.25"/>
    <row r="99" s="5" customFormat="1" ht="15.75" hidden="1" x14ac:dyDescent="0.25"/>
    <row r="100" s="5" customFormat="1" ht="15.75" hidden="1" x14ac:dyDescent="0.25"/>
    <row r="101" s="5" customFormat="1" ht="15.75" hidden="1" x14ac:dyDescent="0.25"/>
    <row r="102" s="5" customFormat="1" ht="15.75" hidden="1" x14ac:dyDescent="0.25"/>
    <row r="103" s="5" customFormat="1" ht="15.75" hidden="1" x14ac:dyDescent="0.25"/>
    <row r="104" s="5" customFormat="1" ht="15.75" hidden="1" x14ac:dyDescent="0.25"/>
    <row r="105" s="5" customFormat="1" ht="15.75" hidden="1" x14ac:dyDescent="0.25"/>
    <row r="106" s="5" customFormat="1" ht="15.75" hidden="1" x14ac:dyDescent="0.25"/>
    <row r="107" s="5" customFormat="1" ht="15.75" hidden="1" x14ac:dyDescent="0.25"/>
    <row r="108" s="5" customFormat="1" ht="15.75" hidden="1" x14ac:dyDescent="0.25"/>
    <row r="109" s="5" customFormat="1" ht="15.75" hidden="1" x14ac:dyDescent="0.25"/>
    <row r="110" s="5" customFormat="1" ht="15.75" hidden="1" x14ac:dyDescent="0.25"/>
    <row r="111" s="5" customFormat="1" ht="15.75" hidden="1" x14ac:dyDescent="0.25"/>
    <row r="112" s="5" customFormat="1" ht="15.75" hidden="1" x14ac:dyDescent="0.25"/>
    <row r="113" spans="2:12" s="5" customFormat="1" ht="15.75" hidden="1" x14ac:dyDescent="0.25"/>
    <row r="114" spans="2:12" s="5" customFormat="1" ht="15.75" hidden="1" x14ac:dyDescent="0.25"/>
    <row r="115" spans="2:12" s="5" customFormat="1" ht="15.75" hidden="1" x14ac:dyDescent="0.25"/>
    <row r="116" spans="2:12" s="5" customFormat="1" ht="15.75" hidden="1" x14ac:dyDescent="0.25"/>
    <row r="117" spans="2:12" s="5" customFormat="1" ht="15.75" hidden="1" x14ac:dyDescent="0.25"/>
    <row r="118" spans="2:12" s="5" customFormat="1" ht="15.75" hidden="1" x14ac:dyDescent="0.25"/>
    <row r="119" spans="2:12" s="3" customFormat="1" ht="15.75" hidden="1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2:12" s="2" customFormat="1" ht="15.75" hidden="1" x14ac:dyDescent="0.25">
      <c r="B120" s="5"/>
      <c r="C120" s="5"/>
      <c r="D120" s="3"/>
      <c r="E120" s="3"/>
      <c r="F120" s="3"/>
      <c r="G120" s="3"/>
      <c r="H120" s="3"/>
      <c r="I120" s="3"/>
      <c r="J120" s="5"/>
      <c r="K120" s="4"/>
      <c r="L120" s="4"/>
    </row>
    <row r="121" spans="2:12" s="2" customFormat="1" ht="15.75" hidden="1" x14ac:dyDescent="0.25">
      <c r="B121" s="5"/>
      <c r="C121" s="3"/>
      <c r="J121" s="4"/>
      <c r="K121" s="4"/>
      <c r="L121" s="4"/>
    </row>
    <row r="122" spans="2:12" s="2" customFormat="1" ht="15.75" hidden="1" x14ac:dyDescent="0.25">
      <c r="B122" s="5"/>
      <c r="J122" s="4"/>
      <c r="K122" s="4"/>
      <c r="L122" s="4"/>
    </row>
    <row r="123" spans="2:12" s="2" customFormat="1" ht="15.75" hidden="1" x14ac:dyDescent="0.25">
      <c r="B123" s="5"/>
      <c r="J123" s="4"/>
      <c r="K123" s="4"/>
      <c r="L123" s="4"/>
    </row>
    <row r="124" spans="2:12" s="2" customFormat="1" ht="15.75" hidden="1" x14ac:dyDescent="0.25">
      <c r="B124" s="5"/>
      <c r="J124" s="4"/>
      <c r="K124" s="4"/>
      <c r="L124" s="4"/>
    </row>
    <row r="125" spans="2:12" s="2" customFormat="1" ht="15.75" hidden="1" x14ac:dyDescent="0.25">
      <c r="B125" s="5"/>
      <c r="J125" s="4"/>
      <c r="K125" s="4"/>
      <c r="L125" s="4"/>
    </row>
    <row r="126" spans="2:12" s="2" customFormat="1" ht="15.75" hidden="1" x14ac:dyDescent="0.25">
      <c r="B126" s="5"/>
      <c r="J126" s="4"/>
      <c r="K126" s="4"/>
      <c r="L126" s="4"/>
    </row>
    <row r="127" spans="2:12" s="2" customFormat="1" ht="15.75" hidden="1" x14ac:dyDescent="0.25">
      <c r="B127" s="5"/>
      <c r="J127" s="4"/>
      <c r="K127" s="4"/>
      <c r="L127" s="4"/>
    </row>
    <row r="128" spans="2:12" s="2" customFormat="1" ht="15.75" hidden="1" x14ac:dyDescent="0.25">
      <c r="B128" s="5"/>
      <c r="J128" s="4"/>
      <c r="K128" s="4"/>
      <c r="L128" s="4"/>
    </row>
    <row r="129" spans="2:12" s="2" customFormat="1" ht="15.75" hidden="1" x14ac:dyDescent="0.25">
      <c r="B129" s="5"/>
      <c r="J129" s="4"/>
      <c r="K129" s="4"/>
      <c r="L129" s="4"/>
    </row>
    <row r="130" spans="2:12" s="2" customFormat="1" ht="15.75" hidden="1" x14ac:dyDescent="0.25">
      <c r="B130" s="5"/>
      <c r="J130" s="4"/>
      <c r="K130" s="4"/>
      <c r="L130" s="4"/>
    </row>
    <row r="131" spans="2:12" s="2" customFormat="1" ht="15.75" hidden="1" x14ac:dyDescent="0.25">
      <c r="B131" s="5"/>
      <c r="J131" s="4"/>
      <c r="K131" s="4"/>
      <c r="L131" s="4"/>
    </row>
    <row r="132" spans="2:12" s="2" customFormat="1" ht="15.75" hidden="1" x14ac:dyDescent="0.25">
      <c r="B132" s="5"/>
      <c r="J132" s="4"/>
      <c r="K132" s="4"/>
      <c r="L132" s="4"/>
    </row>
    <row r="133" spans="2:12" s="2" customFormat="1" ht="15.75" x14ac:dyDescent="0.25">
      <c r="B133" s="5"/>
      <c r="J133" s="4"/>
      <c r="K133" s="4"/>
      <c r="L133" s="4"/>
    </row>
    <row r="134" spans="2:12" ht="15.75" x14ac:dyDescent="0.25">
      <c r="B134" s="5"/>
      <c r="C134" s="2"/>
      <c r="D134" s="2"/>
      <c r="E134" s="2"/>
      <c r="F134" s="2"/>
      <c r="G134" s="2"/>
      <c r="H134" s="2"/>
      <c r="I134" s="2"/>
      <c r="J134" s="4"/>
    </row>
    <row r="135" spans="2:12" ht="15.75" x14ac:dyDescent="0.25">
      <c r="B135" s="3"/>
      <c r="C135" s="2"/>
    </row>
    <row r="136" spans="2:12" ht="15.75" x14ac:dyDescent="0.25">
      <c r="B136" s="2"/>
    </row>
    <row r="137" spans="2:12" ht="15.75" x14ac:dyDescent="0.25">
      <c r="B137" s="2"/>
    </row>
    <row r="138" spans="2:12" ht="15.75" x14ac:dyDescent="0.25">
      <c r="B138" s="2"/>
    </row>
    <row r="139" spans="2:12" ht="15.75" x14ac:dyDescent="0.25">
      <c r="B139" s="2"/>
    </row>
    <row r="140" spans="2:12" ht="15.75" x14ac:dyDescent="0.25">
      <c r="B140" s="2"/>
    </row>
    <row r="141" spans="2:12" ht="15.75" x14ac:dyDescent="0.25">
      <c r="B141" s="2"/>
    </row>
    <row r="142" spans="2:12" ht="15.75" x14ac:dyDescent="0.25">
      <c r="B142" s="2"/>
    </row>
    <row r="143" spans="2:12" ht="15.75" x14ac:dyDescent="0.25">
      <c r="B143" s="2"/>
    </row>
    <row r="144" spans="2:12" ht="15.75" x14ac:dyDescent="0.25">
      <c r="B144" s="2"/>
    </row>
    <row r="145" spans="2:2" ht="15.75" x14ac:dyDescent="0.25">
      <c r="B145" s="2"/>
    </row>
    <row r="146" spans="2:2" ht="15.75" x14ac:dyDescent="0.25">
      <c r="B146" s="2"/>
    </row>
    <row r="147" spans="2:2" ht="15.75" x14ac:dyDescent="0.25">
      <c r="B147" s="2"/>
    </row>
    <row r="148" spans="2:2" ht="15.75" x14ac:dyDescent="0.25">
      <c r="B148" s="2"/>
    </row>
    <row r="149" spans="2:2" ht="15.75" x14ac:dyDescent="0.25">
      <c r="B149" s="2"/>
    </row>
  </sheetData>
  <mergeCells count="4">
    <mergeCell ref="A1:L1"/>
    <mergeCell ref="A2:L2"/>
    <mergeCell ref="A3:L3"/>
    <mergeCell ref="B38:D38"/>
  </mergeCells>
  <pageMargins left="0.7" right="0.7" top="0.75" bottom="0.75" header="0.3" footer="0.3"/>
  <pageSetup scale="85" fitToHeight="0" orientation="portrait" r:id="rId1"/>
  <colBreaks count="1" manualBreakCount="1">
    <brk id="12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7879d20d-52a6-4ec2-b046-0e713dd6894f">A&amp;E</Audience>
    <Topic xmlns="7879d20d-52a6-4ec2-b046-0e713dd6894f">Compensation Forms</Topic>
  </documentManagement>
</p:properties>
</file>

<file path=customXml/itemProps1.xml><?xml version="1.0" encoding="utf-8"?>
<ds:datastoreItem xmlns:ds="http://schemas.openxmlformats.org/officeDocument/2006/customXml" ds:itemID="{B5F480C5-7E34-46B8-9C90-46E1664C88A8}"/>
</file>

<file path=customXml/itemProps2.xml><?xml version="1.0" encoding="utf-8"?>
<ds:datastoreItem xmlns:ds="http://schemas.openxmlformats.org/officeDocument/2006/customXml" ds:itemID="{45C60D37-56AD-4B19-9679-A8A02CDB7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71F38-D572-4246-8BF7-C551B2AE23A6}">
  <ds:schemaRefs>
    <ds:schemaRef ds:uri="034eba93-94c0-4571-b348-ea65b3a10507"/>
    <ds:schemaRef ds:uri="http://purl.org/dc/dcmitype/"/>
    <ds:schemaRef ds:uri="http://purl.org/dc/terms/"/>
    <ds:schemaRef ds:uri="e5ceb372-b051-4cc1-971b-86ddcd1f941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0fbe40a-8578-48aa-b189-1282793eb50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P&amp;L_Template</vt:lpstr>
      <vt:lpstr>'P&amp;L_Template'!Print_Area</vt:lpstr>
    </vt:vector>
  </TitlesOfParts>
  <Manager/>
  <Company>WSDOT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Elter, Jarron</dc:creator>
  <cp:keywords/>
  <dc:description/>
  <cp:lastModifiedBy>SCOVELL Whitney</cp:lastModifiedBy>
  <cp:revision/>
  <dcterms:created xsi:type="dcterms:W3CDTF">2020-02-18T18:57:13Z</dcterms:created>
  <dcterms:modified xsi:type="dcterms:W3CDTF">2025-08-14T16:24:13Z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2023-11-27T18:10:16Z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b4cbedb6-1f80-4f27-a149-54475c07d4f5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0x01010096CBB08E99178548B3C1C46DAD33C681</vt:lpwstr>
  </property>
  <property fmtid="{D5CDD505-2E9C-101B-9397-08002B2CF9AE}" pid="10" name="MediaServiceImageTags">
    <vt:lpwstr/>
  </property>
</Properties>
</file>