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0" documentId="8_{C33F56BE-6BDA-475D-94BC-CFFA509DD1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-Home Exceptions Calculator" sheetId="1" r:id="rId1"/>
  </sheets>
  <definedNames>
    <definedName name="_xlnm.Print_Area" localSheetId="0">'In-Home Exceptions Calculator'!$A$4:$L$58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8" i="1"/>
  <c r="K55" i="1"/>
  <c r="J55" i="1" s="1"/>
  <c r="K54" i="1"/>
  <c r="J54" i="1" s="1"/>
  <c r="K53" i="1"/>
  <c r="J53" i="1" s="1"/>
  <c r="K52" i="1"/>
  <c r="J52" i="1" s="1"/>
  <c r="K51" i="1"/>
  <c r="J51" i="1" s="1"/>
  <c r="K50" i="1"/>
  <c r="J50" i="1" s="1"/>
  <c r="K49" i="1"/>
  <c r="J49" i="1" s="1"/>
  <c r="K48" i="1"/>
  <c r="K44" i="1"/>
  <c r="K43" i="1"/>
  <c r="K42" i="1"/>
  <c r="K41" i="1"/>
  <c r="K39" i="1"/>
  <c r="J39" i="1" s="1"/>
  <c r="K36" i="1"/>
  <c r="K35" i="1"/>
  <c r="K34" i="1"/>
  <c r="K31" i="1"/>
  <c r="K30" i="1"/>
  <c r="K29" i="1"/>
  <c r="K28" i="1"/>
  <c r="K25" i="1"/>
  <c r="K24" i="1"/>
  <c r="K23" i="1"/>
  <c r="K22" i="1"/>
  <c r="K19" i="1"/>
  <c r="K17" i="1"/>
  <c r="I56" i="1"/>
  <c r="K47" i="1"/>
  <c r="I46" i="1"/>
  <c r="I57" i="1" l="1"/>
  <c r="K56" i="1"/>
  <c r="J48" i="1"/>
  <c r="J56" i="1" s="1"/>
  <c r="K45" i="1"/>
  <c r="J45" i="1" s="1"/>
  <c r="K37" i="1"/>
  <c r="J37" i="1" s="1"/>
  <c r="K32" i="1"/>
  <c r="J32" i="1" s="1"/>
  <c r="K26" i="1"/>
  <c r="J26" i="1" s="1"/>
  <c r="K20" i="1"/>
  <c r="J20" i="1" s="1"/>
  <c r="K46" i="1" l="1"/>
  <c r="K57" i="1" s="1"/>
  <c r="J46" i="1"/>
  <c r="J57" i="1" s="1"/>
</calcChain>
</file>

<file path=xl/sharedStrings.xml><?xml version="1.0" encoding="utf-8"?>
<sst xmlns="http://schemas.openxmlformats.org/spreadsheetml/2006/main" count="87" uniqueCount="71">
  <si>
    <t>In-Home Exceptions Calculator</t>
  </si>
  <si>
    <t>Consumer Name:</t>
  </si>
  <si>
    <t>Prime Number:</t>
  </si>
  <si>
    <t>Assessment Date:</t>
  </si>
  <si>
    <t>Case Manager:</t>
  </si>
  <si>
    <t>Branch Number:</t>
  </si>
  <si>
    <t>ADL/IADL</t>
  </si>
  <si>
    <t xml:space="preserve">How Many Times </t>
  </si>
  <si>
    <t>Need</t>
  </si>
  <si>
    <t>Allowed</t>
  </si>
  <si>
    <t>Exception</t>
  </si>
  <si>
    <t>Total</t>
  </si>
  <si>
    <t>Notes</t>
  </si>
  <si>
    <t>Bathing</t>
  </si>
  <si>
    <t>Bath/Hygiene</t>
  </si>
  <si>
    <t>Personal Hygiene</t>
  </si>
  <si>
    <t>Other</t>
  </si>
  <si>
    <t>Bladder</t>
  </si>
  <si>
    <t>Elimination</t>
  </si>
  <si>
    <t xml:space="preserve">Bowel </t>
  </si>
  <si>
    <t>Toileting</t>
  </si>
  <si>
    <t>Self Preservation</t>
  </si>
  <si>
    <t>Cognition</t>
  </si>
  <si>
    <t>Decision Making</t>
  </si>
  <si>
    <t>Make Self Understood</t>
  </si>
  <si>
    <t>Challenging Behavior</t>
  </si>
  <si>
    <t>Dressing</t>
  </si>
  <si>
    <t>Dress/Groom</t>
  </si>
  <si>
    <t>Grooming</t>
  </si>
  <si>
    <t>Eating</t>
  </si>
  <si>
    <t>Ambulation</t>
  </si>
  <si>
    <t>Mobility</t>
  </si>
  <si>
    <t>Transfers</t>
  </si>
  <si>
    <t xml:space="preserve"> </t>
  </si>
  <si>
    <t>Total ADL</t>
  </si>
  <si>
    <t>Breakfast Preparation</t>
  </si>
  <si>
    <t>Breakfast</t>
  </si>
  <si>
    <t>Lunch Preparation</t>
  </si>
  <si>
    <t>Lunch</t>
  </si>
  <si>
    <t>Dinner Preparation</t>
  </si>
  <si>
    <t>Dinner</t>
  </si>
  <si>
    <t>Medically Necessary Housekeeping</t>
  </si>
  <si>
    <t>Housekeeping</t>
  </si>
  <si>
    <t>Med Management</t>
  </si>
  <si>
    <t>Medication Mgmt</t>
  </si>
  <si>
    <t>Shopping</t>
  </si>
  <si>
    <t>Service Related Transportation</t>
  </si>
  <si>
    <t>Transport</t>
  </si>
  <si>
    <t>Total IADL</t>
  </si>
  <si>
    <t>Grand Total</t>
  </si>
  <si>
    <t>Instructions:</t>
  </si>
  <si>
    <t>For Definitions of ADLs and IADLs, please reference OAR Chapter 411, Division 015</t>
  </si>
  <si>
    <t>Natural support hours per week</t>
  </si>
  <si>
    <t>Minutes per task</t>
  </si>
  <si>
    <t>People needed to perform task</t>
  </si>
  <si>
    <t>Updated: March 24,2026</t>
  </si>
  <si>
    <t>APD 0514i Exceptions Calculator</t>
  </si>
  <si>
    <r>
      <rPr>
        <b/>
        <sz val="14"/>
        <color rgb="FF2E3192"/>
        <rFont val="Noto Sans"/>
        <family val="2"/>
      </rPr>
      <t>Aging and People with Disabilities (APD</t>
    </r>
    <r>
      <rPr>
        <sz val="14"/>
        <color rgb="FF2E3192"/>
        <rFont val="Noto Sans"/>
        <family val="2"/>
      </rPr>
      <t>)
Medicaid Services and Supports</t>
    </r>
  </si>
  <si>
    <t>Hours per 14 DAY Period</t>
  </si>
  <si>
    <r>
      <rPr>
        <sz val="14"/>
        <color theme="0"/>
        <rFont val="Noto Sans"/>
        <family val="2"/>
      </rPr>
      <t xml:space="preserve">during the </t>
    </r>
    <r>
      <rPr>
        <b/>
        <sz val="14"/>
        <color theme="0"/>
        <rFont val="Noto Sans"/>
        <family val="2"/>
      </rPr>
      <t>week</t>
    </r>
  </si>
  <si>
    <r>
      <rPr>
        <sz val="14"/>
        <color theme="0"/>
        <rFont val="Noto Sans"/>
        <family val="2"/>
      </rPr>
      <t xml:space="preserve">in a </t>
    </r>
    <r>
      <rPr>
        <b/>
        <sz val="14"/>
        <color theme="0"/>
        <rFont val="Noto Sans"/>
        <family val="2"/>
      </rPr>
      <t>day</t>
    </r>
  </si>
  <si>
    <t>Hours per 14 Day Period</t>
  </si>
  <si>
    <t xml:space="preserve">CA/PS Hours Segment </t>
  </si>
  <si>
    <t>1. Enter all of the appropriate case information to the left.</t>
  </si>
  <si>
    <t>2. Column B: Enter in the minutes to show how long it takes to perform the task.</t>
  </si>
  <si>
    <t>3. Column C: Enter in how many times per day the task is performed (both columns C and D need to be filled out).</t>
  </si>
  <si>
    <t>5. Column E: Fill in any natural support hours for the respective task.</t>
  </si>
  <si>
    <t>4. Column D: Use the drop down menu to select how many days in the week the assistance form column C is provided (both columns C and D need to be filled out).</t>
  </si>
  <si>
    <t>6. Column F: Use the drop down menu to select how many HCWs are needed to perform the task.</t>
  </si>
  <si>
    <t>7. Column I: Enter in the number of Allowed hours available per two week (14 days) period to perform the task.</t>
  </si>
  <si>
    <t>8. Column L: Enter any needed notes to describe the necessity for the time needed to perform the task.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</si>
</sst>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theme="1"/>
      <name val="Noto Sans"/>
      <family val="2"/>
    </font>
    <font>
      <sz val="14"/>
      <name val="Noto Sans"/>
      <family val="2"/>
    </font>
    <font>
      <sz val="14"/>
      <color theme="1"/>
      <name val="Noto Sans"/>
      <family val="2"/>
    </font>
    <font>
      <i/>
      <sz val="14"/>
      <color theme="1"/>
      <name val="Noto Sans"/>
      <family val="2"/>
    </font>
    <font>
      <b/>
      <sz val="14"/>
      <color theme="0"/>
      <name val="Noto Sans"/>
      <family val="2"/>
    </font>
    <font>
      <sz val="14"/>
      <color theme="0"/>
      <name val="Noto Sans"/>
      <family val="2"/>
    </font>
    <font>
      <b/>
      <sz val="14"/>
      <color rgb="FFC00000"/>
      <name val="Noto Sans"/>
      <family val="2"/>
    </font>
    <font>
      <i/>
      <sz val="14"/>
      <color theme="1" tint="0.499984740745262"/>
      <name val="Noto Sans"/>
      <family val="2"/>
    </font>
    <font>
      <i/>
      <sz val="14"/>
      <color theme="0" tint="-0.249977111117893"/>
      <name val="Noto Sans"/>
      <family val="2"/>
    </font>
    <font>
      <b/>
      <sz val="14"/>
      <name val="Noto Sans"/>
      <family val="2"/>
    </font>
    <font>
      <b/>
      <sz val="14"/>
      <color rgb="FF2E3192"/>
      <name val="Noto Sans"/>
      <family val="2"/>
    </font>
    <font>
      <sz val="14"/>
      <color rgb="FF2E3192"/>
      <name val="Noto Sans"/>
      <family val="2"/>
    </font>
    <font>
      <b/>
      <sz val="26"/>
      <color rgb="FF2E3192"/>
      <name val="Noto Sans"/>
      <family val="2"/>
    </font>
    <font>
      <u/>
      <sz val="11"/>
      <color theme="10"/>
      <name val="Calibri"/>
      <family val="2"/>
      <scheme val="minor"/>
    </font>
    <font>
      <b/>
      <u/>
      <sz val="14"/>
      <color rgb="FF2E3192"/>
      <name val="Noto Sans"/>
      <family val="2"/>
    </font>
    <font>
      <b/>
      <sz val="14"/>
      <color theme="1" tint="0.499984740745262"/>
      <name val="Noto Sans"/>
      <family val="2"/>
    </font>
    <font>
      <sz val="14"/>
      <color theme="2" tint="-0.499984740745262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6E9BB"/>
        <bgColor indexed="64"/>
      </patternFill>
    </fill>
    <fill>
      <patternFill patternType="solid">
        <fgColor rgb="FF2E3192"/>
        <bgColor indexed="64"/>
      </patternFill>
    </fill>
    <fill>
      <patternFill patternType="solid">
        <fgColor rgb="FF9ED091"/>
        <bgColor indexed="64"/>
      </patternFill>
    </fill>
    <fill>
      <patternFill patternType="solid">
        <fgColor rgb="FFB4DCF5"/>
        <bgColor indexed="64"/>
      </patternFill>
    </fill>
    <fill>
      <patternFill patternType="solid">
        <fgColor rgb="FF446460"/>
        <bgColor indexed="64"/>
      </patternFill>
    </fill>
    <fill>
      <patternFill patternType="solid">
        <fgColor rgb="FFA91F5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87">
    <xf numFmtId="0" fontId="0" fillId="0" borderId="0" xfId="0"/>
    <xf numFmtId="0" fontId="2" fillId="2" borderId="3" xfId="0" applyFont="1" applyFill="1" applyBorder="1" applyAlignment="1">
      <alignment horizontal="right" indent="3"/>
    </xf>
    <xf numFmtId="0" fontId="4" fillId="2" borderId="0" xfId="0" applyFont="1" applyFill="1"/>
    <xf numFmtId="0" fontId="2" fillId="2" borderId="19" xfId="0" applyFont="1" applyFill="1" applyBorder="1"/>
    <xf numFmtId="0" fontId="2" fillId="2" borderId="22" xfId="0" applyFont="1" applyFill="1" applyBorder="1" applyAlignment="1" applyProtection="1">
      <alignment horizontal="center"/>
      <protection hidden="1"/>
    </xf>
    <xf numFmtId="1" fontId="4" fillId="2" borderId="16" xfId="0" applyNumberFormat="1" applyFont="1" applyFill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4" fillId="2" borderId="19" xfId="0" applyFont="1" applyFill="1" applyBorder="1" applyProtection="1">
      <protection locked="0"/>
    </xf>
    <xf numFmtId="0" fontId="2" fillId="2" borderId="28" xfId="0" applyFont="1" applyFill="1" applyBorder="1"/>
    <xf numFmtId="0" fontId="2" fillId="2" borderId="29" xfId="0" applyFont="1" applyFill="1" applyBorder="1" applyAlignment="1" applyProtection="1">
      <alignment horizontal="center"/>
      <protection hidden="1"/>
    </xf>
    <xf numFmtId="1" fontId="4" fillId="2" borderId="21" xfId="0" applyNumberFormat="1" applyFont="1" applyFill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0" fontId="4" fillId="2" borderId="28" xfId="0" applyFont="1" applyFill="1" applyBorder="1" applyProtection="1">
      <protection locked="0"/>
    </xf>
    <xf numFmtId="1" fontId="4" fillId="2" borderId="31" xfId="0" applyNumberFormat="1" applyFont="1" applyFill="1" applyBorder="1" applyAlignment="1">
      <alignment horizontal="center"/>
    </xf>
    <xf numFmtId="1" fontId="4" fillId="0" borderId="45" xfId="0" applyNumberFormat="1" applyFont="1" applyBorder="1" applyAlignment="1">
      <alignment horizontal="center"/>
    </xf>
    <xf numFmtId="0" fontId="2" fillId="2" borderId="31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center"/>
    </xf>
    <xf numFmtId="1" fontId="8" fillId="0" borderId="3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4" fillId="2" borderId="24" xfId="0" applyFont="1" applyFill="1" applyBorder="1" applyProtection="1">
      <protection locked="0"/>
    </xf>
    <xf numFmtId="0" fontId="2" fillId="3" borderId="11" xfId="0" applyFont="1" applyFill="1" applyBorder="1" applyAlignment="1">
      <alignment horizontal="right"/>
    </xf>
    <xf numFmtId="0" fontId="4" fillId="3" borderId="34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/>
      <protection locked="0"/>
    </xf>
    <xf numFmtId="1" fontId="2" fillId="3" borderId="35" xfId="0" applyNumberFormat="1" applyFont="1" applyFill="1" applyBorder="1" applyAlignment="1" applyProtection="1">
      <alignment horizontal="center"/>
      <protection hidden="1"/>
    </xf>
    <xf numFmtId="1" fontId="2" fillId="3" borderId="36" xfId="0" applyNumberFormat="1" applyFont="1" applyFill="1" applyBorder="1" applyAlignment="1" applyProtection="1">
      <alignment horizontal="center"/>
      <protection hidden="1"/>
    </xf>
    <xf numFmtId="0" fontId="4" fillId="3" borderId="21" xfId="0" applyFont="1" applyFill="1" applyBorder="1"/>
    <xf numFmtId="0" fontId="2" fillId="2" borderId="5" xfId="0" applyFont="1" applyFill="1" applyBorder="1"/>
    <xf numFmtId="0" fontId="2" fillId="2" borderId="8" xfId="0" applyFont="1" applyFill="1" applyBorder="1" applyAlignment="1" applyProtection="1">
      <alignment horizontal="center"/>
      <protection hidden="1"/>
    </xf>
    <xf numFmtId="1" fontId="4" fillId="0" borderId="27" xfId="0" applyNumberFormat="1" applyFont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2" fillId="2" borderId="37" xfId="0" applyFont="1" applyFill="1" applyBorder="1"/>
    <xf numFmtId="0" fontId="2" fillId="2" borderId="11" xfId="0" applyFont="1" applyFill="1" applyBorder="1" applyAlignment="1" applyProtection="1">
      <alignment horizontal="center"/>
      <protection hidden="1"/>
    </xf>
    <xf numFmtId="1" fontId="4" fillId="0" borderId="30" xfId="0" applyNumberFormat="1" applyFont="1" applyBorder="1" applyAlignment="1">
      <alignment horizontal="center"/>
    </xf>
    <xf numFmtId="0" fontId="4" fillId="2" borderId="38" xfId="0" applyFont="1" applyFill="1" applyBorder="1" applyProtection="1">
      <protection locked="0"/>
    </xf>
    <xf numFmtId="1" fontId="4" fillId="0" borderId="32" xfId="0" applyNumberFormat="1" applyFont="1" applyBorder="1" applyAlignment="1">
      <alignment horizontal="center"/>
    </xf>
    <xf numFmtId="0" fontId="4" fillId="2" borderId="40" xfId="0" applyFont="1" applyFill="1" applyBorder="1" applyProtection="1">
      <protection locked="0"/>
    </xf>
    <xf numFmtId="0" fontId="4" fillId="2" borderId="41" xfId="0" applyFont="1" applyFill="1" applyBorder="1" applyProtection="1">
      <protection locked="0"/>
    </xf>
    <xf numFmtId="0" fontId="2" fillId="3" borderId="29" xfId="0" applyFont="1" applyFill="1" applyBorder="1" applyAlignment="1">
      <alignment horizontal="right"/>
    </xf>
    <xf numFmtId="0" fontId="4" fillId="3" borderId="42" xfId="0" applyFont="1" applyFill="1" applyBorder="1" applyAlignment="1" applyProtection="1">
      <alignment horizontal="center"/>
      <protection locked="0"/>
    </xf>
    <xf numFmtId="0" fontId="4" fillId="3" borderId="43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>
      <alignment horizontal="center" vertical="center"/>
    </xf>
    <xf numFmtId="1" fontId="4" fillId="3" borderId="29" xfId="0" applyNumberFormat="1" applyFont="1" applyFill="1" applyBorder="1" applyAlignment="1" applyProtection="1">
      <alignment horizontal="center"/>
      <protection locked="0"/>
    </xf>
    <xf numFmtId="1" fontId="4" fillId="2" borderId="22" xfId="0" applyNumberFormat="1" applyFont="1" applyFill="1" applyBorder="1" applyAlignment="1" applyProtection="1">
      <alignment horizontal="center"/>
      <protection hidden="1"/>
    </xf>
    <xf numFmtId="1" fontId="4" fillId="2" borderId="29" xfId="0" applyNumberFormat="1" applyFont="1" applyFill="1" applyBorder="1" applyAlignment="1" applyProtection="1">
      <alignment horizontal="center"/>
      <protection hidden="1"/>
    </xf>
    <xf numFmtId="0" fontId="2" fillId="2" borderId="39" xfId="0" applyFont="1" applyFill="1" applyBorder="1"/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hidden="1"/>
    </xf>
    <xf numFmtId="1" fontId="4" fillId="0" borderId="7" xfId="0" applyNumberFormat="1" applyFont="1" applyBorder="1" applyAlignment="1">
      <alignment horizontal="center"/>
    </xf>
    <xf numFmtId="0" fontId="2" fillId="2" borderId="44" xfId="0" applyFont="1" applyFill="1" applyBorder="1"/>
    <xf numFmtId="0" fontId="4" fillId="2" borderId="11" xfId="0" applyFont="1" applyFill="1" applyBorder="1" applyAlignment="1" applyProtection="1">
      <alignment horizontal="center"/>
      <protection hidden="1"/>
    </xf>
    <xf numFmtId="0" fontId="4" fillId="2" borderId="45" xfId="0" applyFont="1" applyFill="1" applyBorder="1" applyProtection="1">
      <protection locked="0"/>
    </xf>
    <xf numFmtId="1" fontId="8" fillId="0" borderId="46" xfId="0" applyNumberFormat="1" applyFont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4" fillId="0" borderId="3" xfId="0" applyFont="1" applyBorder="1" applyProtection="1">
      <protection locked="0"/>
    </xf>
    <xf numFmtId="1" fontId="4" fillId="3" borderId="35" xfId="0" applyNumberFormat="1" applyFont="1" applyFill="1" applyBorder="1" applyAlignment="1" applyProtection="1">
      <alignment horizontal="center"/>
      <protection hidden="1"/>
    </xf>
    <xf numFmtId="1" fontId="4" fillId="3" borderId="36" xfId="0" applyNumberFormat="1" applyFont="1" applyFill="1" applyBorder="1" applyAlignment="1" applyProtection="1">
      <alignment horizontal="center"/>
      <protection hidden="1"/>
    </xf>
    <xf numFmtId="0" fontId="2" fillId="2" borderId="48" xfId="0" applyFont="1" applyFill="1" applyBorder="1"/>
    <xf numFmtId="1" fontId="4" fillId="0" borderId="49" xfId="0" applyNumberFormat="1" applyFont="1" applyBorder="1" applyAlignment="1">
      <alignment horizontal="center"/>
    </xf>
    <xf numFmtId="0" fontId="4" fillId="2" borderId="48" xfId="0" applyFont="1" applyFill="1" applyBorder="1" applyProtection="1">
      <protection locked="0"/>
    </xf>
    <xf numFmtId="0" fontId="2" fillId="2" borderId="3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8" fillId="0" borderId="50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0" fontId="4" fillId="2" borderId="12" xfId="0" applyFont="1" applyFill="1" applyBorder="1" applyProtection="1">
      <protection locked="0"/>
    </xf>
    <xf numFmtId="0" fontId="2" fillId="3" borderId="51" xfId="0" applyFont="1" applyFill="1" applyBorder="1" applyAlignment="1">
      <alignment horizontal="right"/>
    </xf>
    <xf numFmtId="0" fontId="4" fillId="3" borderId="52" xfId="0" applyFont="1" applyFill="1" applyBorder="1" applyAlignment="1" applyProtection="1">
      <alignment horizontal="center"/>
      <protection locked="0"/>
    </xf>
    <xf numFmtId="0" fontId="4" fillId="3" borderId="53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>
      <alignment horizontal="center"/>
    </xf>
    <xf numFmtId="0" fontId="4" fillId="3" borderId="14" xfId="0" applyFont="1" applyFill="1" applyBorder="1" applyAlignment="1" applyProtection="1">
      <alignment horizontal="center"/>
      <protection locked="0"/>
    </xf>
    <xf numFmtId="1" fontId="4" fillId="3" borderId="51" xfId="0" applyNumberFormat="1" applyFont="1" applyFill="1" applyBorder="1" applyAlignment="1" applyProtection="1">
      <alignment horizontal="center"/>
      <protection locked="0"/>
    </xf>
    <xf numFmtId="1" fontId="8" fillId="3" borderId="54" xfId="0" applyNumberFormat="1" applyFont="1" applyFill="1" applyBorder="1" applyAlignment="1" applyProtection="1">
      <alignment horizontal="center"/>
      <protection hidden="1"/>
    </xf>
    <xf numFmtId="1" fontId="8" fillId="0" borderId="2" xfId="0" applyNumberFormat="1" applyFont="1" applyBorder="1" applyAlignment="1">
      <alignment horizontal="center"/>
    </xf>
    <xf numFmtId="0" fontId="9" fillId="2" borderId="3" xfId="0" applyFont="1" applyFill="1" applyBorder="1" applyProtection="1">
      <protection locked="0"/>
    </xf>
    <xf numFmtId="0" fontId="2" fillId="2" borderId="0" xfId="0" applyFont="1" applyFill="1"/>
    <xf numFmtId="0" fontId="4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0" fontId="4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10" fillId="2" borderId="0" xfId="0" applyFont="1" applyFill="1"/>
    <xf numFmtId="0" fontId="6" fillId="2" borderId="13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centerContinuous"/>
    </xf>
    <xf numFmtId="0" fontId="6" fillId="2" borderId="15" xfId="0" applyFont="1" applyFill="1" applyBorder="1" applyAlignment="1">
      <alignment horizontal="centerContinuous"/>
    </xf>
    <xf numFmtId="0" fontId="7" fillId="2" borderId="0" xfId="0" applyFont="1" applyFill="1"/>
    <xf numFmtId="0" fontId="6" fillId="4" borderId="2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0" fontId="11" fillId="4" borderId="2" xfId="0" applyFont="1" applyFill="1" applyBorder="1" applyAlignment="1">
      <alignment horizontal="centerContinuous"/>
    </xf>
    <xf numFmtId="0" fontId="11" fillId="4" borderId="1" xfId="0" applyFont="1" applyFill="1" applyBorder="1" applyAlignment="1">
      <alignment horizontal="centerContinuous"/>
    </xf>
    <xf numFmtId="0" fontId="6" fillId="5" borderId="3" xfId="0" applyFont="1" applyFill="1" applyBorder="1"/>
    <xf numFmtId="0" fontId="6" fillId="5" borderId="17" xfId="0" applyFont="1" applyFill="1" applyBorder="1" applyAlignment="1">
      <alignment horizontal="centerContinuous"/>
    </xf>
    <xf numFmtId="0" fontId="6" fillId="5" borderId="18" xfId="0" applyFont="1" applyFill="1" applyBorder="1" applyAlignment="1">
      <alignment horizontal="centerContinuous"/>
    </xf>
    <xf numFmtId="0" fontId="2" fillId="4" borderId="1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vertical="center"/>
    </xf>
    <xf numFmtId="0" fontId="4" fillId="7" borderId="5" xfId="0" applyFont="1" applyFill="1" applyBorder="1" applyAlignment="1" applyProtection="1">
      <alignment horizontal="center"/>
      <protection locked="0"/>
    </xf>
    <xf numFmtId="0" fontId="4" fillId="7" borderId="26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horizontal="center"/>
      <protection locked="0"/>
    </xf>
    <xf numFmtId="0" fontId="4" fillId="7" borderId="22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horizontal="center"/>
      <protection locked="0"/>
    </xf>
    <xf numFmtId="0" fontId="6" fillId="8" borderId="17" xfId="0" applyFont="1" applyFill="1" applyBorder="1" applyAlignment="1">
      <alignment horizontal="centerContinuous"/>
    </xf>
    <xf numFmtId="0" fontId="6" fillId="8" borderId="20" xfId="0" applyFont="1" applyFill="1" applyBorder="1" applyAlignment="1">
      <alignment horizontal="centerContinuous"/>
    </xf>
    <xf numFmtId="0" fontId="6" fillId="8" borderId="18" xfId="0" applyFont="1" applyFill="1" applyBorder="1" applyAlignment="1">
      <alignment horizontal="centerContinuous"/>
    </xf>
    <xf numFmtId="0" fontId="4" fillId="6" borderId="27" xfId="0" applyFont="1" applyFill="1" applyBorder="1" applyAlignment="1" applyProtection="1">
      <alignment horizontal="center"/>
      <protection locked="0"/>
    </xf>
    <xf numFmtId="0" fontId="4" fillId="6" borderId="23" xfId="0" applyFont="1" applyFill="1" applyBorder="1" applyAlignment="1" applyProtection="1">
      <alignment horizontal="center"/>
      <protection locked="0"/>
    </xf>
    <xf numFmtId="0" fontId="4" fillId="6" borderId="18" xfId="0" applyFont="1" applyFill="1" applyBorder="1" applyAlignment="1" applyProtection="1">
      <alignment horizontal="center"/>
      <protection locked="0"/>
    </xf>
    <xf numFmtId="0" fontId="4" fillId="7" borderId="55" xfId="0" applyFont="1" applyFill="1" applyBorder="1" applyAlignment="1" applyProtection="1">
      <alignment horizontal="center"/>
      <protection locked="0"/>
    </xf>
    <xf numFmtId="0" fontId="4" fillId="7" borderId="57" xfId="0" applyFont="1" applyFill="1" applyBorder="1" applyAlignment="1" applyProtection="1">
      <alignment horizontal="center"/>
      <protection locked="0"/>
    </xf>
    <xf numFmtId="0" fontId="4" fillId="7" borderId="56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1" fontId="2" fillId="7" borderId="3" xfId="0" applyNumberFormat="1" applyFont="1" applyFill="1" applyBorder="1" applyAlignment="1" applyProtection="1">
      <alignment horizontal="center"/>
      <protection locked="0"/>
    </xf>
    <xf numFmtId="0" fontId="4" fillId="6" borderId="47" xfId="0" applyFont="1" applyFill="1" applyBorder="1" applyAlignment="1" applyProtection="1">
      <alignment horizontal="center"/>
      <protection locked="0"/>
    </xf>
    <xf numFmtId="0" fontId="4" fillId="6" borderId="50" xfId="0" applyFont="1" applyFill="1" applyBorder="1" applyAlignment="1" applyProtection="1">
      <alignment horizontal="center"/>
      <protection locked="0"/>
    </xf>
    <xf numFmtId="0" fontId="4" fillId="6" borderId="33" xfId="0" applyFont="1" applyFill="1" applyBorder="1" applyAlignment="1" applyProtection="1">
      <alignment horizontal="center"/>
      <protection locked="0"/>
    </xf>
    <xf numFmtId="0" fontId="5" fillId="5" borderId="0" xfId="0" applyFont="1" applyFill="1"/>
    <xf numFmtId="1" fontId="2" fillId="7" borderId="16" xfId="0" applyNumberFormat="1" applyFont="1" applyFill="1" applyBorder="1" applyAlignment="1" applyProtection="1">
      <alignment horizontal="center"/>
      <protection locked="0"/>
    </xf>
    <xf numFmtId="1" fontId="2" fillId="7" borderId="3" xfId="0" applyNumberFormat="1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1" fontId="7" fillId="5" borderId="3" xfId="0" applyNumberFormat="1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45" xfId="0" applyFont="1" applyFill="1" applyBorder="1"/>
    <xf numFmtId="0" fontId="2" fillId="2" borderId="24" xfId="0" applyFont="1" applyFill="1" applyBorder="1"/>
    <xf numFmtId="0" fontId="2" fillId="2" borderId="13" xfId="0" applyFont="1" applyFill="1" applyBorder="1"/>
    <xf numFmtId="0" fontId="4" fillId="5" borderId="0" xfId="0" applyFont="1" applyFill="1"/>
    <xf numFmtId="0" fontId="6" fillId="9" borderId="3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1" fontId="17" fillId="3" borderId="36" xfId="0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16" fillId="2" borderId="0" xfId="1" applyFont="1" applyFill="1" applyBorder="1" applyAlignment="1">
      <alignment horizontal="left" vertical="center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2" fillId="0" borderId="8" xfId="0" applyFont="1" applyFill="1" applyBorder="1" applyAlignment="1">
      <alignment horizontal="right" indent="3"/>
    </xf>
    <xf numFmtId="0" fontId="3" fillId="0" borderId="10" xfId="0" applyFont="1" applyFill="1" applyBorder="1" applyAlignment="1" applyProtection="1">
      <alignment horizontal="left"/>
      <protection locked="0"/>
    </xf>
    <xf numFmtId="0" fontId="2" fillId="0" borderId="11" xfId="0" applyFont="1" applyFill="1" applyBorder="1" applyAlignment="1">
      <alignment horizontal="right" indent="3"/>
    </xf>
    <xf numFmtId="0" fontId="3" fillId="0" borderId="12" xfId="0" applyFont="1" applyFill="1" applyBorder="1" applyAlignment="1" applyProtection="1">
      <alignment horizontal="left"/>
      <protection locked="0"/>
    </xf>
    <xf numFmtId="0" fontId="6" fillId="5" borderId="31" xfId="0" applyFont="1" applyFill="1" applyBorder="1"/>
    <xf numFmtId="0" fontId="6" fillId="5" borderId="48" xfId="0" applyFont="1" applyFill="1" applyBorder="1" applyAlignment="1">
      <alignment horizontal="center"/>
    </xf>
    <xf numFmtId="0" fontId="6" fillId="8" borderId="51" xfId="0" applyFont="1" applyFill="1" applyBorder="1" applyAlignment="1">
      <alignment horizontal="centerContinuous"/>
    </xf>
    <xf numFmtId="0" fontId="6" fillId="8" borderId="54" xfId="0" applyFont="1" applyFill="1" applyBorder="1" applyAlignment="1">
      <alignment horizontal="centerContinuous"/>
    </xf>
    <xf numFmtId="0" fontId="6" fillId="8" borderId="58" xfId="0" applyFont="1" applyFill="1" applyBorder="1" applyAlignment="1">
      <alignment horizontal="centerContinuous"/>
    </xf>
    <xf numFmtId="0" fontId="2" fillId="2" borderId="1" xfId="0" applyFont="1" applyFill="1" applyBorder="1"/>
    <xf numFmtId="0" fontId="2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/>
    </xf>
    <xf numFmtId="0" fontId="3" fillId="7" borderId="1" xfId="0" applyFont="1" applyFill="1" applyBorder="1" applyAlignment="1" applyProtection="1">
      <alignment horizontal="left"/>
      <protection locked="0"/>
    </xf>
    <xf numFmtId="0" fontId="3" fillId="7" borderId="2" xfId="0" applyFont="1" applyFill="1" applyBorder="1" applyAlignment="1" applyProtection="1">
      <alignment horizontal="left"/>
      <protection locked="0"/>
    </xf>
    <xf numFmtId="0" fontId="3" fillId="7" borderId="4" xfId="0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7" xfId="0" applyFont="1" applyFill="1" applyBorder="1" applyAlignment="1" applyProtection="1">
      <alignment horizontal="left"/>
      <protection locked="0"/>
    </xf>
    <xf numFmtId="14" fontId="3" fillId="7" borderId="5" xfId="0" applyNumberFormat="1" applyFont="1" applyFill="1" applyBorder="1" applyAlignment="1" applyProtection="1">
      <alignment horizontal="left"/>
      <protection locked="0"/>
    </xf>
    <xf numFmtId="0" fontId="3" fillId="7" borderId="8" xfId="0" applyFont="1" applyFill="1" applyBorder="1" applyAlignment="1" applyProtection="1">
      <alignment horizontal="left"/>
      <protection locked="0"/>
    </xf>
    <xf numFmtId="0" fontId="3" fillId="7" borderId="9" xfId="0" applyFont="1" applyFill="1" applyBorder="1" applyAlignment="1" applyProtection="1">
      <alignment horizontal="left"/>
      <protection locked="0"/>
    </xf>
    <xf numFmtId="0" fontId="3" fillId="7" borderId="10" xfId="0" applyFont="1" applyFill="1" applyBorder="1" applyAlignment="1" applyProtection="1">
      <alignment horizontal="left"/>
      <protection locked="0"/>
    </xf>
    <xf numFmtId="0" fontId="2" fillId="4" borderId="1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4DCF5"/>
      <color rgb="FFA91F50"/>
      <color rgb="FF2E3192"/>
      <color rgb="FF446460"/>
      <color rgb="FF9ED091"/>
      <color rgb="FFF6E9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23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Toileting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31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Bathing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54</xdr:row>
          <xdr:rowOff>0</xdr:rowOff>
        </xdr:from>
        <xdr:to>
          <xdr:col>1</xdr:col>
          <xdr:colOff>0</xdr:colOff>
          <xdr:row>54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Other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35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Eating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1322916</xdr:colOff>
      <xdr:row>0</xdr:row>
      <xdr:rowOff>201083</xdr:rowOff>
    </xdr:from>
    <xdr:to>
      <xdr:col>10</xdr:col>
      <xdr:colOff>211906</xdr:colOff>
      <xdr:row>1</xdr:row>
      <xdr:rowOff>169333</xdr:rowOff>
    </xdr:to>
    <xdr:pic>
      <xdr:nvPicPr>
        <xdr:cNvPr id="3" name="Picture 2" descr="Oregon Department of Human Services logo. ">
          <a:extLst>
            <a:ext uri="{FF2B5EF4-FFF2-40B4-BE49-F238E27FC236}">
              <a16:creationId xmlns:a16="http://schemas.microsoft.com/office/drawing/2014/main" id="{A99CE902-0070-96F5-86E2-214F39BF5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9" y="201083"/>
          <a:ext cx="4371157" cy="73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hs/rules-policy/apdrules/411-015.pdf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1"/>
  <sheetViews>
    <sheetView showGridLines="0" tabSelected="1" topLeftCell="A14" zoomScale="70" zoomScaleNormal="70" zoomScaleSheetLayoutView="70" workbookViewId="0">
      <selection activeCell="B6" sqref="B6:D6"/>
    </sheetView>
  </sheetViews>
  <sheetFormatPr defaultColWidth="9.1796875" defaultRowHeight="20.5" x14ac:dyDescent="0.55000000000000004"/>
  <cols>
    <col min="1" max="1" width="48.81640625" style="2" customWidth="1"/>
    <col min="2" max="6" width="20.26953125" style="2" customWidth="1"/>
    <col min="7" max="7" width="31.26953125" style="2" customWidth="1"/>
    <col min="8" max="8" width="0.7265625" style="2" customWidth="1"/>
    <col min="9" max="11" width="14.81640625" style="2" customWidth="1"/>
    <col min="12" max="12" width="106" style="2" customWidth="1"/>
    <col min="13" max="16384" width="9.1796875" style="2"/>
  </cols>
  <sheetData>
    <row r="1" spans="1:20" ht="60" customHeight="1" x14ac:dyDescent="0.55000000000000004">
      <c r="A1" s="172" t="s">
        <v>57</v>
      </c>
      <c r="B1" s="173"/>
    </row>
    <row r="2" spans="1:20" ht="60" customHeight="1" x14ac:dyDescent="1">
      <c r="A2" s="143" t="s">
        <v>56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20" ht="38.25" customHeight="1" thickBot="1" x14ac:dyDescent="0.6">
      <c r="A3" s="142" t="s">
        <v>55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0" ht="21" thickBot="1" x14ac:dyDescent="0.6">
      <c r="A4" s="96" t="s">
        <v>0</v>
      </c>
      <c r="B4" s="93"/>
      <c r="C4" s="93"/>
      <c r="D4" s="93"/>
      <c r="E4" s="93"/>
      <c r="F4" s="95"/>
      <c r="G4" s="95"/>
      <c r="H4" s="95"/>
      <c r="I4" s="95"/>
      <c r="J4" s="95"/>
      <c r="K4" s="93"/>
      <c r="L4" s="94"/>
      <c r="T4" s="150">
        <v>1</v>
      </c>
    </row>
    <row r="5" spans="1:20" ht="21" thickBot="1" x14ac:dyDescent="0.6">
      <c r="A5" s="89"/>
      <c r="B5" s="90"/>
      <c r="C5" s="90"/>
      <c r="D5" s="91"/>
      <c r="E5" s="168" t="s">
        <v>50</v>
      </c>
      <c r="F5" s="169"/>
      <c r="G5" s="169"/>
      <c r="H5" s="169"/>
      <c r="I5" s="169"/>
      <c r="J5" s="169"/>
      <c r="K5" s="169"/>
      <c r="L5" s="170"/>
      <c r="T5" s="150">
        <v>2</v>
      </c>
    </row>
    <row r="6" spans="1:20" ht="21.75" customHeight="1" thickBot="1" x14ac:dyDescent="0.6">
      <c r="A6" s="1" t="s">
        <v>1</v>
      </c>
      <c r="B6" s="174"/>
      <c r="C6" s="175"/>
      <c r="D6" s="176"/>
      <c r="E6" s="153" t="s">
        <v>63</v>
      </c>
      <c r="F6" s="144"/>
      <c r="G6" s="144"/>
      <c r="H6" s="144"/>
      <c r="I6" s="144"/>
      <c r="J6" s="144"/>
      <c r="K6" s="144"/>
      <c r="L6" s="145"/>
      <c r="T6" s="150">
        <v>3</v>
      </c>
    </row>
    <row r="7" spans="1:20" ht="21" thickBot="1" x14ac:dyDescent="0.6">
      <c r="A7" s="1" t="s">
        <v>2</v>
      </c>
      <c r="B7" s="177"/>
      <c r="C7" s="178"/>
      <c r="D7" s="179"/>
      <c r="E7" s="154" t="s">
        <v>64</v>
      </c>
      <c r="F7" s="152"/>
      <c r="G7" s="152"/>
      <c r="H7" s="152"/>
      <c r="I7" s="152"/>
      <c r="J7" s="152"/>
      <c r="K7" s="152"/>
      <c r="L7" s="146"/>
      <c r="T7" s="150">
        <v>4</v>
      </c>
    </row>
    <row r="8" spans="1:20" ht="21" thickBot="1" x14ac:dyDescent="0.6">
      <c r="A8" s="1" t="s">
        <v>3</v>
      </c>
      <c r="B8" s="180"/>
      <c r="C8" s="178"/>
      <c r="D8" s="179"/>
      <c r="E8" s="154" t="s">
        <v>65</v>
      </c>
      <c r="F8" s="152"/>
      <c r="G8" s="152"/>
      <c r="H8" s="152"/>
      <c r="I8" s="152"/>
      <c r="J8" s="152"/>
      <c r="K8" s="152"/>
      <c r="L8" s="146"/>
      <c r="T8" s="150">
        <v>5</v>
      </c>
    </row>
    <row r="9" spans="1:20" ht="21" thickBot="1" x14ac:dyDescent="0.6">
      <c r="A9" s="1" t="s">
        <v>4</v>
      </c>
      <c r="B9" s="181"/>
      <c r="C9" s="182"/>
      <c r="D9" s="183"/>
      <c r="E9" s="154" t="s">
        <v>67</v>
      </c>
      <c r="F9" s="152"/>
      <c r="G9" s="152"/>
      <c r="H9" s="152"/>
      <c r="I9" s="152"/>
      <c r="J9" s="152"/>
      <c r="K9" s="152"/>
      <c r="L9" s="146"/>
      <c r="T9" s="150">
        <v>6</v>
      </c>
    </row>
    <row r="10" spans="1:20" ht="21" thickBot="1" x14ac:dyDescent="0.6">
      <c r="A10" s="1" t="s">
        <v>5</v>
      </c>
      <c r="B10" s="174"/>
      <c r="C10" s="175"/>
      <c r="D10" s="176"/>
      <c r="E10" s="154" t="s">
        <v>66</v>
      </c>
      <c r="F10" s="152"/>
      <c r="G10" s="152"/>
      <c r="H10" s="152"/>
      <c r="I10" s="152"/>
      <c r="J10" s="152"/>
      <c r="K10" s="152"/>
      <c r="L10" s="146"/>
      <c r="T10" s="150">
        <v>7</v>
      </c>
    </row>
    <row r="11" spans="1:20" x14ac:dyDescent="0.55000000000000004">
      <c r="A11" s="159"/>
      <c r="B11" s="157"/>
      <c r="C11" s="157"/>
      <c r="D11" s="160"/>
      <c r="E11" s="154" t="s">
        <v>68</v>
      </c>
      <c r="F11" s="152"/>
      <c r="G11" s="152"/>
      <c r="H11" s="152"/>
      <c r="I11" s="152"/>
      <c r="J11" s="152"/>
      <c r="K11" s="152"/>
      <c r="L11" s="146"/>
      <c r="T11" s="150"/>
    </row>
    <row r="12" spans="1:20" x14ac:dyDescent="0.55000000000000004">
      <c r="A12" s="156" t="s">
        <v>51</v>
      </c>
      <c r="B12" s="158"/>
      <c r="C12" s="158"/>
      <c r="D12" s="162"/>
      <c r="E12" s="154" t="s">
        <v>69</v>
      </c>
      <c r="F12" s="152"/>
      <c r="G12" s="152"/>
      <c r="H12" s="152"/>
      <c r="I12" s="152"/>
      <c r="J12" s="152"/>
      <c r="K12" s="152"/>
      <c r="L12" s="146"/>
      <c r="T12" s="150"/>
    </row>
    <row r="13" spans="1:20" ht="21.75" customHeight="1" thickBot="1" x14ac:dyDescent="0.6">
      <c r="A13" s="161"/>
      <c r="B13" s="158"/>
      <c r="C13" s="158"/>
      <c r="D13" s="162"/>
      <c r="E13" s="155" t="s">
        <v>70</v>
      </c>
      <c r="F13" s="147"/>
      <c r="G13" s="147"/>
      <c r="H13" s="147"/>
      <c r="I13" s="147"/>
      <c r="J13" s="147"/>
      <c r="K13" s="147"/>
      <c r="L13" s="148"/>
      <c r="T13" s="150"/>
    </row>
    <row r="14" spans="1:20" ht="21" thickBot="1" x14ac:dyDescent="0.6">
      <c r="A14" s="184" t="s">
        <v>6</v>
      </c>
      <c r="B14" s="97"/>
      <c r="C14" s="98" t="s">
        <v>7</v>
      </c>
      <c r="D14" s="99"/>
      <c r="E14" s="163"/>
      <c r="F14" s="163"/>
      <c r="G14" s="164" t="s">
        <v>62</v>
      </c>
      <c r="I14" s="165" t="s">
        <v>61</v>
      </c>
      <c r="J14" s="166"/>
      <c r="K14" s="167"/>
      <c r="L14" s="171"/>
    </row>
    <row r="15" spans="1:20" ht="78.75" customHeight="1" thickBot="1" x14ac:dyDescent="0.6">
      <c r="A15" s="185"/>
      <c r="B15" s="120" t="s">
        <v>53</v>
      </c>
      <c r="C15" s="121" t="s">
        <v>60</v>
      </c>
      <c r="D15" s="133" t="s">
        <v>59</v>
      </c>
      <c r="E15" s="122" t="s">
        <v>52</v>
      </c>
      <c r="F15" s="123" t="s">
        <v>54</v>
      </c>
      <c r="G15" s="101" t="s">
        <v>8</v>
      </c>
      <c r="I15" s="134" t="s">
        <v>9</v>
      </c>
      <c r="J15" s="135" t="s">
        <v>10</v>
      </c>
      <c r="K15" s="136" t="s">
        <v>11</v>
      </c>
      <c r="L15" s="97" t="s">
        <v>12</v>
      </c>
    </row>
    <row r="16" spans="1:20" ht="21" thickBot="1" x14ac:dyDescent="0.6">
      <c r="A16" s="3" t="s">
        <v>13</v>
      </c>
      <c r="B16" s="103"/>
      <c r="C16" s="104"/>
      <c r="D16" s="112"/>
      <c r="E16" s="115"/>
      <c r="F16" s="112"/>
      <c r="G16" s="184" t="s">
        <v>14</v>
      </c>
      <c r="I16" s="4"/>
      <c r="J16" s="5"/>
      <c r="K16" s="6">
        <f>ROUND(MAX(0,(B16*C16*D16*F16/7*14/60)-(E16/7*14)),0)</f>
        <v>0</v>
      </c>
      <c r="L16" s="7"/>
    </row>
    <row r="17" spans="1:12" ht="21" thickBot="1" x14ac:dyDescent="0.6">
      <c r="A17" s="8" t="s">
        <v>15</v>
      </c>
      <c r="B17" s="103"/>
      <c r="C17" s="104"/>
      <c r="D17" s="112"/>
      <c r="E17" s="115"/>
      <c r="F17" s="112"/>
      <c r="G17" s="185"/>
      <c r="I17" s="9"/>
      <c r="J17" s="10"/>
      <c r="K17" s="11">
        <f>ROUND(MAX(0,(B17*C17*D17*F17/7*14/60)-(E17/7*14)),0)</f>
        <v>0</v>
      </c>
      <c r="L17" s="12"/>
    </row>
    <row r="18" spans="1:12" ht="21" thickBot="1" x14ac:dyDescent="0.6">
      <c r="A18" s="137" t="s">
        <v>16</v>
      </c>
      <c r="B18" s="105"/>
      <c r="C18" s="106"/>
      <c r="D18" s="113"/>
      <c r="E18" s="116"/>
      <c r="F18" s="113"/>
      <c r="G18" s="185"/>
      <c r="I18" s="9"/>
      <c r="J18" s="10"/>
      <c r="K18" s="11">
        <f>ROUND(MAX(0,(B18*C18*D18*F18/7*14/60)-(E18/7*14)),0)</f>
        <v>0</v>
      </c>
      <c r="L18" s="12"/>
    </row>
    <row r="19" spans="1:12" ht="21" thickBot="1" x14ac:dyDescent="0.6">
      <c r="A19" s="138" t="s">
        <v>16</v>
      </c>
      <c r="B19" s="107"/>
      <c r="C19" s="108"/>
      <c r="D19" s="114"/>
      <c r="E19" s="117"/>
      <c r="F19" s="114"/>
      <c r="G19" s="185"/>
      <c r="I19" s="9"/>
      <c r="J19" s="13"/>
      <c r="K19" s="14">
        <f>ROUND(MAX(0,(B19*C19*D19*F19/7*14/60)-(E19/7*14)),0)</f>
        <v>0</v>
      </c>
      <c r="L19" s="12"/>
    </row>
    <row r="20" spans="1:12" ht="21" thickBot="1" x14ac:dyDescent="0.6">
      <c r="A20" s="15" t="s">
        <v>11</v>
      </c>
      <c r="B20" s="16"/>
      <c r="C20" s="16"/>
      <c r="D20" s="16"/>
      <c r="E20" s="16"/>
      <c r="F20" s="16"/>
      <c r="G20" s="186"/>
      <c r="I20" s="124"/>
      <c r="J20" s="17">
        <f>MAX(0,K20-I20)</f>
        <v>0</v>
      </c>
      <c r="K20" s="18">
        <f>IF(SUM(K16:K19)&gt;I20,SUM(K16:K19),I20)</f>
        <v>0</v>
      </c>
      <c r="L20" s="19"/>
    </row>
    <row r="21" spans="1:12" ht="21" thickBot="1" x14ac:dyDescent="0.6">
      <c r="A21" s="20"/>
      <c r="B21" s="21"/>
      <c r="C21" s="22"/>
      <c r="D21" s="23"/>
      <c r="E21" s="22"/>
      <c r="F21" s="22"/>
      <c r="G21" s="24"/>
      <c r="I21" s="25"/>
      <c r="J21" s="26"/>
      <c r="K21" s="27"/>
      <c r="L21" s="28"/>
    </row>
    <row r="22" spans="1:12" ht="21" thickBot="1" x14ac:dyDescent="0.6">
      <c r="A22" s="29" t="s">
        <v>17</v>
      </c>
      <c r="B22" s="103"/>
      <c r="C22" s="104"/>
      <c r="D22" s="112"/>
      <c r="E22" s="115"/>
      <c r="F22" s="112"/>
      <c r="G22" s="184" t="s">
        <v>18</v>
      </c>
      <c r="I22" s="30"/>
      <c r="J22" s="5"/>
      <c r="K22" s="31">
        <f>ROUND(MAX(0,(B22*C22*D22*F22/7*14/60)-(E22/7*14)),0)</f>
        <v>0</v>
      </c>
      <c r="L22" s="32"/>
    </row>
    <row r="23" spans="1:12" ht="21" thickBot="1" x14ac:dyDescent="0.6">
      <c r="A23" s="33" t="s">
        <v>19</v>
      </c>
      <c r="B23" s="103"/>
      <c r="C23" s="104"/>
      <c r="D23" s="112"/>
      <c r="E23" s="115"/>
      <c r="F23" s="112"/>
      <c r="G23" s="185"/>
      <c r="I23" s="34"/>
      <c r="J23" s="10"/>
      <c r="K23" s="35">
        <f>ROUND(MAX(0,(B23*C23*D23*F23/7*14/60)-(E23/7*14)),0)</f>
        <v>0</v>
      </c>
      <c r="L23" s="36"/>
    </row>
    <row r="24" spans="1:12" ht="21" thickBot="1" x14ac:dyDescent="0.6">
      <c r="A24" s="33" t="s">
        <v>20</v>
      </c>
      <c r="B24" s="103"/>
      <c r="C24" s="104"/>
      <c r="D24" s="112"/>
      <c r="E24" s="115"/>
      <c r="F24" s="112"/>
      <c r="G24" s="185"/>
      <c r="I24" s="34"/>
      <c r="J24" s="10"/>
      <c r="K24" s="35">
        <f>ROUND(MAX(0,(B24*C24*D24*F24/7*14/60)-(E24/7*14)),0)</f>
        <v>0</v>
      </c>
      <c r="L24" s="36"/>
    </row>
    <row r="25" spans="1:12" ht="21" thickBot="1" x14ac:dyDescent="0.6">
      <c r="A25" s="47" t="s">
        <v>16</v>
      </c>
      <c r="B25" s="107"/>
      <c r="C25" s="108"/>
      <c r="D25" s="114"/>
      <c r="E25" s="117"/>
      <c r="F25" s="114"/>
      <c r="G25" s="185"/>
      <c r="I25" s="34"/>
      <c r="J25" s="13"/>
      <c r="K25" s="37">
        <f>ROUND(MAX(0,(B25*C25*D25*F25/7*14/60)-(E25/7*14)),0)</f>
        <v>0</v>
      </c>
      <c r="L25" s="38"/>
    </row>
    <row r="26" spans="1:12" ht="21" thickBot="1" x14ac:dyDescent="0.6">
      <c r="A26" s="15" t="s">
        <v>11</v>
      </c>
      <c r="B26" s="16"/>
      <c r="C26" s="16"/>
      <c r="D26" s="16"/>
      <c r="E26" s="16"/>
      <c r="F26" s="16"/>
      <c r="G26" s="186"/>
      <c r="I26" s="124"/>
      <c r="J26" s="17">
        <f>MAX(0,K26-I26)</f>
        <v>0</v>
      </c>
      <c r="K26" s="18">
        <f>IF(SUM(K22:K25)&gt;I26,SUM(K22:K25),I26)</f>
        <v>0</v>
      </c>
      <c r="L26" s="39"/>
    </row>
    <row r="27" spans="1:12" ht="21" thickBot="1" x14ac:dyDescent="0.6">
      <c r="A27" s="40"/>
      <c r="B27" s="41"/>
      <c r="C27" s="42"/>
      <c r="D27" s="23"/>
      <c r="E27" s="22"/>
      <c r="F27" s="22"/>
      <c r="G27" s="43"/>
      <c r="I27" s="44"/>
      <c r="J27" s="26"/>
      <c r="K27" s="27"/>
      <c r="L27" s="28"/>
    </row>
    <row r="28" spans="1:12" ht="21" thickBot="1" x14ac:dyDescent="0.6">
      <c r="A28" s="29" t="s">
        <v>21</v>
      </c>
      <c r="B28" s="103"/>
      <c r="C28" s="104"/>
      <c r="D28" s="112"/>
      <c r="E28" s="115"/>
      <c r="F28" s="112"/>
      <c r="G28" s="184" t="s">
        <v>22</v>
      </c>
      <c r="I28" s="45"/>
      <c r="J28" s="5"/>
      <c r="K28" s="31">
        <f>ROUND(MAX(0,(B28*C28*D28*F28/7*14/60)-(E28/7*14)),0)</f>
        <v>0</v>
      </c>
      <c r="L28" s="7"/>
    </row>
    <row r="29" spans="1:12" ht="21" thickBot="1" x14ac:dyDescent="0.6">
      <c r="A29" s="33" t="s">
        <v>23</v>
      </c>
      <c r="B29" s="103"/>
      <c r="C29" s="104"/>
      <c r="D29" s="112"/>
      <c r="E29" s="115"/>
      <c r="F29" s="112"/>
      <c r="G29" s="185"/>
      <c r="I29" s="46"/>
      <c r="J29" s="10"/>
      <c r="K29" s="35">
        <f>ROUND(MAX(0,(B29*C29*D29*F29/7*14/60)-(E29/7*14)),0)</f>
        <v>0</v>
      </c>
      <c r="L29" s="12"/>
    </row>
    <row r="30" spans="1:12" ht="21" thickBot="1" x14ac:dyDescent="0.6">
      <c r="A30" s="33" t="s">
        <v>24</v>
      </c>
      <c r="B30" s="103"/>
      <c r="C30" s="104"/>
      <c r="D30" s="112"/>
      <c r="E30" s="115"/>
      <c r="F30" s="112"/>
      <c r="G30" s="185"/>
      <c r="I30" s="46"/>
      <c r="J30" s="10"/>
      <c r="K30" s="35">
        <f>ROUND(MAX(0,(B30*C30*D30*F30/7*14/60)-(E30/7*14)),0)</f>
        <v>0</v>
      </c>
      <c r="L30" s="12"/>
    </row>
    <row r="31" spans="1:12" ht="21" thickBot="1" x14ac:dyDescent="0.6">
      <c r="A31" s="47" t="s">
        <v>25</v>
      </c>
      <c r="B31" s="107"/>
      <c r="C31" s="108"/>
      <c r="D31" s="114"/>
      <c r="E31" s="117"/>
      <c r="F31" s="114"/>
      <c r="G31" s="185"/>
      <c r="I31" s="46"/>
      <c r="J31" s="13"/>
      <c r="K31" s="37">
        <f>ROUND(MAX(0,(B31*C31*D31*F31/7*14/60)-(E31/7*14)),0)</f>
        <v>0</v>
      </c>
      <c r="L31" s="12"/>
    </row>
    <row r="32" spans="1:12" ht="21" thickBot="1" x14ac:dyDescent="0.6">
      <c r="A32" s="15" t="s">
        <v>11</v>
      </c>
      <c r="B32" s="16"/>
      <c r="C32" s="16"/>
      <c r="D32" s="16"/>
      <c r="E32" s="16"/>
      <c r="F32" s="16"/>
      <c r="G32" s="186"/>
      <c r="I32" s="124"/>
      <c r="J32" s="17">
        <f>MAX(0,K32-I32)</f>
        <v>0</v>
      </c>
      <c r="K32" s="18">
        <f>IF(SUM(K28:K31)&gt;I32,SUM(K28:K31),I32)</f>
        <v>0</v>
      </c>
      <c r="L32" s="19"/>
    </row>
    <row r="33" spans="1:12" ht="21" thickBot="1" x14ac:dyDescent="0.6">
      <c r="A33" s="20"/>
      <c r="B33" s="48"/>
      <c r="C33" s="49"/>
      <c r="D33" s="50"/>
      <c r="E33" s="49"/>
      <c r="F33" s="51"/>
      <c r="G33" s="24"/>
      <c r="I33" s="25"/>
      <c r="J33" s="26"/>
      <c r="K33" s="27"/>
      <c r="L33" s="28"/>
    </row>
    <row r="34" spans="1:12" ht="21" thickBot="1" x14ac:dyDescent="0.6">
      <c r="A34" s="29" t="s">
        <v>26</v>
      </c>
      <c r="B34" s="103"/>
      <c r="C34" s="104"/>
      <c r="D34" s="112"/>
      <c r="E34" s="115"/>
      <c r="F34" s="112"/>
      <c r="G34" s="184" t="s">
        <v>27</v>
      </c>
      <c r="I34" s="52"/>
      <c r="J34" s="5"/>
      <c r="K34" s="53">
        <f>ROUND(MAX(0,(B34*C34*D34*F34/7*14/60)-(E34/7*14)),0)</f>
        <v>0</v>
      </c>
      <c r="L34" s="7"/>
    </row>
    <row r="35" spans="1:12" ht="21" thickBot="1" x14ac:dyDescent="0.6">
      <c r="A35" s="54" t="s">
        <v>28</v>
      </c>
      <c r="B35" s="107"/>
      <c r="C35" s="108"/>
      <c r="D35" s="114"/>
      <c r="E35" s="117"/>
      <c r="F35" s="114"/>
      <c r="G35" s="185"/>
      <c r="I35" s="55"/>
      <c r="J35" s="10"/>
      <c r="K35" s="35">
        <f>ROUND(MAX(0,(B35*C35*D35*F35/7*14/60)-(E35/7*14)),0)</f>
        <v>0</v>
      </c>
      <c r="L35" s="12"/>
    </row>
    <row r="36" spans="1:12" ht="21" thickBot="1" x14ac:dyDescent="0.6">
      <c r="A36" s="139" t="s">
        <v>16</v>
      </c>
      <c r="B36" s="107"/>
      <c r="C36" s="108"/>
      <c r="D36" s="114"/>
      <c r="E36" s="117"/>
      <c r="F36" s="114"/>
      <c r="G36" s="185"/>
      <c r="I36" s="55"/>
      <c r="J36" s="13"/>
      <c r="K36" s="35">
        <f>ROUND(MAX(0,(B36*C36*D36*F36/7*14/60)-(E36/7*14)),0)</f>
        <v>0</v>
      </c>
      <c r="L36" s="56"/>
    </row>
    <row r="37" spans="1:12" ht="21" thickBot="1" x14ac:dyDescent="0.6">
      <c r="A37" s="15" t="s">
        <v>11</v>
      </c>
      <c r="B37" s="16"/>
      <c r="C37" s="16"/>
      <c r="D37" s="16"/>
      <c r="E37" s="16"/>
      <c r="F37" s="16"/>
      <c r="G37" s="185"/>
      <c r="I37" s="124"/>
      <c r="J37" s="57">
        <f>MAX(0,K37-I37)</f>
        <v>0</v>
      </c>
      <c r="K37" s="18">
        <f>IF(SUM(K34:K36)&gt;I37,SUM(K34:K36),I37)</f>
        <v>0</v>
      </c>
      <c r="L37" s="19"/>
    </row>
    <row r="38" spans="1:12" ht="21" thickBot="1" x14ac:dyDescent="0.6">
      <c r="A38" s="40"/>
      <c r="B38" s="41"/>
      <c r="C38" s="42"/>
      <c r="D38" s="23"/>
      <c r="E38" s="22"/>
      <c r="F38" s="22"/>
      <c r="G38" s="58"/>
      <c r="I38" s="44"/>
      <c r="J38" s="26"/>
      <c r="K38" s="27"/>
      <c r="L38" s="28"/>
    </row>
    <row r="39" spans="1:12" ht="21" thickBot="1" x14ac:dyDescent="0.6">
      <c r="A39" s="59" t="s">
        <v>29</v>
      </c>
      <c r="B39" s="103"/>
      <c r="C39" s="108"/>
      <c r="D39" s="114"/>
      <c r="E39" s="115"/>
      <c r="F39" s="112"/>
      <c r="G39" s="119" t="s">
        <v>29</v>
      </c>
      <c r="I39" s="124"/>
      <c r="J39" s="17">
        <f>MAX(0,K39-I39)</f>
        <v>0</v>
      </c>
      <c r="K39" s="18">
        <f>ROUND(IF(((B39*C39*D39*F39/7*14/60)-(E39/7*14))&gt;I39,((B39*C39*D39*F39/7*14/60)-(E39/7*14)),I39),0)</f>
        <v>0</v>
      </c>
      <c r="L39" s="60"/>
    </row>
    <row r="40" spans="1:12" ht="21" thickBot="1" x14ac:dyDescent="0.6">
      <c r="A40" s="40"/>
      <c r="B40" s="21"/>
      <c r="C40" s="22"/>
      <c r="D40" s="23"/>
      <c r="E40" s="22"/>
      <c r="F40" s="22"/>
      <c r="G40" s="24"/>
      <c r="I40" s="44"/>
      <c r="J40" s="61"/>
      <c r="K40" s="62"/>
      <c r="L40" s="28"/>
    </row>
    <row r="41" spans="1:12" ht="21" thickBot="1" x14ac:dyDescent="0.6">
      <c r="A41" s="3" t="s">
        <v>30</v>
      </c>
      <c r="B41" s="103"/>
      <c r="C41" s="104"/>
      <c r="D41" s="112"/>
      <c r="E41" s="115"/>
      <c r="F41" s="125"/>
      <c r="G41" s="184" t="s">
        <v>31</v>
      </c>
      <c r="I41" s="45"/>
      <c r="J41" s="5"/>
      <c r="K41" s="31">
        <f>ROUND(MAX(0,(B41*C41*D41*F41/7*14/60)-(E41/7*14)),0)</f>
        <v>0</v>
      </c>
      <c r="L41" s="7"/>
    </row>
    <row r="42" spans="1:12" ht="21" thickBot="1" x14ac:dyDescent="0.6">
      <c r="A42" s="63" t="s">
        <v>32</v>
      </c>
      <c r="B42" s="103"/>
      <c r="C42" s="104"/>
      <c r="D42" s="112"/>
      <c r="E42" s="115"/>
      <c r="F42" s="125"/>
      <c r="G42" s="185"/>
      <c r="I42" s="46"/>
      <c r="J42" s="10"/>
      <c r="K42" s="64">
        <f>ROUND(MAX(0,(B42*C42*D42*F42/7*14/60)-(E42/7*14)),0)</f>
        <v>0</v>
      </c>
      <c r="L42" s="65"/>
    </row>
    <row r="43" spans="1:12" ht="21" thickBot="1" x14ac:dyDescent="0.6">
      <c r="A43" s="63" t="s">
        <v>16</v>
      </c>
      <c r="B43" s="105"/>
      <c r="C43" s="106"/>
      <c r="D43" s="113"/>
      <c r="E43" s="116"/>
      <c r="F43" s="126"/>
      <c r="G43" s="185"/>
      <c r="I43" s="46"/>
      <c r="J43" s="10"/>
      <c r="K43" s="64">
        <f>ROUND(MAX(0,(B43*C43*D43*F43/7*14/60)-(E43/7*14)),0)</f>
        <v>0</v>
      </c>
      <c r="L43" s="65"/>
    </row>
    <row r="44" spans="1:12" ht="21" thickBot="1" x14ac:dyDescent="0.6">
      <c r="A44" s="138" t="s">
        <v>16</v>
      </c>
      <c r="B44" s="107"/>
      <c r="C44" s="108"/>
      <c r="D44" s="114"/>
      <c r="E44" s="117"/>
      <c r="F44" s="127"/>
      <c r="G44" s="186"/>
      <c r="I44" s="46"/>
      <c r="J44" s="13"/>
      <c r="K44" s="37">
        <f>ROUND(MAX(0,(B44*C44*D44*F44/7*14/60)-(E44/7*14)),0)</f>
        <v>0</v>
      </c>
      <c r="L44" s="12"/>
    </row>
    <row r="45" spans="1:12" ht="21" thickBot="1" x14ac:dyDescent="0.6">
      <c r="A45" s="66" t="s">
        <v>11</v>
      </c>
      <c r="B45" s="67"/>
      <c r="C45" s="68"/>
      <c r="D45" s="68"/>
      <c r="E45" s="68"/>
      <c r="F45" s="69"/>
      <c r="G45" s="100"/>
      <c r="I45" s="129"/>
      <c r="J45" s="70">
        <f>MAX(0,K45-I45)</f>
        <v>0</v>
      </c>
      <c r="K45" s="71">
        <f>IF(SUM(K41:K44)&gt;I45,SUM(K41:K44),I45)</f>
        <v>0</v>
      </c>
      <c r="L45" s="19"/>
    </row>
    <row r="46" spans="1:12" ht="21" thickBot="1" x14ac:dyDescent="0.6">
      <c r="A46" s="72" t="s">
        <v>33</v>
      </c>
      <c r="B46" s="16"/>
      <c r="C46" s="16"/>
      <c r="D46" s="16"/>
      <c r="E46" s="16"/>
      <c r="F46" s="16"/>
      <c r="G46" s="131" t="s">
        <v>34</v>
      </c>
      <c r="H46" s="140"/>
      <c r="I46" s="132">
        <f>I20+I26+I32+I37+I39+I45</f>
        <v>0</v>
      </c>
      <c r="J46" s="132">
        <f t="shared" ref="J46" si="0">J20+J26+J32+J37+J39+J45</f>
        <v>0</v>
      </c>
      <c r="K46" s="132">
        <f>K20+K26+K32+K37+K39+K45</f>
        <v>0</v>
      </c>
      <c r="L46" s="73"/>
    </row>
    <row r="47" spans="1:12" ht="21" thickBot="1" x14ac:dyDescent="0.6">
      <c r="A47" s="74"/>
      <c r="B47" s="75"/>
      <c r="C47" s="76"/>
      <c r="D47" s="77"/>
      <c r="E47" s="78"/>
      <c r="F47" s="78"/>
      <c r="G47" s="58"/>
      <c r="I47" s="79"/>
      <c r="J47" s="80"/>
      <c r="K47" s="149">
        <f>MAX(0,(B47*C47*D47*F47/7*14/60)-(E47/7*14))</f>
        <v>0</v>
      </c>
      <c r="L47" s="28"/>
    </row>
    <row r="48" spans="1:12" ht="21" thickBot="1" x14ac:dyDescent="0.6">
      <c r="A48" s="59" t="s">
        <v>35</v>
      </c>
      <c r="B48" s="103"/>
      <c r="C48" s="104"/>
      <c r="D48" s="112"/>
      <c r="E48" s="115"/>
      <c r="F48" s="112"/>
      <c r="G48" s="118" t="s">
        <v>36</v>
      </c>
      <c r="I48" s="124"/>
      <c r="J48" s="81">
        <f>MAX(0,K48-I48)</f>
        <v>0</v>
      </c>
      <c r="K48" s="18">
        <f t="shared" ref="K48:K55" si="1">ROUND(IF(((B48*C48*D48*F48/7*14/60)-(E48/7*14))&gt;I48,((B48*C48*D48*F48/7*14/60)-(E48/7*14)),I48),0)</f>
        <v>0</v>
      </c>
      <c r="L48" s="82"/>
    </row>
    <row r="49" spans="1:12" ht="21" thickBot="1" x14ac:dyDescent="0.6">
      <c r="A49" s="59" t="s">
        <v>37</v>
      </c>
      <c r="B49" s="103"/>
      <c r="C49" s="104"/>
      <c r="D49" s="112"/>
      <c r="E49" s="115"/>
      <c r="F49" s="112"/>
      <c r="G49" s="102" t="s">
        <v>38</v>
      </c>
      <c r="I49" s="124"/>
      <c r="J49" s="81">
        <f t="shared" ref="J49:J55" si="2">MAX(0,K49-I49)</f>
        <v>0</v>
      </c>
      <c r="K49" s="18">
        <f t="shared" si="1"/>
        <v>0</v>
      </c>
      <c r="L49" s="82"/>
    </row>
    <row r="50" spans="1:12" ht="21" thickBot="1" x14ac:dyDescent="0.6">
      <c r="A50" s="59" t="s">
        <v>39</v>
      </c>
      <c r="B50" s="103"/>
      <c r="C50" s="104"/>
      <c r="D50" s="112"/>
      <c r="E50" s="115"/>
      <c r="F50" s="112"/>
      <c r="G50" s="102" t="s">
        <v>40</v>
      </c>
      <c r="I50" s="124"/>
      <c r="J50" s="81">
        <f t="shared" si="2"/>
        <v>0</v>
      </c>
      <c r="K50" s="18">
        <f t="shared" si="1"/>
        <v>0</v>
      </c>
      <c r="L50" s="82"/>
    </row>
    <row r="51" spans="1:12" ht="21" thickBot="1" x14ac:dyDescent="0.6">
      <c r="A51" s="59" t="s">
        <v>41</v>
      </c>
      <c r="B51" s="103"/>
      <c r="C51" s="104"/>
      <c r="D51" s="112"/>
      <c r="E51" s="115"/>
      <c r="F51" s="112"/>
      <c r="G51" s="102" t="s">
        <v>42</v>
      </c>
      <c r="I51" s="124"/>
      <c r="J51" s="81">
        <f t="shared" si="2"/>
        <v>0</v>
      </c>
      <c r="K51" s="18">
        <f t="shared" si="1"/>
        <v>0</v>
      </c>
      <c r="L51" s="82"/>
    </row>
    <row r="52" spans="1:12" ht="21" thickBot="1" x14ac:dyDescent="0.6">
      <c r="A52" s="59" t="s">
        <v>43</v>
      </c>
      <c r="B52" s="103"/>
      <c r="C52" s="104"/>
      <c r="D52" s="112"/>
      <c r="E52" s="115"/>
      <c r="F52" s="112"/>
      <c r="G52" s="102" t="s">
        <v>44</v>
      </c>
      <c r="I52" s="124"/>
      <c r="J52" s="81">
        <f t="shared" si="2"/>
        <v>0</v>
      </c>
      <c r="K52" s="18">
        <f t="shared" si="1"/>
        <v>0</v>
      </c>
      <c r="L52" s="82"/>
    </row>
    <row r="53" spans="1:12" ht="21" thickBot="1" x14ac:dyDescent="0.6">
      <c r="A53" s="59" t="s">
        <v>45</v>
      </c>
      <c r="B53" s="103"/>
      <c r="C53" s="104"/>
      <c r="D53" s="112"/>
      <c r="E53" s="115"/>
      <c r="F53" s="112"/>
      <c r="G53" s="102" t="s">
        <v>45</v>
      </c>
      <c r="I53" s="124"/>
      <c r="J53" s="81">
        <f t="shared" si="2"/>
        <v>0</v>
      </c>
      <c r="K53" s="18">
        <f t="shared" si="1"/>
        <v>0</v>
      </c>
      <c r="L53" s="82"/>
    </row>
    <row r="54" spans="1:12" ht="21" thickBot="1" x14ac:dyDescent="0.6">
      <c r="A54" s="59" t="s">
        <v>46</v>
      </c>
      <c r="B54" s="103"/>
      <c r="C54" s="104"/>
      <c r="D54" s="112"/>
      <c r="E54" s="115"/>
      <c r="F54" s="112"/>
      <c r="G54" s="102" t="s">
        <v>47</v>
      </c>
      <c r="I54" s="124"/>
      <c r="J54" s="81">
        <f t="shared" si="2"/>
        <v>0</v>
      </c>
      <c r="K54" s="18">
        <f t="shared" si="1"/>
        <v>0</v>
      </c>
      <c r="L54" s="82"/>
    </row>
    <row r="55" spans="1:12" ht="21" thickBot="1" x14ac:dyDescent="0.6">
      <c r="A55" s="59" t="s">
        <v>16</v>
      </c>
      <c r="B55" s="107"/>
      <c r="C55" s="108"/>
      <c r="D55" s="114"/>
      <c r="E55" s="117"/>
      <c r="F55" s="114"/>
      <c r="G55" s="102" t="s">
        <v>16</v>
      </c>
      <c r="I55" s="124"/>
      <c r="J55" s="81">
        <f t="shared" si="2"/>
        <v>0</v>
      </c>
      <c r="K55" s="18">
        <f t="shared" si="1"/>
        <v>0</v>
      </c>
      <c r="L55" s="82"/>
    </row>
    <row r="56" spans="1:12" ht="21" thickBot="1" x14ac:dyDescent="0.6">
      <c r="A56" s="83"/>
      <c r="B56" s="84"/>
      <c r="C56" s="84"/>
      <c r="D56" s="84"/>
      <c r="E56" s="84"/>
      <c r="F56" s="84"/>
      <c r="G56" s="131" t="s">
        <v>48</v>
      </c>
      <c r="H56" s="128"/>
      <c r="I56" s="132">
        <f>SUM(I48:I55)</f>
        <v>0</v>
      </c>
      <c r="J56" s="132">
        <f>SUM(J48:J55)</f>
        <v>0</v>
      </c>
      <c r="K56" s="132">
        <f t="shared" ref="K56" si="3">SUM(K48:K55)</f>
        <v>0</v>
      </c>
      <c r="L56" s="85"/>
    </row>
    <row r="57" spans="1:12" ht="21" thickBot="1" x14ac:dyDescent="0.6">
      <c r="A57" s="83"/>
      <c r="B57" s="86"/>
      <c r="C57" s="86"/>
      <c r="D57" s="86"/>
      <c r="E57" s="86"/>
      <c r="F57" s="86"/>
      <c r="G57" s="141" t="s">
        <v>49</v>
      </c>
      <c r="H57" s="87"/>
      <c r="I57" s="130">
        <f>I46+I56</f>
        <v>0</v>
      </c>
      <c r="J57" s="81">
        <f t="shared" ref="J57:K57" si="4">J46+J56</f>
        <v>0</v>
      </c>
      <c r="K57" s="18">
        <f t="shared" si="4"/>
        <v>0</v>
      </c>
    </row>
    <row r="58" spans="1:12" ht="21" thickBot="1" x14ac:dyDescent="0.6">
      <c r="A58" s="88"/>
      <c r="I58" s="109" t="s">
        <v>58</v>
      </c>
      <c r="J58" s="110"/>
      <c r="K58" s="111"/>
      <c r="L58" s="2" t="s">
        <v>33</v>
      </c>
    </row>
    <row r="59" spans="1:12" x14ac:dyDescent="0.55000000000000004">
      <c r="L59" s="2" t="s">
        <v>33</v>
      </c>
    </row>
    <row r="60" spans="1:12" x14ac:dyDescent="0.55000000000000004">
      <c r="A60" s="151">
        <v>6</v>
      </c>
    </row>
    <row r="61" spans="1:12" x14ac:dyDescent="0.55000000000000004">
      <c r="A61" s="151">
        <v>5</v>
      </c>
    </row>
    <row r="62" spans="1:12" x14ac:dyDescent="0.55000000000000004">
      <c r="A62" s="151">
        <v>4</v>
      </c>
    </row>
    <row r="63" spans="1:12" x14ac:dyDescent="0.55000000000000004">
      <c r="A63" s="151">
        <v>3</v>
      </c>
    </row>
    <row r="64" spans="1:12" x14ac:dyDescent="0.55000000000000004">
      <c r="A64" s="151">
        <v>2</v>
      </c>
    </row>
    <row r="65" spans="1:1" x14ac:dyDescent="0.55000000000000004">
      <c r="A65" s="151">
        <v>1</v>
      </c>
    </row>
    <row r="66" spans="1:1" x14ac:dyDescent="0.55000000000000004">
      <c r="A66" s="151">
        <v>0</v>
      </c>
    </row>
    <row r="67" spans="1:1" x14ac:dyDescent="0.55000000000000004">
      <c r="A67" s="92"/>
    </row>
    <row r="68" spans="1:1" x14ac:dyDescent="0.55000000000000004">
      <c r="A68" s="92"/>
    </row>
    <row r="69" spans="1:1" x14ac:dyDescent="0.55000000000000004">
      <c r="A69" s="151">
        <v>1</v>
      </c>
    </row>
    <row r="70" spans="1:1" x14ac:dyDescent="0.55000000000000004">
      <c r="A70" s="151">
        <v>2</v>
      </c>
    </row>
    <row r="71" spans="1:1" x14ac:dyDescent="0.55000000000000004">
      <c r="A71" s="151">
        <v>3</v>
      </c>
    </row>
  </sheetData>
  <mergeCells count="12">
    <mergeCell ref="B10:D10"/>
    <mergeCell ref="G41:G44"/>
    <mergeCell ref="A14:A15"/>
    <mergeCell ref="G16:G20"/>
    <mergeCell ref="G22:G26"/>
    <mergeCell ref="G28:G32"/>
    <mergeCell ref="G34:G37"/>
    <mergeCell ref="A1:B1"/>
    <mergeCell ref="B6:D6"/>
    <mergeCell ref="B7:D7"/>
    <mergeCell ref="B8:D8"/>
    <mergeCell ref="B9:D9"/>
  </mergeCells>
  <dataValidations count="16">
    <dataValidation type="decimal" allowBlank="1" showInputMessage="1" showErrorMessage="1" errorTitle="Invalid entry" error="You must enter a Positive Numeric Value" promptTitle="Specify EXTRAORDINARY need" prompt="We generally do not approve of exception hours for shopping.  See rule 411-030-0070 (10)(c)" sqref="B53" xr:uid="{00000000-0002-0000-0000-000000000000}">
      <formula1>0</formula1>
      <formula2>99999999</formula2>
    </dataValidation>
    <dataValidation type="decimal" allowBlank="1" showInputMessage="1" showErrorMessage="1" errorTitle="Invalid entry" error="You must enter a Positive Numeric Value" promptTitle="Specify EXTRAORDINARY need" prompt="We generally do not approve of exception hours for meal preparation.  See rule 411-030-0070 (10)(c)" sqref="B48:B50" xr:uid="{00000000-0002-0000-0000-000001000000}">
      <formula1>0</formula1>
      <formula2>99999999</formula2>
    </dataValidation>
    <dataValidation type="decimal" allowBlank="1" showInputMessage="1" showErrorMessage="1" errorTitle="Invalid entry" error="You must enter a Positive Numeric Value" promptTitle="Description!" prompt="Please provide a description of this task in the notes section to the right.  " sqref="B19 B25 B36 B43:B44 B55" xr:uid="{00000000-0002-0000-0000-000002000000}">
      <formula1>0</formula1>
      <formula2>99999999</formula2>
    </dataValidation>
    <dataValidation allowBlank="1" showErrorMessage="1" sqref="A28:A31" xr:uid="{00000000-0002-0000-0000-000003000000}"/>
    <dataValidation allowBlank="1" showErrorMessage="1" promptTitle="What's the date?" sqref="B6:D6" xr:uid="{00000000-0002-0000-0000-000004000000}"/>
    <dataValidation type="list" allowBlank="1" showInputMessage="1" showErrorMessage="1" promptTitle="Number_of_Providers" prompt="Please select the number of providers needed to complete the task_x000a_" sqref="F16:F19 F48:F56 F41:F44 F39 F34:F36 F28:F31 F22:F25" xr:uid="{00000000-0002-0000-0000-000005000000}">
      <formula1>$A$69:$A$71</formula1>
    </dataValidation>
    <dataValidation allowBlank="1" showInputMessage="1" showErrorMessage="1" promptTitle="Quick Reminder" prompt="Exception hours for this category are only allowed when medically necessary" sqref="L51:L52 L54" xr:uid="{00000000-0002-0000-0000-000006000000}"/>
    <dataValidation allowBlank="1" showInputMessage="1" showErrorMessage="1" promptTitle="Heads Up!" prompt="Exception hours for this category are generally not allowed" sqref="L48:L50 L53" xr:uid="{00000000-0002-0000-0000-000007000000}"/>
    <dataValidation type="list" allowBlank="1" showInputMessage="1" showErrorMessage="1" promptTitle="Number_of_Providers" prompt="Please select the number of providers needed to complete the task_x000a_" sqref="F33 F21 F38 F27 F40 F47" xr:uid="{00000000-0002-0000-0000-000008000000}">
      <formula1>$A$69:$A$70</formula1>
    </dataValidation>
    <dataValidation type="decimal" allowBlank="1" showErrorMessage="1" errorTitle="Invalid entry" error="You must enter a Positive Numeric Value" sqref="D20:F20 D26:F26 D32:F32 D37:F37 D45:F46 C17:C56 B37:B42 B54 B56 B26:B35 B20:B24 B45:B47 B51:B52 B17" xr:uid="{00000000-0002-0000-0000-000009000000}">
      <formula1>0</formula1>
      <formula2>99999999</formula2>
    </dataValidation>
    <dataValidation allowBlank="1" showErrorMessage="1" prompt="_x000a_" sqref="E33:E36 E38:E44 E16:E19 E21:E25 E27:E31 E47:E56" xr:uid="{00000000-0002-0000-0000-00000A000000}"/>
    <dataValidation allowBlank="1" showDropDown="1" showInputMessage="1" showErrorMessage="1" sqref="A17:A21 A26:A27 A32:A33 A37:A38 A45:A47" xr:uid="{00000000-0002-0000-0000-00000B000000}"/>
    <dataValidation allowBlank="1" showInputMessage="1" showErrorMessage="1" promptTitle="Allowed Hours" prompt="Enter the Allowed hours here!" sqref="I20 I26 I32 I37 I39 I45 I48:I55" xr:uid="{00000000-0002-0000-0000-00000C000000}"/>
    <dataValidation type="decimal" allowBlank="1" showInputMessage="1" showErrorMessage="1" errorTitle="Invalid entry" error="You must enter a Positive Numeric Value" promptTitle="Description" prompt="Please provide a description of this task in the notes section to the right.  " sqref="B18" xr:uid="{00000000-0002-0000-0000-00000D000000}">
      <formula1>0</formula1>
      <formula2>99999999</formula2>
    </dataValidation>
    <dataValidation type="list" allowBlank="1" showInputMessage="1" showErrorMessage="1" promptTitle="How many times per week:" prompt="Please select the number of times this activity occurs per week. _x000a_" sqref="D21 D38 D47 D33 D27 D40 D56" xr:uid="{00000000-0002-0000-0000-00000E000000}">
      <formula1>$A$60:$A$66</formula1>
    </dataValidation>
    <dataValidation type="list" allowBlank="1" showInputMessage="1" showErrorMessage="1" sqref="D16:D19 D48:D55 D41:D44 D39 D34:D36 D28:D31 D22:D25" xr:uid="{00000000-0002-0000-0000-00000F000000}">
      <formula1>$T$4:$T$10</formula1>
    </dataValidation>
  </dataValidations>
  <hyperlinks>
    <hyperlink ref="A12" r:id="rId1" xr:uid="{E196439F-B88C-4E9C-A23E-939CB27BC746}"/>
  </hyperlinks>
  <pageMargins left="0.7" right="0.7" top="0.75" bottom="0.75" header="0.3" footer="0.3"/>
  <pageSetup scale="46" orientation="landscape" r:id="rId2"/>
  <colBreaks count="1" manualBreakCount="1">
    <brk id="12" min="3" max="80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Button 5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23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Button 6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31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Button 7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54</xdr:row>
                    <xdr:rowOff>0</xdr:rowOff>
                  </from>
                  <to>
                    <xdr:col>1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Button 8">
              <controlPr defaultSize="0" print="0" autoFill="0" autoPict="0">
                <anchor moveWithCells="1" sizeWithCells="1">
                  <from>
                    <xdr:col>0</xdr:col>
                    <xdr:colOff>19050</xdr:colOff>
                    <xdr:row>35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67fac20e-0c0c-494a-ad0a-44a92a6fe846">
      <Value>Exceptions</Value>
    </Program>
    <Guide_x0020_or_x0020_Manual xmlns="67fac20e-0c0c-494a-ad0a-44a92a6fe846">false</Guide_x0020_or_x0020_Manual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Props1.xml><?xml version="1.0" encoding="utf-8"?>
<ds:datastoreItem xmlns:ds="http://schemas.openxmlformats.org/officeDocument/2006/customXml" ds:itemID="{36AAD3C3-B403-4A7B-BD86-A058352203F1}"/>
</file>

<file path=customXml/itemProps2.xml><?xml version="1.0" encoding="utf-8"?>
<ds:datastoreItem xmlns:ds="http://schemas.openxmlformats.org/officeDocument/2006/customXml" ds:itemID="{B8F8A979-E37E-4B99-969C-B7A07BC3B70E}"/>
</file>

<file path=customXml/itemProps3.xml><?xml version="1.0" encoding="utf-8"?>
<ds:datastoreItem xmlns:ds="http://schemas.openxmlformats.org/officeDocument/2006/customXml" ds:itemID="{7EDECF07-536A-4653-8AB7-404C358844DB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In-Home Exceptions Calculator</vt:lpstr>
      <vt:lpstr>'In-Home Exceptions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In-Home Exceptions Calculator</dc:title>
  <dc:creator>Oregon Department of Human Services</dc:creator>
  <cp:lastModifiedBy>Newton Suzanne H</cp:lastModifiedBy>
  <cp:lastPrinted>2018-02-07T18:34:48Z</cp:lastPrinted>
  <dcterms:created xsi:type="dcterms:W3CDTF">2018-01-12T17:00:04Z</dcterms:created>
  <dcterms:modified xsi:type="dcterms:W3CDTF">2026-04-02T17:38:03Z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