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/colors3.xml" ContentType="application/vnd.ms-office.chartcolorstyl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ata Group\James\Collections\Discipline\MediaFile\"/>
    </mc:Choice>
  </mc:AlternateContent>
  <bookViews>
    <workbookView xWindow="0" yWindow="0" windowWidth="28800" windowHeight="13590" tabRatio="721"/>
  </bookViews>
  <sheets>
    <sheet name="Statewide Student Count" sheetId="2" r:id="rId1"/>
    <sheet name="Students Disciplined Count" sheetId="7" r:id="rId2"/>
    <sheet name="% of Population DIsciplined" sheetId="8" r:id="rId3"/>
    <sheet name="Offenses by Category Table" sheetId="9" r:id="rId4"/>
    <sheet name="Offenses by Category Chart" sheetId="10" r:id="rId5"/>
    <sheet name="District Student Count" sheetId="11" r:id="rId6"/>
  </sheets>
  <definedNames>
    <definedName name="AsianPop" comment="Total Asians enrolled">'Statewide Student Count'!$B$21</definedName>
    <definedName name="AsianTotal" comment="Total of all Asian Discipline Incidents">'Statewide Student Count'!$B$19</definedName>
    <definedName name="BlackPop" comment="Total Black/African American enrollment">'Statewide Student Count'!$E$21</definedName>
    <definedName name="BlackTotal" comment="Total of all Black/African American discipline incidents">'Statewide Student Count'!$E$19</definedName>
    <definedName name="CollectionID">'Statewide Student Count'!$A$2</definedName>
    <definedName name="FemalePop" comment="Total Female enrollment">'Statewide Student Count'!$Z$21</definedName>
    <definedName name="FemaleTotal" comment="Total Female Discipline Incidents">'Statewide Student Count'!$Z$19</definedName>
    <definedName name="GrandPop" comment="Total enrollment">'Statewide Student Count'!$W$21</definedName>
    <definedName name="GrandTotal" comment="Total of All Discipline Incidents">'Statewide Student Count'!$W$19</definedName>
    <definedName name="HispanicPop" comment="Total Hispanic enrollment">'Statewide Student Count'!$H$21</definedName>
    <definedName name="HispanicTotal" comment="Total of all Hispanic Discipline incidents">'Statewide Student Count'!$H$19</definedName>
    <definedName name="IslanderPop" comment="Total Native Hawaiian/Pacific Islander enrollment">'Statewide Student Count'!$Q$21</definedName>
    <definedName name="IslanderTotal" comment="Total of all Native Hawaiian/Pacific Islander Discipline Incidents">'Statewide Student Count'!$Q$19</definedName>
    <definedName name="MalePop" comment="Total Male enrollment">'Statewide Student Count'!$AA$21</definedName>
    <definedName name="MaleTotal" comment="Total Male discipline incidents">'Statewide Student Count'!$AA$19</definedName>
    <definedName name="MultiPop" comment="Total Multi-Racial enrollment">'Statewide Student Count'!$N$21</definedName>
    <definedName name="MultiTotal" comment="Total of all Multi-Racial Discipline Incidents">'Statewide Student Count'!$N$19</definedName>
    <definedName name="NativePop" comment="Total American Indian/Alaska Native enrollment">'Statewide Student Count'!$K$21</definedName>
    <definedName name="NativeTotal" comment="Total of all American Indian/Alaska Native Discipline Incidents">'Statewide Student Count'!$K$19</definedName>
    <definedName name="SchoolYear" comment="School Year of submitted data">'Statewide Student Count'!$A$1</definedName>
    <definedName name="WhitePop" comment="Total White enrollment">'Statewide Student Count'!$T$21</definedName>
    <definedName name="WhiteTotal" comment="Total of all White Discipline Incidents">'Statewide Student Count'!$T$19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9" l="1"/>
  <c r="A200" i="11"/>
  <c r="A23" i="2"/>
  <c r="AA19" i="2"/>
  <c r="Z19" i="2"/>
  <c r="AA20" i="2" l="1"/>
  <c r="Z20" i="2"/>
  <c r="AA22" i="2"/>
  <c r="Z22" i="2"/>
  <c r="W22" i="2"/>
  <c r="T22" i="2"/>
  <c r="T20" i="2"/>
  <c r="Q22" i="2"/>
  <c r="Q20" i="2"/>
  <c r="N22" i="2"/>
  <c r="N20" i="2"/>
  <c r="K22" i="2"/>
  <c r="K20" i="2"/>
  <c r="H22" i="2"/>
  <c r="H20" i="2"/>
  <c r="E22" i="2"/>
  <c r="E20" i="2"/>
  <c r="B22" i="2"/>
  <c r="B20" i="2"/>
</calcChain>
</file>

<file path=xl/sharedStrings.xml><?xml version="1.0" encoding="utf-8"?>
<sst xmlns="http://schemas.openxmlformats.org/spreadsheetml/2006/main" count="878" uniqueCount="283">
  <si>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</si>
  <si>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</si>
  <si>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</si>
  <si>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</si>
  <si>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</si>
  <si>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</si>
  <si>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</si>
  <si>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</si>
  <si>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</si>
  <si>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</si>
  <si>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</si>
  <si>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</si>
  <si>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</si>
  <si>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</si>
  <si>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</si>
  <si>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</si>
  <si>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*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</si>
  <si>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</si>
  <si>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</si>
  <si>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</si>
  <si>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</si>
  <si>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</si>
  <si>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</si>
  <si>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</si>
  <si>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</si>
  <si>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</si>
  <si>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</si>
  <si>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</si>
  <si>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</si>
  <si>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</si>
  <si>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</si>
  <si>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</si>
  <si>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</si>
  <si>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</si>
  <si>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>* To conform with the Department of Education's confidentiality policy, cell sizes less than six are suppressed. Cell sizes larger than 6 may be suppressed in order to preserve the integrity of the smaller cell</t>
  </si>
  <si>
    <t xml:space="preserve">Discipline Incidents by Offense Category 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</si>
  <si>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</si>
  <si>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</si>
  <si>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</si>
  <si>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</si>
  <si>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</si>
  <si>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</si>
  <si>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</si>
  <si>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</si>
  <si>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</si>
  <si>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</si>
  <si>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</si>
  <si>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</si>
  <si>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</si>
  <si>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</si>
  <si>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</si>
  <si>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</si>
  <si>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</si>
  <si>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</si>
  <si>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</si>
  <si>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</si>
  <si>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</si>
  <si>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</si>
  <si>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</si>
  <si>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</si>
  <si>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</si>
  <si>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</si>
  <si>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</si>
  <si>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</si>
  <si>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</si>
  <si>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</si>
  <si>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</si>
  <si>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</si>
  <si>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</si>
  <si>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</si>
  <si>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</si>
  <si>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</si>
  <si>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</si>
  <si>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</si>
  <si>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</si>
  <si>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</si>
  <si>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</si>
  <si>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</si>
  <si>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</si>
  <si>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</si>
  <si>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</si>
  <si>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</si>
  <si>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</si>
  <si>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</si>
  <si>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</si>
  <si>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</si>
  <si>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</si>
  <si>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</si>
  <si>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</si>
  <si>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</si>
  <si>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</si>
  <si>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</si>
  <si>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</si>
  <si>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</si>
  <si>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</si>
  <si>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</si>
  <si>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</si>
  <si>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</si>
  <si>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</si>
  <si>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</si>
  <si>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</si>
  <si>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</si>
  <si>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</si>
  <si>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</si>
  <si>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</si>
  <si>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</si>
  <si>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</si>
  <si>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</si>
  <si>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</si>
  <si>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</si>
  <si>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</si>
  <si>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</si>
  <si>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</si>
  <si>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</si>
  <si>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</si>
  <si>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</si>
  <si>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</si>
  <si>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</si>
  <si>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</si>
  <si>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</si>
  <si>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</si>
  <si>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</si>
  <si>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</si>
  <si>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</si>
  <si>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</si>
  <si>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</si>
  <si>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</si>
  <si>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</si>
  <si>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</si>
  <si>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</si>
  <si>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</si>
  <si>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</si>
  <si>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</si>
  <si>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</si>
  <si>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</si>
  <si>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</si>
  <si>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</si>
  <si>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</si>
  <si>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</si>
  <si>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</si>
  <si>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</si>
  <si>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</si>
  <si>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</si>
  <si>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</si>
  <si>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</si>
  <si>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</si>
  <si>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</si>
  <si>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</si>
  <si>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</si>
  <si>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</si>
  <si>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</si>
  <si>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</si>
  <si>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</si>
  <si>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</si>
  <si>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</si>
  <si>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</si>
  <si>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</si>
  <si>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</si>
  <si>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</si>
  <si>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</si>
  <si>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</si>
  <si>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</si>
  <si>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</si>
  <si>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</si>
  <si>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</si>
  <si>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</si>
  <si>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</si>
  <si>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</si>
  <si>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</si>
  <si>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</si>
  <si>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</si>
  <si>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</si>
  <si>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</si>
  <si>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</si>
  <si>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</si>
  <si>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</si>
  <si>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</si>
  <si>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</si>
  <si>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</si>
  <si>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</si>
  <si>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</si>
  <si>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</si>
  <si>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</si>
  <si>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</si>
  <si>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</si>
  <si>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</si>
  <si>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</si>
  <si>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</si>
  <si>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</si>
  <si>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</si>
  <si>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</si>
  <si>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</si>
  <si>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</si>
  <si>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</si>
  <si>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</si>
  <si>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</si>
  <si>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</si>
  <si>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</si>
  <si>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</si>
  <si>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</si>
  <si>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</si>
  <si>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</si>
  <si>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</si>
  <si>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</si>
  <si>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</si>
  <si>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</si>
  <si>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</si>
  <si>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</si>
  <si>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</si>
  <si>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</si>
  <si>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</si>
  <si>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</si>
  <si>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</si>
  <si>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</si>
  <si>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</si>
  <si>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</si>
  <si>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</si>
  <si>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</si>
  <si>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</si>
  <si>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</si>
  <si>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</si>
  <si>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</si>
  <si>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</si>
  <si>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</si>
  <si>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</si>
  <si>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</si>
  <si>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</si>
  <si>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</si>
  <si>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</si>
  <si>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</si>
  <si>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</si>
  <si>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</si>
  <si>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</si>
  <si>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</si>
  <si>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</si>
  <si>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</si>
  <si>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</si>
  <si>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</si>
  <si>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</si>
  <si>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</si>
  <si>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</si>
  <si>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</si>
  <si>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</si>
  <si>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</si>
  <si>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</si>
  <si>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</si>
  <si>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</si>
  <si>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</si>
  <si>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</si>
  <si>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</si>
  <si>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</si>
  <si>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</si>
  <si>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</si>
  <si>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</si>
  <si>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</si>
  <si>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</si>
  <si>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</si>
  <si>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</si>
  <si>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</si>
  <si>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</si>
  <si>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</si>
  <si>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</si>
  <si>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</si>
  <si>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</si>
  <si>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</si>
  <si>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</si>
  <si>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</si>
  <si>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</si>
  <si>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</si>
  <si>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</si>
  <si>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</si>
  <si>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</si>
  <si>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</si>
  <si>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</si>
  <si>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</si>
  <si>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</si>
  <si>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</si>
  <si>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</si>
  <si>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</si>
  <si>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</si>
  <si>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</si>
  <si>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>2017-18</t>
  </si>
  <si>
    <t>Collection ID: 1899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</si>
</sst>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3" borderId="0" xfId="0" applyFill="1" applyBorder="1" applyProtection="1"/>
    <xf numFmtId="0" fontId="0" fillId="3" borderId="1" xfId="0" applyFill="1" applyBorder="1" applyAlignment="1" applyProtection="1"/>
    <xf numFmtId="0" fontId="0" fillId="3" borderId="2" xfId="0" applyFill="1" applyBorder="1" applyAlignment="1" applyProtection="1"/>
    <xf numFmtId="0" fontId="0" fillId="3" borderId="3" xfId="0" applyFill="1" applyBorder="1" applyAlignment="1" applyProtection="1"/>
    <xf numFmtId="0" fontId="0" fillId="0" borderId="0" xfId="0" applyBorder="1" applyProtection="1"/>
    <xf numFmtId="0" fontId="0" fillId="0" borderId="0" xfId="0" applyProtection="1"/>
    <xf numFmtId="0" fontId="0" fillId="0" borderId="4" xfId="0" applyBorder="1" applyAlignment="1" applyProtection="1">
      <alignment horizontal="centerContinuous"/>
    </xf>
    <xf numFmtId="0" fontId="0" fillId="0" borderId="0" xfId="0" applyBorder="1" applyAlignment="1" applyProtection="1">
      <alignment horizontal="centerContinuous"/>
    </xf>
    <xf numFmtId="0" fontId="0" fillId="0" borderId="5" xfId="0" applyBorder="1" applyAlignment="1" applyProtection="1">
      <alignment horizontal="centerContinuous"/>
    </xf>
    <xf numFmtId="0" fontId="0" fillId="0" borderId="6" xfId="0" applyBorder="1" applyAlignment="1" applyProtection="1">
      <alignment horizontal="centerContinuous"/>
    </xf>
    <xf numFmtId="0" fontId="3" fillId="2" borderId="7" xfId="2" applyFont="1" applyFill="1" applyBorder="1" applyAlignment="1" applyProtection="1">
      <alignment horizontal="center" wrapText="1"/>
    </xf>
    <xf numFmtId="0" fontId="3" fillId="2" borderId="8" xfId="2" applyFont="1" applyFill="1" applyBorder="1" applyAlignment="1" applyProtection="1">
      <alignment horizontal="center" wrapText="1"/>
    </xf>
    <xf numFmtId="0" fontId="3" fillId="2" borderId="9" xfId="2" applyFont="1" applyFill="1" applyBorder="1" applyAlignment="1" applyProtection="1">
      <alignment horizontal="center" wrapText="1"/>
    </xf>
    <xf numFmtId="0" fontId="3" fillId="2" borderId="10" xfId="2" applyFont="1" applyFill="1" applyBorder="1" applyAlignment="1" applyProtection="1">
      <alignment horizontal="center" wrapText="1"/>
    </xf>
    <xf numFmtId="0" fontId="0" fillId="0" borderId="7" xfId="0" applyBorder="1" applyAlignment="1" applyProtection="1"/>
    <xf numFmtId="0" fontId="3" fillId="0" borderId="8" xfId="2" applyFont="1" applyFill="1" applyBorder="1" applyAlignment="1" applyProtection="1">
      <alignment horizontal="right" wrapText="1"/>
    </xf>
    <xf numFmtId="0" fontId="3" fillId="0" borderId="9" xfId="2" applyFont="1" applyFill="1" applyBorder="1" applyAlignment="1" applyProtection="1">
      <alignment horizontal="right" wrapText="1"/>
    </xf>
    <xf numFmtId="0" fontId="3" fillId="0" borderId="10" xfId="2" applyFont="1" applyFill="1" applyBorder="1" applyAlignment="1" applyProtection="1">
      <alignment horizontal="right" wrapText="1"/>
    </xf>
    <xf numFmtId="0" fontId="3" fillId="0" borderId="7" xfId="2" applyFont="1" applyFill="1" applyBorder="1" applyAlignment="1" applyProtection="1"/>
    <xf numFmtId="0" fontId="3" fillId="0" borderId="10" xfId="2" applyFont="1" applyBorder="1" applyAlignment="1" applyProtection="1">
      <alignment horizontal="right"/>
    </xf>
    <xf numFmtId="0" fontId="0" fillId="0" borderId="8" xfId="0" applyBorder="1" applyAlignment="1" applyProtection="1">
      <alignment horizontal="right"/>
    </xf>
    <xf numFmtId="0" fontId="0" fillId="0" borderId="9" xfId="0" applyBorder="1" applyProtection="1"/>
    <xf numFmtId="0" fontId="0" fillId="0" borderId="10" xfId="0" applyBorder="1" applyProtection="1"/>
    <xf numFmtId="0" fontId="0" fillId="0" borderId="8" xfId="0" applyBorder="1" applyProtection="1"/>
    <xf numFmtId="0" fontId="3" fillId="0" borderId="8" xfId="0" applyFont="1" applyBorder="1" applyAlignment="1" applyProtection="1">
      <alignment horizontal="right"/>
    </xf>
    <xf numFmtId="0" fontId="0" fillId="0" borderId="4" xfId="0" applyBorder="1" applyProtection="1"/>
    <xf numFmtId="0" fontId="0" fillId="0" borderId="5" xfId="0" applyBorder="1" applyProtection="1"/>
    <xf numFmtId="0" fontId="3" fillId="0" borderId="7" xfId="2" applyFont="1" applyFill="1" applyBorder="1" applyAlignment="1" applyProtection="1">
      <alignment wrapText="1"/>
    </xf>
    <xf numFmtId="0" fontId="0" fillId="0" borderId="8" xfId="0" applyBorder="1" applyAlignment="1" applyProtection="1">
      <alignment horizontal="centerContinuous"/>
    </xf>
    <xf numFmtId="0" fontId="0" fillId="0" borderId="9" xfId="0" applyBorder="1" applyAlignment="1" applyProtection="1">
      <alignment horizontal="centerContinuous"/>
    </xf>
    <xf numFmtId="0" fontId="0" fillId="0" borderId="10" xfId="0" applyBorder="1" applyAlignment="1" applyProtection="1">
      <alignment horizontal="centerContinuous"/>
    </xf>
    <xf numFmtId="10" fontId="1" fillId="0" borderId="8" xfId="1" applyNumberFormat="1" applyFont="1" applyFill="1" applyBorder="1" applyAlignment="1" applyProtection="1">
      <alignment horizontal="centerContinuous"/>
    </xf>
    <xf numFmtId="10" fontId="1" fillId="0" borderId="9" xfId="1" applyNumberFormat="1" applyFont="1" applyFill="1" applyBorder="1" applyAlignment="1" applyProtection="1">
      <alignment horizontal="centerContinuous"/>
    </xf>
    <xf numFmtId="10" fontId="1" fillId="0" borderId="10" xfId="1" applyNumberFormat="1" applyFont="1" applyFill="1" applyBorder="1" applyAlignment="1" applyProtection="1">
      <alignment horizontal="centerContinuous"/>
    </xf>
    <xf numFmtId="10" fontId="1" fillId="3" borderId="11" xfId="1" applyNumberFormat="1" applyFont="1" applyFill="1" applyBorder="1" applyAlignment="1" applyProtection="1"/>
    <xf numFmtId="10" fontId="1" fillId="3" borderId="12" xfId="1" applyNumberFormat="1" applyFont="1" applyFill="1" applyBorder="1" applyAlignment="1" applyProtection="1"/>
    <xf numFmtId="10" fontId="1" fillId="3" borderId="13" xfId="1" applyNumberFormat="1" applyFont="1" applyFill="1" applyBorder="1" applyAlignment="1" applyProtection="1"/>
    <xf numFmtId="10" fontId="0" fillId="0" borderId="8" xfId="1" applyNumberFormat="1" applyFont="1" applyBorder="1" applyAlignment="1" applyProtection="1"/>
    <xf numFmtId="10" fontId="0" fillId="0" borderId="13" xfId="1" applyNumberFormat="1" applyFont="1" applyBorder="1" applyAlignment="1" applyProtection="1"/>
    <xf numFmtId="0" fontId="0" fillId="0" borderId="7" xfId="0" applyBorder="1" applyProtection="1"/>
    <xf numFmtId="0" fontId="0" fillId="0" borderId="8" xfId="0" applyFill="1" applyBorder="1" applyAlignment="1" applyProtection="1">
      <alignment horizontal="centerContinuous"/>
    </xf>
    <xf numFmtId="0" fontId="0" fillId="0" borderId="9" xfId="0" applyFill="1" applyBorder="1" applyAlignment="1" applyProtection="1">
      <alignment horizontal="centerContinuous"/>
    </xf>
    <xf numFmtId="0" fontId="0" fillId="0" borderId="10" xfId="0" applyFill="1" applyBorder="1" applyAlignment="1" applyProtection="1">
      <alignment horizontal="centerContinuous"/>
    </xf>
    <xf numFmtId="0" fontId="0" fillId="0" borderId="8" xfId="0" applyFill="1" applyBorder="1" applyAlignment="1" applyProtection="1"/>
    <xf numFmtId="0" fontId="0" fillId="0" borderId="10" xfId="0" applyFill="1" applyBorder="1" applyAlignment="1" applyProtection="1"/>
    <xf numFmtId="10" fontId="1" fillId="0" borderId="14" xfId="1" applyNumberFormat="1" applyFont="1" applyFill="1" applyBorder="1" applyAlignment="1" applyProtection="1">
      <alignment horizontal="centerContinuous"/>
    </xf>
    <xf numFmtId="10" fontId="1" fillId="0" borderId="15" xfId="1" applyNumberFormat="1" applyFont="1" applyFill="1" applyBorder="1" applyAlignment="1" applyProtection="1">
      <alignment horizontal="centerContinuous"/>
    </xf>
    <xf numFmtId="10" fontId="1" fillId="0" borderId="16" xfId="1" applyNumberFormat="1" applyFont="1" applyFill="1" applyBorder="1" applyAlignment="1" applyProtection="1">
      <alignment horizontal="centerContinuous"/>
    </xf>
    <xf numFmtId="10" fontId="1" fillId="0" borderId="14" xfId="1" applyNumberFormat="1" applyFont="1" applyFill="1" applyBorder="1" applyAlignment="1" applyProtection="1"/>
    <xf numFmtId="10" fontId="1" fillId="0" borderId="16" xfId="1" applyNumberFormat="1" applyFont="1" applyFill="1" applyBorder="1" applyAlignment="1" applyProtection="1"/>
    <xf numFmtId="0" fontId="0" fillId="0" borderId="17" xfId="0" applyBorder="1" applyAlignment="1" applyProtection="1">
      <alignment horizontal="centerContinuous"/>
    </xf>
    <xf numFmtId="0" fontId="0" fillId="0" borderId="9" xfId="0" applyBorder="1" applyAlignment="1" applyProtection="1"/>
    <xf numFmtId="0" fontId="3" fillId="0" borderId="9" xfId="2" applyFont="1" applyFill="1" applyBorder="1" applyAlignment="1" applyProtection="1"/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right"/>
      <protection locked="0"/>
    </xf>
    <xf numFmtId="0" fontId="3" fillId="2" borderId="18" xfId="3" applyFont="1" applyFill="1" applyBorder="1" applyAlignment="1" applyProtection="1">
      <alignment horizontal="center" vertical="center" wrapText="1"/>
    </xf>
    <xf numFmtId="0" fontId="3" fillId="2" borderId="18" xfId="3" applyFont="1" applyFill="1" applyBorder="1" applyAlignment="1" applyProtection="1">
      <alignment horizontal="center" vertical="center"/>
    </xf>
    <xf numFmtId="0" fontId="4" fillId="2" borderId="8" xfId="2" applyFont="1" applyFill="1" applyBorder="1" applyAlignment="1" applyProtection="1">
      <alignment horizontal="center" vertical="center" wrapText="1"/>
    </xf>
    <xf numFmtId="0" fontId="4" fillId="2" borderId="9" xfId="2" applyFont="1" applyFill="1" applyBorder="1" applyAlignment="1" applyProtection="1">
      <alignment horizontal="center" vertical="center" wrapText="1"/>
    </xf>
    <xf numFmtId="0" fontId="4" fillId="2" borderId="10" xfId="2" applyFont="1" applyFill="1" applyBorder="1" applyAlignment="1" applyProtection="1">
      <alignment horizontal="center" vertical="center" wrapText="1"/>
    </xf>
    <xf numFmtId="0" fontId="3" fillId="0" borderId="19" xfId="3" applyFont="1" applyFill="1" applyBorder="1" applyAlignment="1" applyProtection="1">
      <alignment horizontal="right" wrapText="1"/>
    </xf>
    <xf numFmtId="0" fontId="3" fillId="0" borderId="0" xfId="3" applyFont="1" applyFill="1" applyBorder="1" applyAlignment="1" applyProtection="1">
      <alignment horizontal="right"/>
    </xf>
    <xf numFmtId="0" fontId="3" fillId="0" borderId="0" xfId="3" applyFont="1" applyFill="1" applyBorder="1" applyAlignment="1" applyProtection="1">
      <alignment horizontal="left"/>
    </xf>
    <xf numFmtId="0" fontId="4" fillId="0" borderId="0" xfId="3" applyFont="1" applyAlignment="1" applyProtection="1">
      <alignment horizontal="right"/>
    </xf>
    <xf numFmtId="0" fontId="4" fillId="0" borderId="19" xfId="3" applyFont="1" applyFill="1" applyBorder="1" applyAlignment="1" applyProtection="1">
      <alignment horizontal="right" wrapText="1"/>
    </xf>
    <xf numFmtId="0" fontId="4" fillId="0" borderId="0" xfId="3" applyFont="1" applyFill="1" applyBorder="1" applyAlignment="1" applyProtection="1">
      <alignment horizontal="right" wrapText="1"/>
    </xf>
    <xf numFmtId="0" fontId="4" fillId="0" borderId="0" xfId="3" applyFont="1" applyFill="1" applyAlignment="1" applyProtection="1">
      <alignment horizontal="right"/>
    </xf>
    <xf numFmtId="0" fontId="3" fillId="0" borderId="0" xfId="3" applyFont="1" applyFill="1" applyBorder="1" applyAlignment="1" applyProtection="1">
      <alignment horizontal="right" wrapText="1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right"/>
    </xf>
  </cellXfs>
  <cellStyles count="4">
    <cellStyle name="Normal" xfId="0" builtinId="0"/>
    <cellStyle name="Normal_Sheet1" xfId="2"/>
    <cellStyle name="Normal_Sheet3" xfId="3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Unduplicated</a:t>
            </a:r>
            <a:r>
              <a:rPr lang="en-US" baseline="0"/>
              <a:t> Count of Students Disciplined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'Statewide Student Count'!$A$19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Count'!$B$2,'Statewide Student Count'!$E$2,'Statewide Student Count'!$H$2,'Statewide Student Count'!$K$2,'Statewide Student Count'!$N$2,'Statewide Student Count'!$Q$2,'Statewide Student Count'!$T$2)</c:f>
              <c:strCache>
                <c:ptCount val="7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</c:strCache>
            </c:strRef>
          </c:cat>
          <c:val>
            <c:numRef>
              <c:f>('Statewide Student Count'!$B$19,'Statewide Student Count'!$E$19,'Statewide Student Count'!$H$19,'Statewide Student Count'!$K$19,'Statewide Student Count'!$N$19,'Statewide Student Count'!$Q$19,'Statewide Student Count'!$T$19)</c:f>
              <c:numCache>
                <c:formatCode>General</c:formatCode>
                <c:ptCount val="7"/>
                <c:pt idx="0">
                  <c:v>388</c:v>
                </c:pt>
                <c:pt idx="1">
                  <c:v>1572</c:v>
                </c:pt>
                <c:pt idx="2">
                  <c:v>9146</c:v>
                </c:pt>
                <c:pt idx="3">
                  <c:v>844</c:v>
                </c:pt>
                <c:pt idx="4">
                  <c:v>2388</c:v>
                </c:pt>
                <c:pt idx="5">
                  <c:v>316</c:v>
                </c:pt>
                <c:pt idx="6">
                  <c:v>20668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B-4986-AD33-FEE832BBB6F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41625896"/>
        <c:axId val="641630160"/>
      </c:barChart>
      <c:catAx>
        <c:axId val="64162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630160"/>
        <c:crosses val="autoZero"/>
        <c:auto val="1"/>
        <c:lblAlgn val="ctr"/>
        <c:lblOffset val="100"/>
        <c:noMultiLvlLbl val="0"/>
      </c:catAx>
      <c:valAx>
        <c:axId val="64163016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62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Population Disciplined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'Statewide Student Count'!$A$22</c:f>
              <c:strCache>
                <c:ptCount val="1"/>
                <c:pt idx="0">
                  <c:v>% of Population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Count'!$B$2,'Statewide Student Count'!$E$2,'Statewide Student Count'!$H$2,'Statewide Student Count'!$K$2,'Statewide Student Count'!$N$2,'Statewide Student Count'!$Q$2,'Statewide Student Count'!$T$2,'Statewide Student Count'!$W$2)</c:f>
              <c:strCache>
                <c:ptCount val="8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  <c:pt idx="7">
                  <c:v>Totals</c:v>
                </c:pt>
              </c:strCache>
            </c:strRef>
          </c:cat>
          <c:val>
            <c:numRef>
              <c:f>('Statewide Student Count'!$B$22,'Statewide Student Count'!$E$22,'Statewide Student Count'!$H$22,'Statewide Student Count'!$K$22,'Statewide Student Count'!$N$22,'Statewide Student Count'!$Q$22,'Statewide Student Count'!$T$22,'Statewide Student Count'!$W$22)</c:f>
              <c:numCache>
                <c:formatCode>0.00%</c:formatCode>
                <c:ptCount val="8"/>
                <c:pt idx="0">
                  <c:v>1.663522551877894E-2</c:v>
                </c:pt>
                <c:pt idx="1">
                  <c:v>0.11634964103323218</c:v>
                </c:pt>
                <c:pt idx="2">
                  <c:v>6.8344006635630644E-2</c:v>
                </c:pt>
                <c:pt idx="3">
                  <c:v>0.10925566343042072</c:v>
                </c:pt>
                <c:pt idx="4">
                  <c:v>6.6933878969644311E-2</c:v>
                </c:pt>
                <c:pt idx="5">
                  <c:v>7.4669187145557661E-2</c:v>
                </c:pt>
                <c:pt idx="6">
                  <c:v>5.7031219819093926E-2</c:v>
                </c:pt>
                <c:pt idx="7">
                  <c:v>6.0827636088102086E-2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A-4120-84A0-4519E0C32D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1230184"/>
        <c:axId val="711225264"/>
      </c:barChart>
      <c:catAx>
        <c:axId val="711230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225264"/>
        <c:crosses val="autoZero"/>
        <c:auto val="1"/>
        <c:lblAlgn val="ctr"/>
        <c:lblOffset val="100"/>
        <c:noMultiLvlLbl val="0"/>
      </c:catAx>
      <c:valAx>
        <c:axId val="71122526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230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Number of Offenses by Category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Table'!$B$3:$B$16</c15:sqref>
                  </c15:fullRef>
                </c:ext>
              </c:extLst>
              <c:f>'Offenses by Category Table'!$B$16</c:f>
              <c:numCache>
                <c:formatCode>General</c:formatCode>
                <c:ptCount val="1"/>
                <c:pt idx="0">
                  <c:v>47167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E-4E28-8092-BAE99215175D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Table'!$C$3:$C$16</c15:sqref>
                  </c15:fullRef>
                </c:ext>
              </c:extLst>
              <c:f>'Offenses by Category Table'!$C$16</c:f>
              <c:numCache>
                <c:formatCode>General</c:formatCode>
                <c:ptCount val="1"/>
                <c:pt idx="0">
                  <c:v>1887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E-4E28-8092-BAE99215175D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Table'!$D$3:$D$16</c15:sqref>
                  </c15:fullRef>
                </c:ext>
              </c:extLst>
              <c:f>'Offenses by Category Table'!$D$16</c:f>
              <c:numCache>
                <c:formatCode>General</c:formatCode>
                <c:ptCount val="1"/>
                <c:pt idx="0">
                  <c:v>12057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3E-4E28-8092-BAE99215175D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Table'!$E$3:$E$16</c15:sqref>
                  </c15:fullRef>
                </c:ext>
              </c:extLst>
              <c:f>'Offenses by Category Table'!$E$16</c:f>
              <c:numCache>
                <c:formatCode>General</c:formatCode>
                <c:ptCount val="1"/>
                <c:pt idx="0">
                  <c:v>2335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3E-4E28-8092-BAE99215175D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Table'!$F$3:$F$16</c15:sqref>
                  </c15:fullRef>
                </c:ext>
              </c:extLst>
              <c:f>'Offenses by Category Table'!$F$16</c:f>
              <c:numCache>
                <c:formatCode>General</c:formatCode>
                <c:ptCount val="1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3E-4E28-8092-BAE99215175D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Table'!$G$3:$G$16</c15:sqref>
                  </c15:fullRef>
                </c:ext>
              </c:extLst>
              <c:f>'Offenses by Category Table'!$G$16</c:f>
              <c:numCache>
                <c:formatCode>General</c:formatCode>
                <c:ptCount val="1"/>
                <c:pt idx="0">
                  <c:v>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3E-4E28-8092-BAE99215175D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'Offenses by Category Table'!$A$3:$A$16</c15:sqref>
                  </c15:fullRef>
                </c:ext>
              </c:extLst>
              <c:f>'Offenses by Category Table'!$A$16</c:f>
              <c:strCache>
                <c:ptCount val="1"/>
                <c:pt idx="0">
                  <c:v>All Grades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'Offenses by Category Table'!$H$3:$H$16</c15:sqref>
                  </c15:fullRef>
                </c:ext>
              </c:extLst>
              <c:f>'Offenses by Category Table'!$H$16</c:f>
              <c:numCache>
                <c:formatCode>General</c:formatCode>
                <c:ptCount val="1"/>
                <c:pt idx="0">
                  <c:v>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3E-4E28-8092-BAE9921517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41639672"/>
        <c:axId val="641640984"/>
      </c:barChart>
      <c:catAx>
        <c:axId val="6416396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1640984"/>
        <c:crosses val="autoZero"/>
        <c:auto val="1"/>
        <c:lblAlgn val="ctr"/>
        <c:lblOffset val="100"/>
        <c:noMultiLvlLbl val="0"/>
      </c:catAx>
      <c:valAx>
        <c:axId val="64164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1639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6" sqref="A26"/>
    </sheetView>
  </sheetViews>
  <sheetFormatPr defaultRowHeight="15" x14ac:dyDescent="0.25"/>
  <cols>
    <col min="1" max="1" width="18.5703125" style="2" bestFit="1" customWidth="1"/>
    <col min="2" max="2" width="10" style="2" customWidth="1"/>
    <col min="3" max="3" width="11.28515625" style="2" customWidth="1"/>
    <col min="4" max="4" width="11" style="2" customWidth="1"/>
    <col min="5" max="5" width="10.5703125" style="2" customWidth="1"/>
    <col min="6" max="6" width="11.140625" style="2" customWidth="1"/>
    <col min="7" max="7" width="11" style="2" customWidth="1"/>
    <col min="8" max="8" width="10.85546875" style="2" customWidth="1"/>
    <col min="9" max="9" width="11.140625" style="2" customWidth="1"/>
    <col min="10" max="10" width="10.85546875" style="2" customWidth="1"/>
    <col min="11" max="11" width="10.5703125" style="2" customWidth="1"/>
    <col min="12" max="12" width="10.85546875" style="2" customWidth="1"/>
    <col min="13" max="13" width="11" style="2" customWidth="1"/>
    <col min="14" max="14" width="10.5703125" style="2" customWidth="1"/>
    <col min="15" max="15" width="11.42578125" style="2" customWidth="1"/>
    <col min="16" max="16" width="11.28515625" style="2" customWidth="1"/>
    <col min="17" max="17" width="10.28515625" style="2" customWidth="1"/>
    <col min="18" max="18" width="11" style="2" customWidth="1"/>
    <col min="19" max="19" width="11.5703125" style="2" customWidth="1"/>
    <col min="20" max="20" width="10.28515625" style="2" customWidth="1"/>
    <col min="21" max="22" width="10.85546875" style="2" customWidth="1"/>
    <col min="23" max="23" width="10.140625" style="2" customWidth="1"/>
    <col min="24" max="24" width="11.140625" style="2" customWidth="1"/>
    <col min="25" max="25" width="11.28515625" style="2" customWidth="1"/>
    <col min="26" max="16384" width="9.140625" style="2"/>
  </cols>
  <sheetData>
    <row r="1" spans="1:27" s="1" customFormat="1" x14ac:dyDescent="0.25">
      <c r="A1" s="3" t="s">
        <v>281</v>
      </c>
      <c r="B1" s="4"/>
      <c r="C1" s="5"/>
      <c r="D1" s="6"/>
      <c r="E1" s="4"/>
      <c r="F1" s="5"/>
      <c r="G1" s="6"/>
      <c r="H1" s="4"/>
      <c r="I1" s="5"/>
      <c r="J1" s="6"/>
      <c r="K1" s="4"/>
      <c r="L1" s="5"/>
      <c r="M1" s="6"/>
      <c r="N1" s="4"/>
      <c r="O1" s="5"/>
      <c r="P1" s="6"/>
      <c r="Q1" s="4"/>
      <c r="R1" s="5"/>
      <c r="S1" s="6"/>
      <c r="T1" s="4"/>
      <c r="U1" s="5"/>
      <c r="V1" s="6"/>
      <c r="W1" s="4"/>
      <c r="X1" s="5"/>
      <c r="Y1" s="6"/>
      <c r="Z1" s="4"/>
      <c r="AA1" s="6"/>
    </row>
    <row r="2" spans="1:27" x14ac:dyDescent="0.25">
      <c r="A2" s="8" t="s">
        <v>282</v>
      </c>
      <c r="B2" s="9" t="s">
        <v>0</v>
      </c>
      <c r="C2" s="10"/>
      <c r="D2" s="11"/>
      <c r="E2" s="9" t="s">
        <v>1</v>
      </c>
      <c r="F2" s="10"/>
      <c r="G2" s="11"/>
      <c r="H2" s="9" t="s">
        <v>2</v>
      </c>
      <c r="I2" s="10"/>
      <c r="J2" s="11"/>
      <c r="K2" s="9" t="s">
        <v>3</v>
      </c>
      <c r="L2" s="10"/>
      <c r="M2" s="11"/>
      <c r="N2" s="9" t="s">
        <v>4</v>
      </c>
      <c r="O2" s="10"/>
      <c r="P2" s="11"/>
      <c r="Q2" s="9" t="s">
        <v>5</v>
      </c>
      <c r="R2" s="10"/>
      <c r="S2" s="11"/>
      <c r="T2" s="9" t="s">
        <v>6</v>
      </c>
      <c r="U2" s="10"/>
      <c r="V2" s="11"/>
      <c r="W2" s="9" t="s">
        <v>7</v>
      </c>
      <c r="X2" s="10"/>
      <c r="Y2" s="11"/>
      <c r="Z2" s="9" t="s">
        <v>8</v>
      </c>
      <c r="AA2" s="12"/>
    </row>
    <row r="3" spans="1:27" ht="60" x14ac:dyDescent="0.25">
      <c r="A3" s="13" t="s">
        <v>9</v>
      </c>
      <c r="B3" s="14" t="s">
        <v>10</v>
      </c>
      <c r="C3" s="15" t="s">
        <v>11</v>
      </c>
      <c r="D3" s="16" t="s">
        <v>12</v>
      </c>
      <c r="E3" s="14" t="s">
        <v>10</v>
      </c>
      <c r="F3" s="15" t="s">
        <v>11</v>
      </c>
      <c r="G3" s="16" t="s">
        <v>12</v>
      </c>
      <c r="H3" s="14" t="s">
        <v>10</v>
      </c>
      <c r="I3" s="15" t="s">
        <v>11</v>
      </c>
      <c r="J3" s="16" t="s">
        <v>12</v>
      </c>
      <c r="K3" s="14" t="s">
        <v>10</v>
      </c>
      <c r="L3" s="15" t="s">
        <v>11</v>
      </c>
      <c r="M3" s="16" t="s">
        <v>12</v>
      </c>
      <c r="N3" s="14" t="s">
        <v>10</v>
      </c>
      <c r="O3" s="15" t="s">
        <v>11</v>
      </c>
      <c r="P3" s="16" t="s">
        <v>12</v>
      </c>
      <c r="Q3" s="14" t="s">
        <v>10</v>
      </c>
      <c r="R3" s="15" t="s">
        <v>11</v>
      </c>
      <c r="S3" s="16" t="s">
        <v>12</v>
      </c>
      <c r="T3" s="14" t="s">
        <v>10</v>
      </c>
      <c r="U3" s="15" t="s">
        <v>11</v>
      </c>
      <c r="V3" s="16" t="s">
        <v>12</v>
      </c>
      <c r="W3" s="14" t="s">
        <v>10</v>
      </c>
      <c r="X3" s="15" t="s">
        <v>11</v>
      </c>
      <c r="Y3" s="16" t="s">
        <v>12</v>
      </c>
      <c r="Z3" s="14" t="s">
        <v>13</v>
      </c>
      <c r="AA3" s="16" t="s">
        <v>14</v>
      </c>
    </row>
    <row r="4" spans="1:27" x14ac:dyDescent="0.25">
      <c r="A4" s="17" t="s">
        <v>15</v>
      </c>
      <c r="B4" s="18" t="s">
        <v>16</v>
      </c>
      <c r="C4" s="19" t="s">
        <v>16</v>
      </c>
      <c r="D4" s="20" t="s">
        <v>16</v>
      </c>
      <c r="E4" s="18" t="s">
        <v>16</v>
      </c>
      <c r="F4" s="19">
        <v>39</v>
      </c>
      <c r="G4" s="20" t="s">
        <v>16</v>
      </c>
      <c r="H4" s="18" t="s">
        <v>16</v>
      </c>
      <c r="I4" s="19">
        <v>86</v>
      </c>
      <c r="J4" s="20">
        <v>39</v>
      </c>
      <c r="K4" s="18" t="s">
        <v>16</v>
      </c>
      <c r="L4" s="19">
        <v>12</v>
      </c>
      <c r="M4" s="20" t="s">
        <v>16</v>
      </c>
      <c r="N4" s="18" t="s">
        <v>16</v>
      </c>
      <c r="O4" s="19">
        <v>61</v>
      </c>
      <c r="P4" s="20">
        <v>14</v>
      </c>
      <c r="Q4" s="19" t="s">
        <v>16</v>
      </c>
      <c r="R4" s="19" t="s">
        <v>16</v>
      </c>
      <c r="S4" s="20" t="s">
        <v>16</v>
      </c>
      <c r="T4" s="18" t="s">
        <v>16</v>
      </c>
      <c r="U4" s="19">
        <v>466</v>
      </c>
      <c r="V4" s="20">
        <v>100</v>
      </c>
      <c r="W4" s="18" t="s">
        <v>16</v>
      </c>
      <c r="X4" s="19">
        <v>667</v>
      </c>
      <c r="Y4" s="20">
        <v>163</v>
      </c>
      <c r="Z4" s="18">
        <v>139</v>
      </c>
      <c r="AA4" s="20">
        <v>691</v>
      </c>
    </row>
    <row r="5" spans="1:27" x14ac:dyDescent="0.25">
      <c r="A5" s="21" t="s">
        <v>17</v>
      </c>
      <c r="B5" s="18" t="s">
        <v>16</v>
      </c>
      <c r="C5" s="19">
        <v>6</v>
      </c>
      <c r="D5" s="20" t="s">
        <v>16</v>
      </c>
      <c r="E5" s="18" t="s">
        <v>16</v>
      </c>
      <c r="F5" s="19">
        <v>46</v>
      </c>
      <c r="G5" s="20">
        <v>6</v>
      </c>
      <c r="H5" s="18" t="s">
        <v>16</v>
      </c>
      <c r="I5" s="19">
        <v>109</v>
      </c>
      <c r="J5" s="20">
        <v>51</v>
      </c>
      <c r="K5" s="18" t="s">
        <v>16</v>
      </c>
      <c r="L5" s="19">
        <v>11</v>
      </c>
      <c r="M5" s="20" t="s">
        <v>16</v>
      </c>
      <c r="N5" s="18" t="s">
        <v>16</v>
      </c>
      <c r="O5" s="19">
        <v>63</v>
      </c>
      <c r="P5" s="20">
        <v>25</v>
      </c>
      <c r="Q5" s="19" t="s">
        <v>16</v>
      </c>
      <c r="R5" s="19" t="s">
        <v>16</v>
      </c>
      <c r="S5" s="20" t="s">
        <v>16</v>
      </c>
      <c r="T5" s="18" t="s">
        <v>16</v>
      </c>
      <c r="U5" s="19">
        <v>445</v>
      </c>
      <c r="V5" s="20">
        <v>173</v>
      </c>
      <c r="W5" s="18" t="s">
        <v>16</v>
      </c>
      <c r="X5" s="19">
        <v>683</v>
      </c>
      <c r="Y5" s="20">
        <v>262</v>
      </c>
      <c r="Z5" s="18">
        <v>177</v>
      </c>
      <c r="AA5" s="20">
        <v>768</v>
      </c>
    </row>
    <row r="6" spans="1:27" x14ac:dyDescent="0.25">
      <c r="A6" s="21" t="s">
        <v>18</v>
      </c>
      <c r="B6" s="18" t="s">
        <v>16</v>
      </c>
      <c r="C6" s="19">
        <v>7</v>
      </c>
      <c r="D6" s="22" t="s">
        <v>16</v>
      </c>
      <c r="E6" s="18" t="s">
        <v>16</v>
      </c>
      <c r="F6" s="19">
        <v>45</v>
      </c>
      <c r="G6" s="20">
        <v>15</v>
      </c>
      <c r="H6" s="18" t="s">
        <v>16</v>
      </c>
      <c r="I6" s="19">
        <v>111</v>
      </c>
      <c r="J6" s="20">
        <v>72</v>
      </c>
      <c r="K6" s="18" t="s">
        <v>16</v>
      </c>
      <c r="L6" s="19">
        <v>11</v>
      </c>
      <c r="M6" s="20" t="s">
        <v>16</v>
      </c>
      <c r="N6" s="18" t="s">
        <v>16</v>
      </c>
      <c r="O6" s="19">
        <v>67</v>
      </c>
      <c r="P6" s="20">
        <v>18</v>
      </c>
      <c r="Q6" s="19" t="s">
        <v>16</v>
      </c>
      <c r="R6" s="19" t="s">
        <v>16</v>
      </c>
      <c r="S6" s="20" t="s">
        <v>16</v>
      </c>
      <c r="T6" s="18" t="s">
        <v>16</v>
      </c>
      <c r="U6" s="19">
        <v>475</v>
      </c>
      <c r="V6" s="20">
        <v>257</v>
      </c>
      <c r="W6" s="18" t="s">
        <v>16</v>
      </c>
      <c r="X6" s="19">
        <v>719</v>
      </c>
      <c r="Y6" s="20">
        <v>370</v>
      </c>
      <c r="Z6" s="18">
        <v>180</v>
      </c>
      <c r="AA6" s="20">
        <v>909</v>
      </c>
    </row>
    <row r="7" spans="1:27" x14ac:dyDescent="0.25">
      <c r="A7" s="21" t="s">
        <v>19</v>
      </c>
      <c r="B7" s="18" t="s">
        <v>16</v>
      </c>
      <c r="C7" s="19">
        <v>6</v>
      </c>
      <c r="D7" s="20" t="s">
        <v>16</v>
      </c>
      <c r="E7" s="18" t="s">
        <v>16</v>
      </c>
      <c r="F7" s="19">
        <v>45</v>
      </c>
      <c r="G7" s="20">
        <v>20</v>
      </c>
      <c r="H7" s="18" t="s">
        <v>16</v>
      </c>
      <c r="I7" s="19">
        <v>109</v>
      </c>
      <c r="J7" s="20">
        <v>99</v>
      </c>
      <c r="K7" s="18" t="s">
        <v>16</v>
      </c>
      <c r="L7" s="19">
        <v>20</v>
      </c>
      <c r="M7" s="20">
        <v>6</v>
      </c>
      <c r="N7" s="18" t="s">
        <v>16</v>
      </c>
      <c r="O7" s="19">
        <v>58</v>
      </c>
      <c r="P7" s="20">
        <v>29</v>
      </c>
      <c r="Q7" s="19" t="s">
        <v>16</v>
      </c>
      <c r="R7" s="19">
        <v>9</v>
      </c>
      <c r="S7" s="20" t="s">
        <v>16</v>
      </c>
      <c r="T7" s="18" t="s">
        <v>16</v>
      </c>
      <c r="U7" s="19">
        <v>463</v>
      </c>
      <c r="V7" s="20">
        <v>265</v>
      </c>
      <c r="W7" s="18" t="s">
        <v>16</v>
      </c>
      <c r="X7" s="19">
        <v>710</v>
      </c>
      <c r="Y7" s="20">
        <v>422</v>
      </c>
      <c r="Z7" s="18">
        <v>178</v>
      </c>
      <c r="AA7" s="20">
        <v>954</v>
      </c>
    </row>
    <row r="8" spans="1:27" x14ac:dyDescent="0.25">
      <c r="A8" s="21" t="s">
        <v>20</v>
      </c>
      <c r="B8" s="18" t="s">
        <v>16</v>
      </c>
      <c r="C8" s="19">
        <v>6</v>
      </c>
      <c r="D8" s="20" t="s">
        <v>16</v>
      </c>
      <c r="E8" s="18" t="s">
        <v>16</v>
      </c>
      <c r="F8" s="19">
        <v>57</v>
      </c>
      <c r="G8" s="20">
        <v>33</v>
      </c>
      <c r="H8" s="18" t="s">
        <v>16</v>
      </c>
      <c r="I8" s="19">
        <v>175</v>
      </c>
      <c r="J8" s="20">
        <v>153</v>
      </c>
      <c r="K8" s="18" t="s">
        <v>16</v>
      </c>
      <c r="L8" s="19">
        <v>24</v>
      </c>
      <c r="M8" s="20">
        <v>7</v>
      </c>
      <c r="N8" s="18" t="s">
        <v>16</v>
      </c>
      <c r="O8" s="19">
        <v>74</v>
      </c>
      <c r="P8" s="20">
        <v>53</v>
      </c>
      <c r="Q8" s="19" t="s">
        <v>16</v>
      </c>
      <c r="R8" s="19">
        <v>7</v>
      </c>
      <c r="S8" s="20" t="s">
        <v>16</v>
      </c>
      <c r="T8" s="18" t="s">
        <v>16</v>
      </c>
      <c r="U8" s="19">
        <v>570</v>
      </c>
      <c r="V8" s="20">
        <v>397</v>
      </c>
      <c r="W8" s="18" t="s">
        <v>16</v>
      </c>
      <c r="X8" s="19">
        <v>913</v>
      </c>
      <c r="Y8" s="20">
        <v>653</v>
      </c>
      <c r="Z8" s="18">
        <v>260</v>
      </c>
      <c r="AA8" s="20">
        <v>1308</v>
      </c>
    </row>
    <row r="9" spans="1:27" x14ac:dyDescent="0.25">
      <c r="A9" s="21" t="s">
        <v>21</v>
      </c>
      <c r="B9" s="18" t="s">
        <v>16</v>
      </c>
      <c r="C9" s="19">
        <v>10</v>
      </c>
      <c r="D9" s="20">
        <v>7</v>
      </c>
      <c r="E9" s="18" t="s">
        <v>16</v>
      </c>
      <c r="F9" s="19">
        <v>78</v>
      </c>
      <c r="G9" s="20">
        <v>33</v>
      </c>
      <c r="H9" s="18" t="s">
        <v>16</v>
      </c>
      <c r="I9" s="19">
        <v>235</v>
      </c>
      <c r="J9" s="20">
        <v>217</v>
      </c>
      <c r="K9" s="18" t="s">
        <v>16</v>
      </c>
      <c r="L9" s="19">
        <v>29</v>
      </c>
      <c r="M9" s="20">
        <v>13</v>
      </c>
      <c r="N9" s="18" t="s">
        <v>16</v>
      </c>
      <c r="O9" s="19">
        <v>90</v>
      </c>
      <c r="P9" s="20">
        <v>66</v>
      </c>
      <c r="Q9" s="19" t="s">
        <v>16</v>
      </c>
      <c r="R9" s="19" t="s">
        <v>16</v>
      </c>
      <c r="S9" s="20" t="s">
        <v>16</v>
      </c>
      <c r="T9" s="18" t="s">
        <v>16</v>
      </c>
      <c r="U9" s="19">
        <v>627</v>
      </c>
      <c r="V9" s="20">
        <v>485</v>
      </c>
      <c r="W9" s="18" t="s">
        <v>16</v>
      </c>
      <c r="X9" s="19">
        <v>1073</v>
      </c>
      <c r="Y9" s="20">
        <v>825</v>
      </c>
      <c r="Z9" s="18">
        <v>290</v>
      </c>
      <c r="AA9" s="20">
        <v>1612</v>
      </c>
    </row>
    <row r="10" spans="1:27" x14ac:dyDescent="0.25">
      <c r="A10" s="21" t="s">
        <v>22</v>
      </c>
      <c r="B10" s="18" t="s">
        <v>16</v>
      </c>
      <c r="C10" s="19">
        <v>30</v>
      </c>
      <c r="D10" s="20">
        <v>25</v>
      </c>
      <c r="E10" s="18" t="s">
        <v>16</v>
      </c>
      <c r="F10" s="19">
        <v>138</v>
      </c>
      <c r="G10" s="20">
        <v>54</v>
      </c>
      <c r="H10" s="18">
        <v>10</v>
      </c>
      <c r="I10" s="19">
        <v>632</v>
      </c>
      <c r="J10" s="20">
        <v>526</v>
      </c>
      <c r="K10" s="18" t="s">
        <v>16</v>
      </c>
      <c r="L10" s="19">
        <v>56</v>
      </c>
      <c r="M10" s="20">
        <v>30</v>
      </c>
      <c r="N10" s="18">
        <v>7</v>
      </c>
      <c r="O10" s="19">
        <v>167</v>
      </c>
      <c r="P10" s="20">
        <v>113</v>
      </c>
      <c r="Q10" s="19" t="s">
        <v>16</v>
      </c>
      <c r="R10" s="19">
        <v>23</v>
      </c>
      <c r="S10" s="20">
        <v>19</v>
      </c>
      <c r="T10" s="18">
        <v>18</v>
      </c>
      <c r="U10" s="19">
        <v>1258</v>
      </c>
      <c r="V10" s="20">
        <v>892</v>
      </c>
      <c r="W10" s="18">
        <v>36</v>
      </c>
      <c r="X10" s="19">
        <v>2304</v>
      </c>
      <c r="Y10" s="20">
        <v>1659</v>
      </c>
      <c r="Z10" s="18">
        <v>957</v>
      </c>
      <c r="AA10" s="20">
        <v>3042</v>
      </c>
    </row>
    <row r="11" spans="1:27" x14ac:dyDescent="0.25">
      <c r="A11" s="21" t="s">
        <v>23</v>
      </c>
      <c r="B11" s="18" t="s">
        <v>16</v>
      </c>
      <c r="C11" s="19">
        <v>40</v>
      </c>
      <c r="D11" s="20">
        <v>12</v>
      </c>
      <c r="E11" s="18" t="s">
        <v>16</v>
      </c>
      <c r="F11" s="19">
        <v>159</v>
      </c>
      <c r="G11" s="20">
        <v>60</v>
      </c>
      <c r="H11" s="18">
        <v>26</v>
      </c>
      <c r="I11" s="19">
        <v>806</v>
      </c>
      <c r="J11" s="20">
        <v>584</v>
      </c>
      <c r="K11" s="18" t="s">
        <v>16</v>
      </c>
      <c r="L11" s="19">
        <v>87</v>
      </c>
      <c r="M11" s="20">
        <v>25</v>
      </c>
      <c r="N11" s="18" t="s">
        <v>16</v>
      </c>
      <c r="O11" s="19">
        <v>186</v>
      </c>
      <c r="P11" s="20">
        <v>99</v>
      </c>
      <c r="Q11" s="19" t="s">
        <v>16</v>
      </c>
      <c r="R11" s="19">
        <v>27</v>
      </c>
      <c r="S11" s="20">
        <v>26</v>
      </c>
      <c r="T11" s="18">
        <v>55</v>
      </c>
      <c r="U11" s="19">
        <v>1690</v>
      </c>
      <c r="V11" s="20">
        <v>1023</v>
      </c>
      <c r="W11" s="18">
        <v>91</v>
      </c>
      <c r="X11" s="19">
        <v>2995</v>
      </c>
      <c r="Y11" s="20">
        <v>1829</v>
      </c>
      <c r="Z11" s="18">
        <v>1353</v>
      </c>
      <c r="AA11" s="20">
        <v>3562</v>
      </c>
    </row>
    <row r="12" spans="1:27" x14ac:dyDescent="0.25">
      <c r="A12" s="21" t="s">
        <v>24</v>
      </c>
      <c r="B12" s="18" t="s">
        <v>16</v>
      </c>
      <c r="C12" s="19">
        <v>40</v>
      </c>
      <c r="D12" s="20">
        <v>27</v>
      </c>
      <c r="E12" s="18" t="s">
        <v>16</v>
      </c>
      <c r="F12" s="19">
        <v>169</v>
      </c>
      <c r="G12" s="20">
        <v>47</v>
      </c>
      <c r="H12" s="18">
        <v>44</v>
      </c>
      <c r="I12" s="19">
        <v>832</v>
      </c>
      <c r="J12" s="20">
        <v>553</v>
      </c>
      <c r="K12" s="18" t="s">
        <v>16</v>
      </c>
      <c r="L12" s="19">
        <v>87</v>
      </c>
      <c r="M12" s="20">
        <v>32</v>
      </c>
      <c r="N12" s="18">
        <v>11</v>
      </c>
      <c r="O12" s="19">
        <v>229</v>
      </c>
      <c r="P12" s="20">
        <v>105</v>
      </c>
      <c r="Q12" s="19" t="s">
        <v>16</v>
      </c>
      <c r="R12" s="19">
        <v>30</v>
      </c>
      <c r="S12" s="20">
        <v>22</v>
      </c>
      <c r="T12" s="18">
        <v>78</v>
      </c>
      <c r="U12" s="19">
        <v>1831</v>
      </c>
      <c r="V12" s="20">
        <v>981</v>
      </c>
      <c r="W12" s="18">
        <v>141</v>
      </c>
      <c r="X12" s="19">
        <v>3218</v>
      </c>
      <c r="Y12" s="20">
        <v>1767</v>
      </c>
      <c r="Z12" s="18">
        <v>1518</v>
      </c>
      <c r="AA12" s="20">
        <v>3608</v>
      </c>
    </row>
    <row r="13" spans="1:27" x14ac:dyDescent="0.25">
      <c r="A13" s="21" t="s">
        <v>25</v>
      </c>
      <c r="B13" s="18" t="s">
        <v>16</v>
      </c>
      <c r="C13" s="19">
        <v>34</v>
      </c>
      <c r="D13" s="20">
        <v>16</v>
      </c>
      <c r="E13" s="18" t="s">
        <v>16</v>
      </c>
      <c r="F13" s="19">
        <v>123</v>
      </c>
      <c r="G13" s="20">
        <v>28</v>
      </c>
      <c r="H13" s="18">
        <v>47</v>
      </c>
      <c r="I13" s="19">
        <v>664</v>
      </c>
      <c r="J13" s="20">
        <v>473</v>
      </c>
      <c r="K13" s="18" t="s">
        <v>16</v>
      </c>
      <c r="L13" s="19">
        <v>78</v>
      </c>
      <c r="M13" s="20">
        <v>44</v>
      </c>
      <c r="N13" s="18">
        <v>14</v>
      </c>
      <c r="O13" s="19">
        <v>190</v>
      </c>
      <c r="P13" s="20">
        <v>87</v>
      </c>
      <c r="Q13" s="19" t="s">
        <v>16</v>
      </c>
      <c r="R13" s="19">
        <v>20</v>
      </c>
      <c r="S13" s="20">
        <v>22</v>
      </c>
      <c r="T13" s="18">
        <v>128</v>
      </c>
      <c r="U13" s="19">
        <v>1676</v>
      </c>
      <c r="V13" s="20">
        <v>841</v>
      </c>
      <c r="W13" s="18">
        <v>199</v>
      </c>
      <c r="X13" s="19">
        <v>2785</v>
      </c>
      <c r="Y13" s="20">
        <v>1511</v>
      </c>
      <c r="Z13" s="18">
        <v>1444</v>
      </c>
      <c r="AA13" s="20">
        <v>3051</v>
      </c>
    </row>
    <row r="14" spans="1:27" x14ac:dyDescent="0.25">
      <c r="A14" s="21" t="s">
        <v>26</v>
      </c>
      <c r="B14" s="18" t="s">
        <v>16</v>
      </c>
      <c r="C14" s="19">
        <v>18</v>
      </c>
      <c r="D14" s="20">
        <v>12</v>
      </c>
      <c r="E14" s="18">
        <v>8</v>
      </c>
      <c r="F14" s="19">
        <v>99</v>
      </c>
      <c r="G14" s="20">
        <v>35</v>
      </c>
      <c r="H14" s="18">
        <v>58</v>
      </c>
      <c r="I14" s="19">
        <v>566</v>
      </c>
      <c r="J14" s="20">
        <v>458</v>
      </c>
      <c r="K14" s="18" t="s">
        <v>16</v>
      </c>
      <c r="L14" s="19">
        <v>74</v>
      </c>
      <c r="M14" s="20">
        <v>29</v>
      </c>
      <c r="N14" s="18">
        <v>13</v>
      </c>
      <c r="O14" s="19">
        <v>165</v>
      </c>
      <c r="P14" s="20">
        <v>66</v>
      </c>
      <c r="Q14" s="19" t="s">
        <v>16</v>
      </c>
      <c r="R14" s="19">
        <v>19</v>
      </c>
      <c r="S14" s="20">
        <v>16</v>
      </c>
      <c r="T14" s="18">
        <v>107</v>
      </c>
      <c r="U14" s="19">
        <v>1418</v>
      </c>
      <c r="V14" s="20">
        <v>742</v>
      </c>
      <c r="W14" s="18">
        <v>193</v>
      </c>
      <c r="X14" s="19">
        <v>2359</v>
      </c>
      <c r="Y14" s="20">
        <v>1358</v>
      </c>
      <c r="Z14" s="18">
        <v>1220</v>
      </c>
      <c r="AA14" s="20">
        <v>2690</v>
      </c>
    </row>
    <row r="15" spans="1:27" x14ac:dyDescent="0.25">
      <c r="A15" s="21" t="s">
        <v>27</v>
      </c>
      <c r="B15" s="18" t="s">
        <v>16</v>
      </c>
      <c r="C15" s="19">
        <v>20</v>
      </c>
      <c r="D15" s="20">
        <v>11</v>
      </c>
      <c r="E15" s="18">
        <v>9</v>
      </c>
      <c r="F15" s="19">
        <v>94</v>
      </c>
      <c r="G15" s="20">
        <v>24</v>
      </c>
      <c r="H15" s="18">
        <v>39</v>
      </c>
      <c r="I15" s="19">
        <v>460</v>
      </c>
      <c r="J15" s="20">
        <v>325</v>
      </c>
      <c r="K15" s="18" t="s">
        <v>16</v>
      </c>
      <c r="L15" s="19">
        <v>42</v>
      </c>
      <c r="M15" s="20">
        <v>33</v>
      </c>
      <c r="N15" s="18">
        <v>10</v>
      </c>
      <c r="O15" s="19">
        <v>113</v>
      </c>
      <c r="P15" s="20">
        <v>52</v>
      </c>
      <c r="Q15" s="19" t="s">
        <v>16</v>
      </c>
      <c r="R15" s="19">
        <v>12</v>
      </c>
      <c r="S15" s="20">
        <v>15</v>
      </c>
      <c r="T15" s="18">
        <v>85</v>
      </c>
      <c r="U15" s="19">
        <v>1128</v>
      </c>
      <c r="V15" s="20">
        <v>682</v>
      </c>
      <c r="W15" s="18">
        <v>149</v>
      </c>
      <c r="X15" s="19">
        <v>1869</v>
      </c>
      <c r="Y15" s="20">
        <v>1142</v>
      </c>
      <c r="Z15" s="18">
        <v>899</v>
      </c>
      <c r="AA15" s="20">
        <v>2261</v>
      </c>
    </row>
    <row r="16" spans="1:27" x14ac:dyDescent="0.25">
      <c r="A16" s="21" t="s">
        <v>28</v>
      </c>
      <c r="B16" s="18" t="s">
        <v>16</v>
      </c>
      <c r="C16" s="19">
        <v>23</v>
      </c>
      <c r="D16" s="20">
        <v>15</v>
      </c>
      <c r="E16" s="18" t="s">
        <v>16</v>
      </c>
      <c r="F16" s="19">
        <v>80</v>
      </c>
      <c r="G16" s="20">
        <v>15</v>
      </c>
      <c r="H16" s="18">
        <v>25</v>
      </c>
      <c r="I16" s="19">
        <v>287</v>
      </c>
      <c r="J16" s="20">
        <v>274</v>
      </c>
      <c r="K16" s="18" t="s">
        <v>16</v>
      </c>
      <c r="L16" s="19">
        <v>40</v>
      </c>
      <c r="M16" s="20">
        <v>21</v>
      </c>
      <c r="N16" s="18" t="s">
        <v>16</v>
      </c>
      <c r="O16" s="19">
        <v>80</v>
      </c>
      <c r="P16" s="20">
        <v>53</v>
      </c>
      <c r="Q16" s="19" t="s">
        <v>16</v>
      </c>
      <c r="R16" s="19">
        <v>8</v>
      </c>
      <c r="S16" s="20">
        <v>10</v>
      </c>
      <c r="T16" s="18">
        <v>49</v>
      </c>
      <c r="U16" s="19">
        <v>756</v>
      </c>
      <c r="V16" s="20">
        <v>505</v>
      </c>
      <c r="W16" s="18">
        <v>84</v>
      </c>
      <c r="X16" s="19">
        <v>1274</v>
      </c>
      <c r="Y16" s="20">
        <v>893</v>
      </c>
      <c r="Z16" s="18">
        <v>597</v>
      </c>
      <c r="AA16" s="20">
        <v>1654</v>
      </c>
    </row>
    <row r="17" spans="1:27" x14ac:dyDescent="0.25">
      <c r="A17" s="21" t="s">
        <v>29</v>
      </c>
      <c r="B17" s="23" t="s">
        <v>16</v>
      </c>
      <c r="C17" s="24">
        <v>241</v>
      </c>
      <c r="D17" s="25">
        <v>141</v>
      </c>
      <c r="E17" s="26">
        <v>29</v>
      </c>
      <c r="F17" s="24">
        <v>1172</v>
      </c>
      <c r="G17" s="25">
        <v>371</v>
      </c>
      <c r="H17" s="26">
        <v>250</v>
      </c>
      <c r="I17" s="24">
        <v>5072</v>
      </c>
      <c r="J17" s="25">
        <v>3824</v>
      </c>
      <c r="K17" s="26">
        <v>25</v>
      </c>
      <c r="L17" s="24">
        <v>571</v>
      </c>
      <c r="M17" s="25">
        <v>248</v>
      </c>
      <c r="N17" s="26">
        <v>65</v>
      </c>
      <c r="O17" s="24">
        <v>1543</v>
      </c>
      <c r="P17" s="25">
        <v>780</v>
      </c>
      <c r="Q17" s="27" t="s">
        <v>16</v>
      </c>
      <c r="R17" s="24">
        <v>167</v>
      </c>
      <c r="S17" s="25">
        <v>147</v>
      </c>
      <c r="T17" s="26">
        <v>522</v>
      </c>
      <c r="U17" s="24">
        <v>12803</v>
      </c>
      <c r="V17" s="25">
        <v>7343</v>
      </c>
      <c r="W17" s="26">
        <v>899</v>
      </c>
      <c r="X17" s="24">
        <v>21569</v>
      </c>
      <c r="Y17" s="25">
        <v>12854</v>
      </c>
      <c r="Z17" s="26">
        <v>9212</v>
      </c>
      <c r="AA17" s="25">
        <v>26110</v>
      </c>
    </row>
    <row r="18" spans="1:27" x14ac:dyDescent="0.25">
      <c r="A18" s="8"/>
      <c r="B18" s="28"/>
      <c r="C18" s="7"/>
      <c r="D18" s="29"/>
      <c r="E18" s="28"/>
      <c r="F18" s="7"/>
      <c r="G18" s="29"/>
      <c r="H18" s="28"/>
      <c r="I18" s="7"/>
      <c r="J18" s="29"/>
      <c r="K18" s="28"/>
      <c r="L18" s="7"/>
      <c r="M18" s="29"/>
      <c r="N18" s="28"/>
      <c r="O18" s="7"/>
      <c r="P18" s="29"/>
      <c r="Q18" s="28"/>
      <c r="R18" s="7"/>
      <c r="S18" s="29"/>
      <c r="T18" s="28"/>
      <c r="U18" s="7"/>
      <c r="V18" s="29"/>
      <c r="W18" s="28"/>
      <c r="X18" s="7"/>
      <c r="Y18" s="29"/>
      <c r="Z18" s="28"/>
      <c r="AA18" s="29"/>
    </row>
    <row r="19" spans="1:27" x14ac:dyDescent="0.25">
      <c r="A19" s="30" t="s">
        <v>30</v>
      </c>
      <c r="B19" s="31">
        <v>388</v>
      </c>
      <c r="C19" s="32"/>
      <c r="D19" s="33"/>
      <c r="E19" s="31">
        <v>1572</v>
      </c>
      <c r="F19" s="32"/>
      <c r="G19" s="33"/>
      <c r="H19" s="31">
        <v>9146</v>
      </c>
      <c r="I19" s="32"/>
      <c r="J19" s="33"/>
      <c r="K19" s="31">
        <v>844</v>
      </c>
      <c r="L19" s="32"/>
      <c r="M19" s="33"/>
      <c r="N19" s="31">
        <v>2388</v>
      </c>
      <c r="O19" s="32"/>
      <c r="P19" s="33"/>
      <c r="Q19" s="31">
        <v>316</v>
      </c>
      <c r="R19" s="32"/>
      <c r="S19" s="33"/>
      <c r="T19" s="31">
        <v>20668</v>
      </c>
      <c r="U19" s="32"/>
      <c r="V19" s="33"/>
      <c r="W19" s="31">
        <v>35322</v>
      </c>
      <c r="X19" s="32"/>
      <c r="Y19" s="33"/>
      <c r="Z19" s="18">
        <f>Z17</f>
        <v>9212</v>
      </c>
      <c r="AA19" s="20">
        <f>AA17</f>
        <v>26110</v>
      </c>
    </row>
    <row r="20" spans="1:27" x14ac:dyDescent="0.25">
      <c r="A20" s="21" t="s">
        <v>31</v>
      </c>
      <c r="B20" s="34">
        <f>AsianTotal/GrandTotal</f>
        <v>1.0984655455523469E-2</v>
      </c>
      <c r="C20" s="35"/>
      <c r="D20" s="36"/>
      <c r="E20" s="34">
        <f>BlackTotal/GrandTotal</f>
        <v>4.4504841175471377E-2</v>
      </c>
      <c r="F20" s="35"/>
      <c r="G20" s="36"/>
      <c r="H20" s="34">
        <f>HispanicTotal/GrandTotal</f>
        <v>0.25893211029953006</v>
      </c>
      <c r="I20" s="35"/>
      <c r="J20" s="36"/>
      <c r="K20" s="34">
        <f>NativeTotal/GrandTotal</f>
        <v>2.3894456712530435E-2</v>
      </c>
      <c r="L20" s="35"/>
      <c r="M20" s="36"/>
      <c r="N20" s="34">
        <f>MultiTotal/GrandTotal</f>
        <v>6.7606590793273316E-2</v>
      </c>
      <c r="O20" s="35"/>
      <c r="P20" s="36"/>
      <c r="Q20" s="34">
        <f>IslanderTotal/GrandTotal</f>
        <v>8.9462657833644758E-3</v>
      </c>
      <c r="R20" s="35"/>
      <c r="S20" s="36"/>
      <c r="T20" s="34">
        <f>WhiteTotal/GrandTotal</f>
        <v>0.58513107978030687</v>
      </c>
      <c r="U20" s="35"/>
      <c r="V20" s="36"/>
      <c r="W20" s="37"/>
      <c r="X20" s="38"/>
      <c r="Y20" s="39"/>
      <c r="Z20" s="40">
        <f>FemaleTotal/GrandTotal</f>
        <v>0.26080063416567578</v>
      </c>
      <c r="AA20" s="41">
        <f>MaleTotal/GrandTotal</f>
        <v>0.73919936583432422</v>
      </c>
    </row>
    <row r="21" spans="1:27" x14ac:dyDescent="0.25">
      <c r="A21" s="42" t="s">
        <v>32</v>
      </c>
      <c r="B21" s="43">
        <v>23324</v>
      </c>
      <c r="C21" s="44"/>
      <c r="D21" s="45"/>
      <c r="E21" s="43">
        <v>13511</v>
      </c>
      <c r="F21" s="44"/>
      <c r="G21" s="45"/>
      <c r="H21" s="43">
        <v>133823</v>
      </c>
      <c r="I21" s="44"/>
      <c r="J21" s="45"/>
      <c r="K21" s="43">
        <v>7725</v>
      </c>
      <c r="L21" s="44"/>
      <c r="M21" s="45"/>
      <c r="N21" s="43">
        <v>35677</v>
      </c>
      <c r="O21" s="44"/>
      <c r="P21" s="45"/>
      <c r="Q21" s="43">
        <v>4232</v>
      </c>
      <c r="R21" s="44"/>
      <c r="S21" s="45"/>
      <c r="T21" s="43">
        <v>362398</v>
      </c>
      <c r="U21" s="44"/>
      <c r="V21" s="45"/>
      <c r="W21" s="43">
        <v>580690</v>
      </c>
      <c r="X21" s="44"/>
      <c r="Y21" s="45"/>
      <c r="Z21" s="46">
        <v>282023</v>
      </c>
      <c r="AA21" s="47">
        <v>298667</v>
      </c>
    </row>
    <row r="22" spans="1:27" ht="15.75" thickBot="1" x14ac:dyDescent="0.3">
      <c r="A22" s="42" t="s">
        <v>33</v>
      </c>
      <c r="B22" s="48">
        <f>AsianTotal/AsianPop</f>
        <v>1.663522551877894E-2</v>
      </c>
      <c r="C22" s="49"/>
      <c r="D22" s="50"/>
      <c r="E22" s="48">
        <f>BlackTotal/BlackPop</f>
        <v>0.11634964103323218</v>
      </c>
      <c r="F22" s="49"/>
      <c r="G22" s="50"/>
      <c r="H22" s="48">
        <f>HispanicTotal/HispanicPop</f>
        <v>6.8344006635630644E-2</v>
      </c>
      <c r="I22" s="49"/>
      <c r="J22" s="50"/>
      <c r="K22" s="48">
        <f>NativeTotal/NativePop</f>
        <v>0.10925566343042072</v>
      </c>
      <c r="L22" s="49"/>
      <c r="M22" s="50"/>
      <c r="N22" s="48">
        <f>MultiTotal/MultiPop</f>
        <v>6.6933878969644311E-2</v>
      </c>
      <c r="O22" s="49"/>
      <c r="P22" s="50"/>
      <c r="Q22" s="48">
        <f>IslanderTotal/IslanderPop</f>
        <v>7.4669187145557661E-2</v>
      </c>
      <c r="R22" s="49"/>
      <c r="S22" s="50"/>
      <c r="T22" s="48">
        <f>WhiteTotal/WhitePop</f>
        <v>5.7031219819093926E-2</v>
      </c>
      <c r="U22" s="49"/>
      <c r="V22" s="50"/>
      <c r="W22" s="48">
        <f>GrandTotal/GrandPop</f>
        <v>6.0827636088102086E-2</v>
      </c>
      <c r="X22" s="49"/>
      <c r="Y22" s="50"/>
      <c r="Z22" s="51">
        <f>FemaleTotal/FemalePop</f>
        <v>3.2664002581349751E-2</v>
      </c>
      <c r="AA22" s="52">
        <f>MaleTotal/MalePop</f>
        <v>8.7421777431051978E-2</v>
      </c>
    </row>
    <row r="23" spans="1:27" x14ac:dyDescent="0.25">
      <c r="A23" s="8" t="str">
        <f>"Data Source: "&amp;SchoolYear&amp;" Discipline Incidents Collection, "&amp;CollectionID</f>
        <v>Data Source: 2017-18 Discipline Incidents Collection, Collection ID: 1899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5">
      <c r="A24" s="8" t="s">
        <v>34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</sheetData>
  <sheetProtection algorithmName="SHA-512" hashValue="PB0YC0VhGWaol8TpBWsmJlttrDXeWxHtM5EzLsZmEbn+L1U+fL+dCbAfdx3HCuRm7HZDFX0JFSUFPm/5/R8O/Q==" saltValue="Cf7AvcSoqkGPw2jTdPdF4g==" spinCount="100000" sheet="1" objects="1" scenarios="1"/>
  <conditionalFormatting sqref="B4:AA17">
    <cfRule type="cellIs" dxfId="2" priority="1" operator="lessThan">
      <formula>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8" sqref="G8"/>
    </sheetView>
  </sheetViews>
  <sheetFormatPr defaultRowHeight="15" x14ac:dyDescent="0.25"/>
  <cols>
    <col min="1" max="1" width="16.7109375" style="2" customWidth="1"/>
    <col min="2" max="9" width="13.7109375" style="2" customWidth="1"/>
    <col min="10" max="16384" width="9.140625" style="2"/>
  </cols>
  <sheetData>
    <row r="1" spans="1:9" x14ac:dyDescent="0.25">
      <c r="A1" s="53" t="s">
        <v>35</v>
      </c>
      <c r="B1" s="53"/>
      <c r="C1" s="53"/>
      <c r="D1" s="53"/>
      <c r="E1" s="53"/>
      <c r="F1" s="53"/>
      <c r="G1" s="53"/>
      <c r="H1" s="53"/>
      <c r="I1" s="53"/>
    </row>
    <row r="2" spans="1:9" ht="45" x14ac:dyDescent="0.25">
      <c r="A2" s="15" t="s">
        <v>9</v>
      </c>
      <c r="B2" s="15" t="s">
        <v>36</v>
      </c>
      <c r="C2" s="15" t="s">
        <v>37</v>
      </c>
      <c r="D2" s="15" t="s">
        <v>38</v>
      </c>
      <c r="E2" s="15" t="s">
        <v>39</v>
      </c>
      <c r="F2" s="15" t="s">
        <v>40</v>
      </c>
      <c r="G2" s="15" t="s">
        <v>41</v>
      </c>
      <c r="H2" s="15" t="s">
        <v>42</v>
      </c>
      <c r="I2" s="15" t="s">
        <v>43</v>
      </c>
    </row>
    <row r="3" spans="1:9" x14ac:dyDescent="0.25">
      <c r="A3" s="54" t="s">
        <v>15</v>
      </c>
      <c r="B3" s="19">
        <v>1233</v>
      </c>
      <c r="C3" s="19">
        <v>52</v>
      </c>
      <c r="D3" s="19">
        <v>540</v>
      </c>
      <c r="E3" s="19">
        <v>29</v>
      </c>
      <c r="F3" s="19">
        <v>9</v>
      </c>
      <c r="G3" s="19">
        <v>16</v>
      </c>
      <c r="H3" s="19">
        <v>7</v>
      </c>
      <c r="I3" s="24">
        <v>1886</v>
      </c>
    </row>
    <row r="4" spans="1:9" x14ac:dyDescent="0.25">
      <c r="A4" s="55" t="s">
        <v>17</v>
      </c>
      <c r="B4" s="19">
        <v>1445</v>
      </c>
      <c r="C4" s="19">
        <v>75</v>
      </c>
      <c r="D4" s="19">
        <v>536</v>
      </c>
      <c r="E4" s="19">
        <v>69</v>
      </c>
      <c r="F4" s="19">
        <v>8</v>
      </c>
      <c r="G4" s="19">
        <v>7</v>
      </c>
      <c r="H4" s="19">
        <v>15</v>
      </c>
      <c r="I4" s="24">
        <v>2155</v>
      </c>
    </row>
    <row r="5" spans="1:9" x14ac:dyDescent="0.25">
      <c r="A5" s="55" t="s">
        <v>18</v>
      </c>
      <c r="B5" s="19">
        <v>1462</v>
      </c>
      <c r="C5" s="19">
        <v>91</v>
      </c>
      <c r="D5" s="19">
        <v>584</v>
      </c>
      <c r="E5" s="19">
        <v>82</v>
      </c>
      <c r="F5" s="19" t="s">
        <v>16</v>
      </c>
      <c r="G5" s="19" t="s">
        <v>16</v>
      </c>
      <c r="H5" s="19">
        <v>34</v>
      </c>
      <c r="I5" s="24">
        <v>2264</v>
      </c>
    </row>
    <row r="6" spans="1:9" x14ac:dyDescent="0.25">
      <c r="A6" s="55" t="s">
        <v>19</v>
      </c>
      <c r="B6" s="19">
        <v>1479</v>
      </c>
      <c r="C6" s="19">
        <v>83</v>
      </c>
      <c r="D6" s="19">
        <v>595</v>
      </c>
      <c r="E6" s="19">
        <v>85</v>
      </c>
      <c r="F6" s="19" t="s">
        <v>16</v>
      </c>
      <c r="G6" s="19" t="s">
        <v>16</v>
      </c>
      <c r="H6" s="19">
        <v>47</v>
      </c>
      <c r="I6" s="24">
        <v>2308</v>
      </c>
    </row>
    <row r="7" spans="1:9" x14ac:dyDescent="0.25">
      <c r="A7" s="55" t="s">
        <v>20</v>
      </c>
      <c r="B7" s="19">
        <v>1837</v>
      </c>
      <c r="C7" s="19">
        <v>68</v>
      </c>
      <c r="D7" s="19">
        <v>846</v>
      </c>
      <c r="E7" s="19">
        <v>95</v>
      </c>
      <c r="F7" s="19">
        <v>9</v>
      </c>
      <c r="G7" s="19">
        <v>27</v>
      </c>
      <c r="H7" s="19">
        <v>66</v>
      </c>
      <c r="I7" s="24">
        <v>2948</v>
      </c>
    </row>
    <row r="8" spans="1:9" x14ac:dyDescent="0.25">
      <c r="A8" s="55" t="s">
        <v>21</v>
      </c>
      <c r="B8" s="19">
        <v>2078</v>
      </c>
      <c r="C8" s="19">
        <v>85</v>
      </c>
      <c r="D8" s="19">
        <v>992</v>
      </c>
      <c r="E8" s="19">
        <v>113</v>
      </c>
      <c r="F8" s="19">
        <v>9</v>
      </c>
      <c r="G8" s="19">
        <v>42</v>
      </c>
      <c r="H8" s="19">
        <v>82</v>
      </c>
      <c r="I8" s="24">
        <v>3401</v>
      </c>
    </row>
    <row r="9" spans="1:9" x14ac:dyDescent="0.25">
      <c r="A9" s="55" t="s">
        <v>22</v>
      </c>
      <c r="B9" s="19">
        <v>6333</v>
      </c>
      <c r="C9" s="19">
        <v>219</v>
      </c>
      <c r="D9" s="19">
        <v>1924</v>
      </c>
      <c r="E9" s="19">
        <v>285</v>
      </c>
      <c r="F9" s="19">
        <v>18</v>
      </c>
      <c r="G9" s="19">
        <v>304</v>
      </c>
      <c r="H9" s="19">
        <v>124</v>
      </c>
      <c r="I9" s="24">
        <v>9207</v>
      </c>
    </row>
    <row r="10" spans="1:9" x14ac:dyDescent="0.25">
      <c r="A10" s="55" t="s">
        <v>23</v>
      </c>
      <c r="B10" s="19">
        <v>8371</v>
      </c>
      <c r="C10" s="19">
        <v>362</v>
      </c>
      <c r="D10" s="19">
        <v>1898</v>
      </c>
      <c r="E10" s="19">
        <v>377</v>
      </c>
      <c r="F10" s="19">
        <v>30</v>
      </c>
      <c r="G10" s="19">
        <v>648</v>
      </c>
      <c r="H10" s="19">
        <v>148</v>
      </c>
      <c r="I10" s="24">
        <v>11834</v>
      </c>
    </row>
    <row r="11" spans="1:9" x14ac:dyDescent="0.25">
      <c r="A11" s="55" t="s">
        <v>24</v>
      </c>
      <c r="B11" s="19">
        <v>7865</v>
      </c>
      <c r="C11" s="19">
        <v>349</v>
      </c>
      <c r="D11" s="19">
        <v>1654</v>
      </c>
      <c r="E11" s="19">
        <v>375</v>
      </c>
      <c r="F11" s="19">
        <v>37</v>
      </c>
      <c r="G11" s="19">
        <v>944</v>
      </c>
      <c r="H11" s="19">
        <v>161</v>
      </c>
      <c r="I11" s="24">
        <v>11386</v>
      </c>
    </row>
    <row r="12" spans="1:9" x14ac:dyDescent="0.25">
      <c r="A12" s="55" t="s">
        <v>25</v>
      </c>
      <c r="B12" s="19">
        <v>5505</v>
      </c>
      <c r="C12" s="19">
        <v>163</v>
      </c>
      <c r="D12" s="19">
        <v>1051</v>
      </c>
      <c r="E12" s="19">
        <v>340</v>
      </c>
      <c r="F12" s="19">
        <v>14</v>
      </c>
      <c r="G12" s="19">
        <v>1619</v>
      </c>
      <c r="H12" s="19">
        <v>105</v>
      </c>
      <c r="I12" s="24">
        <v>8797</v>
      </c>
    </row>
    <row r="13" spans="1:9" x14ac:dyDescent="0.25">
      <c r="A13" s="55" t="s">
        <v>26</v>
      </c>
      <c r="B13" s="19">
        <v>4497</v>
      </c>
      <c r="C13" s="19">
        <v>152</v>
      </c>
      <c r="D13" s="19">
        <v>717</v>
      </c>
      <c r="E13" s="19">
        <v>255</v>
      </c>
      <c r="F13" s="19">
        <v>22</v>
      </c>
      <c r="G13" s="19">
        <v>1338</v>
      </c>
      <c r="H13" s="19">
        <v>115</v>
      </c>
      <c r="I13" s="24">
        <v>7096</v>
      </c>
    </row>
    <row r="14" spans="1:9" x14ac:dyDescent="0.25">
      <c r="A14" s="55" t="s">
        <v>27</v>
      </c>
      <c r="B14" s="19">
        <v>3077</v>
      </c>
      <c r="C14" s="19">
        <v>100</v>
      </c>
      <c r="D14" s="19">
        <v>467</v>
      </c>
      <c r="E14" s="19">
        <v>140</v>
      </c>
      <c r="F14" s="19">
        <v>17</v>
      </c>
      <c r="G14" s="19">
        <v>1107</v>
      </c>
      <c r="H14" s="19">
        <v>99</v>
      </c>
      <c r="I14" s="24">
        <v>5007</v>
      </c>
    </row>
    <row r="15" spans="1:9" x14ac:dyDescent="0.25">
      <c r="A15" s="55" t="s">
        <v>28</v>
      </c>
      <c r="B15" s="19">
        <v>1985</v>
      </c>
      <c r="C15" s="19">
        <v>88</v>
      </c>
      <c r="D15" s="19">
        <v>253</v>
      </c>
      <c r="E15" s="19">
        <v>90</v>
      </c>
      <c r="F15" s="19">
        <v>6</v>
      </c>
      <c r="G15" s="19">
        <v>720</v>
      </c>
      <c r="H15" s="19">
        <v>60</v>
      </c>
      <c r="I15" s="24">
        <v>3202</v>
      </c>
    </row>
    <row r="16" spans="1:9" x14ac:dyDescent="0.25">
      <c r="A16" s="55" t="s">
        <v>29</v>
      </c>
      <c r="B16" s="24">
        <v>47167</v>
      </c>
      <c r="C16" s="24">
        <v>1887</v>
      </c>
      <c r="D16" s="24">
        <v>12057</v>
      </c>
      <c r="E16" s="24">
        <v>2335</v>
      </c>
      <c r="F16" s="24">
        <v>201</v>
      </c>
      <c r="G16" s="24">
        <v>6780</v>
      </c>
      <c r="H16" s="24">
        <v>1063</v>
      </c>
      <c r="I16" s="24">
        <v>71491</v>
      </c>
    </row>
    <row r="17" spans="1:9" x14ac:dyDescent="0.25">
      <c r="A17" s="8" t="str">
        <f>"Data Source: "&amp;SchoolYear&amp;" Discipline Incidents Collection, "&amp;CollectionID</f>
        <v>Data Source: 2017-18 Discipline Incidents Collection, Collection ID: 1899</v>
      </c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8" t="s">
        <v>34</v>
      </c>
      <c r="B18" s="8"/>
      <c r="C18" s="8"/>
      <c r="D18" s="8"/>
      <c r="E18" s="8"/>
      <c r="F18" s="8"/>
      <c r="G18" s="8"/>
      <c r="H18" s="8"/>
      <c r="I18" s="8"/>
    </row>
  </sheetData>
  <sheetProtection algorithmName="SHA-512" hashValue="RvPfpQv0E0k+DUVM5P4rblKWQDTld43zruhty2qibjHtnuvhplfHz/vSlfmYfzN82mFJyK5iM257SYhiL+GucQ==" saltValue="v53tPwhlMurKyjzUSRYOrQ==" spinCount="100000" sheet="1" objects="1" scenarios="1"/>
  <conditionalFormatting sqref="B3:I16">
    <cfRule type="cellIs" dxfId="1" priority="1" operator="lessThan">
      <formula>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workbookViewId="0">
      <pane ySplit="1" topLeftCell="A2" activePane="bottomLeft" state="frozen"/>
      <selection pane="bottomLeft" activeCell="J192" sqref="J192"/>
    </sheetView>
  </sheetViews>
  <sheetFormatPr defaultRowHeight="15" x14ac:dyDescent="0.25"/>
  <cols>
    <col min="1" max="1" width="14.7109375" style="2" bestFit="1" customWidth="1"/>
    <col min="2" max="2" width="11.5703125" style="2" bestFit="1" customWidth="1"/>
    <col min="3" max="3" width="32" style="56" bestFit="1" customWidth="1"/>
    <col min="4" max="4" width="10.85546875" style="57" customWidth="1"/>
    <col min="5" max="5" width="13.5703125" style="57" bestFit="1" customWidth="1"/>
    <col min="6" max="6" width="11.140625" style="57" bestFit="1" customWidth="1"/>
    <col min="7" max="16384" width="9.140625" style="2"/>
  </cols>
  <sheetData>
    <row r="1" spans="1:6" ht="45" x14ac:dyDescent="0.25">
      <c r="A1" s="58" t="s">
        <v>44</v>
      </c>
      <c r="B1" s="59" t="s">
        <v>45</v>
      </c>
      <c r="C1" s="59" t="s">
        <v>46</v>
      </c>
      <c r="D1" s="60" t="s">
        <v>10</v>
      </c>
      <c r="E1" s="61" t="s">
        <v>11</v>
      </c>
      <c r="F1" s="62" t="s">
        <v>12</v>
      </c>
    </row>
    <row r="2" spans="1:6" x14ac:dyDescent="0.25">
      <c r="A2" s="63">
        <v>1894</v>
      </c>
      <c r="B2" s="64" t="s">
        <v>47</v>
      </c>
      <c r="C2" s="65" t="s">
        <v>48</v>
      </c>
      <c r="D2" s="66" t="s">
        <v>16</v>
      </c>
      <c r="E2" s="67">
        <v>82</v>
      </c>
      <c r="F2" s="67">
        <v>31</v>
      </c>
    </row>
    <row r="3" spans="1:6" x14ac:dyDescent="0.25">
      <c r="A3" s="63">
        <v>1895</v>
      </c>
      <c r="B3" s="64" t="s">
        <v>47</v>
      </c>
      <c r="C3" s="65" t="s">
        <v>49</v>
      </c>
      <c r="D3" s="66" t="s">
        <v>16</v>
      </c>
      <c r="E3" s="67" t="s">
        <v>16</v>
      </c>
      <c r="F3" s="67" t="s">
        <v>16</v>
      </c>
    </row>
    <row r="4" spans="1:6" x14ac:dyDescent="0.25">
      <c r="A4" s="63">
        <v>1896</v>
      </c>
      <c r="B4" s="64" t="s">
        <v>47</v>
      </c>
      <c r="C4" s="65" t="s">
        <v>254</v>
      </c>
      <c r="D4" s="66" t="s">
        <v>16</v>
      </c>
      <c r="E4" s="67" t="s">
        <v>16</v>
      </c>
      <c r="F4" s="67" t="s">
        <v>16</v>
      </c>
    </row>
    <row r="5" spans="1:6" x14ac:dyDescent="0.25">
      <c r="A5" s="63">
        <v>1897</v>
      </c>
      <c r="B5" s="64" t="s">
        <v>47</v>
      </c>
      <c r="C5" s="65" t="s">
        <v>50</v>
      </c>
      <c r="D5" s="66" t="s">
        <v>16</v>
      </c>
      <c r="E5" s="67" t="s">
        <v>16</v>
      </c>
      <c r="F5" s="67" t="s">
        <v>16</v>
      </c>
    </row>
    <row r="6" spans="1:6" x14ac:dyDescent="0.25">
      <c r="A6" s="63">
        <v>1898</v>
      </c>
      <c r="B6" s="64" t="s">
        <v>51</v>
      </c>
      <c r="C6" s="65" t="s">
        <v>52</v>
      </c>
      <c r="D6" s="66" t="s">
        <v>16</v>
      </c>
      <c r="E6" s="67">
        <v>40</v>
      </c>
      <c r="F6" s="67">
        <v>16</v>
      </c>
    </row>
    <row r="7" spans="1:6" x14ac:dyDescent="0.25">
      <c r="A7" s="63">
        <v>1899</v>
      </c>
      <c r="B7" s="64" t="s">
        <v>51</v>
      </c>
      <c r="C7" s="65" t="s">
        <v>53</v>
      </c>
      <c r="D7" s="66" t="s">
        <v>16</v>
      </c>
      <c r="E7" s="67">
        <v>6</v>
      </c>
      <c r="F7" s="67" t="s">
        <v>16</v>
      </c>
    </row>
    <row r="8" spans="1:6" x14ac:dyDescent="0.25">
      <c r="A8" s="63">
        <v>1900</v>
      </c>
      <c r="B8" s="64" t="s">
        <v>51</v>
      </c>
      <c r="C8" s="65" t="s">
        <v>54</v>
      </c>
      <c r="D8" s="66" t="s">
        <v>16</v>
      </c>
      <c r="E8" s="67">
        <v>58</v>
      </c>
      <c r="F8" s="67">
        <v>17</v>
      </c>
    </row>
    <row r="9" spans="1:6" x14ac:dyDescent="0.25">
      <c r="A9" s="63">
        <v>1901</v>
      </c>
      <c r="B9" s="64" t="s">
        <v>51</v>
      </c>
      <c r="C9" s="65" t="s">
        <v>55</v>
      </c>
      <c r="D9" s="66" t="s">
        <v>16</v>
      </c>
      <c r="E9" s="67">
        <v>95</v>
      </c>
      <c r="F9" s="66">
        <v>122</v>
      </c>
    </row>
    <row r="10" spans="1:6" x14ac:dyDescent="0.25">
      <c r="A10" s="63">
        <v>1922</v>
      </c>
      <c r="B10" s="64" t="s">
        <v>56</v>
      </c>
      <c r="C10" s="65" t="s">
        <v>57</v>
      </c>
      <c r="D10" s="66" t="s">
        <v>16</v>
      </c>
      <c r="E10" s="67">
        <v>123</v>
      </c>
      <c r="F10" s="67">
        <v>91</v>
      </c>
    </row>
    <row r="11" spans="1:6" x14ac:dyDescent="0.25">
      <c r="A11" s="63">
        <v>1923</v>
      </c>
      <c r="B11" s="64" t="s">
        <v>56</v>
      </c>
      <c r="C11" s="65" t="s">
        <v>58</v>
      </c>
      <c r="D11" s="66" t="s">
        <v>16</v>
      </c>
      <c r="E11" s="67">
        <v>45</v>
      </c>
      <c r="F11" s="67">
        <v>88</v>
      </c>
    </row>
    <row r="12" spans="1:6" x14ac:dyDescent="0.25">
      <c r="A12" s="63">
        <v>1924</v>
      </c>
      <c r="B12" s="64" t="s">
        <v>56</v>
      </c>
      <c r="C12" s="65" t="s">
        <v>59</v>
      </c>
      <c r="D12" s="66" t="s">
        <v>16</v>
      </c>
      <c r="E12" s="67">
        <v>763</v>
      </c>
      <c r="F12" s="67">
        <v>348</v>
      </c>
    </row>
    <row r="13" spans="1:6" x14ac:dyDescent="0.25">
      <c r="A13" s="63">
        <v>1925</v>
      </c>
      <c r="B13" s="64" t="s">
        <v>56</v>
      </c>
      <c r="C13" s="65" t="s">
        <v>60</v>
      </c>
      <c r="D13" s="66" t="s">
        <v>16</v>
      </c>
      <c r="E13" s="67">
        <v>70</v>
      </c>
      <c r="F13" s="67">
        <v>48</v>
      </c>
    </row>
    <row r="14" spans="1:6" x14ac:dyDescent="0.25">
      <c r="A14" s="63">
        <v>1926</v>
      </c>
      <c r="B14" s="64" t="s">
        <v>56</v>
      </c>
      <c r="C14" s="65" t="s">
        <v>61</v>
      </c>
      <c r="D14" s="67">
        <v>24</v>
      </c>
      <c r="E14" s="67">
        <v>199</v>
      </c>
      <c r="F14" s="67">
        <v>48</v>
      </c>
    </row>
    <row r="15" spans="1:6" x14ac:dyDescent="0.25">
      <c r="A15" s="63">
        <v>1927</v>
      </c>
      <c r="B15" s="64" t="s">
        <v>56</v>
      </c>
      <c r="C15" s="65" t="s">
        <v>62</v>
      </c>
      <c r="D15" s="67" t="s">
        <v>16</v>
      </c>
      <c r="E15" s="67">
        <v>13</v>
      </c>
      <c r="F15" s="67">
        <v>7</v>
      </c>
    </row>
    <row r="16" spans="1:6" x14ac:dyDescent="0.25">
      <c r="A16" s="63">
        <v>1928</v>
      </c>
      <c r="B16" s="64" t="s">
        <v>56</v>
      </c>
      <c r="C16" s="65" t="s">
        <v>63</v>
      </c>
      <c r="D16" s="67" t="s">
        <v>16</v>
      </c>
      <c r="E16" s="67">
        <v>206</v>
      </c>
      <c r="F16" s="67">
        <v>240</v>
      </c>
    </row>
    <row r="17" spans="1:6" x14ac:dyDescent="0.25">
      <c r="A17" s="63">
        <v>1929</v>
      </c>
      <c r="B17" s="64" t="s">
        <v>56</v>
      </c>
      <c r="C17" s="65" t="s">
        <v>64</v>
      </c>
      <c r="D17" s="67">
        <v>11</v>
      </c>
      <c r="E17" s="67">
        <v>116</v>
      </c>
      <c r="F17" s="67">
        <v>54</v>
      </c>
    </row>
    <row r="18" spans="1:6" x14ac:dyDescent="0.25">
      <c r="A18" s="63">
        <v>1930</v>
      </c>
      <c r="B18" s="64" t="s">
        <v>56</v>
      </c>
      <c r="C18" s="65" t="s">
        <v>65</v>
      </c>
      <c r="D18" s="66" t="s">
        <v>16</v>
      </c>
      <c r="E18" s="67">
        <v>114</v>
      </c>
      <c r="F18" s="67">
        <v>39</v>
      </c>
    </row>
    <row r="19" spans="1:6" x14ac:dyDescent="0.25">
      <c r="A19" s="63">
        <v>1931</v>
      </c>
      <c r="B19" s="64" t="s">
        <v>56</v>
      </c>
      <c r="C19" s="65" t="s">
        <v>66</v>
      </c>
      <c r="D19" s="67">
        <v>7</v>
      </c>
      <c r="E19" s="67">
        <v>87</v>
      </c>
      <c r="F19" s="67">
        <v>33</v>
      </c>
    </row>
    <row r="20" spans="1:6" x14ac:dyDescent="0.25">
      <c r="A20" s="63">
        <v>1933</v>
      </c>
      <c r="B20" s="64" t="s">
        <v>67</v>
      </c>
      <c r="C20" s="65" t="s">
        <v>68</v>
      </c>
      <c r="D20" s="66" t="s">
        <v>16</v>
      </c>
      <c r="E20" s="67">
        <v>89</v>
      </c>
      <c r="F20" s="67">
        <v>54</v>
      </c>
    </row>
    <row r="21" spans="1:6" x14ac:dyDescent="0.25">
      <c r="A21" s="63">
        <v>1934</v>
      </c>
      <c r="B21" s="64" t="s">
        <v>67</v>
      </c>
      <c r="C21" s="65" t="s">
        <v>69</v>
      </c>
      <c r="D21" s="67" t="s">
        <v>16</v>
      </c>
      <c r="E21" s="67">
        <v>12</v>
      </c>
      <c r="F21" s="67" t="s">
        <v>16</v>
      </c>
    </row>
    <row r="22" spans="1:6" x14ac:dyDescent="0.25">
      <c r="A22" s="63">
        <v>1935</v>
      </c>
      <c r="B22" s="64" t="s">
        <v>67</v>
      </c>
      <c r="C22" s="65" t="s">
        <v>70</v>
      </c>
      <c r="D22" s="66" t="s">
        <v>16</v>
      </c>
      <c r="E22" s="67">
        <v>13</v>
      </c>
      <c r="F22" s="67">
        <v>7</v>
      </c>
    </row>
    <row r="23" spans="1:6" x14ac:dyDescent="0.25">
      <c r="A23" s="63">
        <v>1936</v>
      </c>
      <c r="B23" s="64" t="s">
        <v>67</v>
      </c>
      <c r="C23" s="65" t="s">
        <v>71</v>
      </c>
      <c r="D23" s="67" t="s">
        <v>16</v>
      </c>
      <c r="E23" s="67">
        <v>53</v>
      </c>
      <c r="F23" s="67">
        <v>23</v>
      </c>
    </row>
    <row r="24" spans="1:6" x14ac:dyDescent="0.25">
      <c r="A24" s="63">
        <v>1944</v>
      </c>
      <c r="B24" s="64" t="s">
        <v>72</v>
      </c>
      <c r="C24" s="65" t="s">
        <v>73</v>
      </c>
      <c r="D24" s="67">
        <v>15</v>
      </c>
      <c r="E24" s="67">
        <v>75</v>
      </c>
      <c r="F24" s="67">
        <v>61</v>
      </c>
    </row>
    <row r="25" spans="1:6" x14ac:dyDescent="0.25">
      <c r="A25" s="63">
        <v>1945</v>
      </c>
      <c r="B25" s="64" t="s">
        <v>72</v>
      </c>
      <c r="C25" s="65" t="s">
        <v>74</v>
      </c>
      <c r="D25" s="66" t="s">
        <v>16</v>
      </c>
      <c r="E25" s="67">
        <v>30</v>
      </c>
      <c r="F25" s="67">
        <v>33</v>
      </c>
    </row>
    <row r="26" spans="1:6" x14ac:dyDescent="0.25">
      <c r="A26" s="63">
        <v>1946</v>
      </c>
      <c r="B26" s="64" t="s">
        <v>72</v>
      </c>
      <c r="C26" s="65" t="s">
        <v>75</v>
      </c>
      <c r="D26" s="66" t="s">
        <v>16</v>
      </c>
      <c r="E26" s="67">
        <v>100</v>
      </c>
      <c r="F26" s="67">
        <v>6</v>
      </c>
    </row>
    <row r="27" spans="1:6" x14ac:dyDescent="0.25">
      <c r="A27" s="63">
        <v>1947</v>
      </c>
      <c r="B27" s="64" t="s">
        <v>72</v>
      </c>
      <c r="C27" s="65" t="s">
        <v>76</v>
      </c>
      <c r="D27" s="66" t="s">
        <v>16</v>
      </c>
      <c r="E27" s="67">
        <v>20</v>
      </c>
      <c r="F27" s="66" t="s">
        <v>16</v>
      </c>
    </row>
    <row r="28" spans="1:6" x14ac:dyDescent="0.25">
      <c r="A28" s="63">
        <v>1948</v>
      </c>
      <c r="B28" s="64" t="s">
        <v>72</v>
      </c>
      <c r="C28" s="65" t="s">
        <v>77</v>
      </c>
      <c r="D28" s="67">
        <v>11</v>
      </c>
      <c r="E28" s="67">
        <v>175</v>
      </c>
      <c r="F28" s="67">
        <v>85</v>
      </c>
    </row>
    <row r="29" spans="1:6" x14ac:dyDescent="0.25">
      <c r="A29" s="63">
        <v>1964</v>
      </c>
      <c r="B29" s="64" t="s">
        <v>78</v>
      </c>
      <c r="C29" s="65" t="s">
        <v>79</v>
      </c>
      <c r="D29" s="67" t="s">
        <v>16</v>
      </c>
      <c r="E29" s="67">
        <v>12</v>
      </c>
      <c r="F29" s="67" t="s">
        <v>16</v>
      </c>
    </row>
    <row r="30" spans="1:6" x14ac:dyDescent="0.25">
      <c r="A30" s="63">
        <v>1965</v>
      </c>
      <c r="B30" s="64" t="s">
        <v>78</v>
      </c>
      <c r="C30" s="65" t="s">
        <v>80</v>
      </c>
      <c r="D30" s="67">
        <v>6</v>
      </c>
      <c r="E30" s="67">
        <v>125</v>
      </c>
      <c r="F30" s="67">
        <v>119</v>
      </c>
    </row>
    <row r="31" spans="1:6" x14ac:dyDescent="0.25">
      <c r="A31" s="63">
        <v>1966</v>
      </c>
      <c r="B31" s="64" t="s">
        <v>78</v>
      </c>
      <c r="C31" s="65" t="s">
        <v>81</v>
      </c>
      <c r="D31" s="66" t="s">
        <v>16</v>
      </c>
      <c r="E31" s="67">
        <v>92</v>
      </c>
      <c r="F31" s="67">
        <v>10</v>
      </c>
    </row>
    <row r="32" spans="1:6" x14ac:dyDescent="0.25">
      <c r="A32" s="63">
        <v>1967</v>
      </c>
      <c r="B32" s="64" t="s">
        <v>78</v>
      </c>
      <c r="C32" s="65" t="s">
        <v>82</v>
      </c>
      <c r="D32" s="66" t="s">
        <v>16</v>
      </c>
      <c r="E32" s="67" t="s">
        <v>16</v>
      </c>
      <c r="F32" s="67" t="s">
        <v>16</v>
      </c>
    </row>
    <row r="33" spans="1:6" x14ac:dyDescent="0.25">
      <c r="A33" s="63">
        <v>1968</v>
      </c>
      <c r="B33" s="64" t="s">
        <v>78</v>
      </c>
      <c r="C33" s="65" t="s">
        <v>83</v>
      </c>
      <c r="D33" s="67" t="s">
        <v>16</v>
      </c>
      <c r="E33" s="67">
        <v>24</v>
      </c>
      <c r="F33" s="67">
        <v>17</v>
      </c>
    </row>
    <row r="34" spans="1:6" x14ac:dyDescent="0.25">
      <c r="A34" s="63">
        <v>1969</v>
      </c>
      <c r="B34" s="64" t="s">
        <v>78</v>
      </c>
      <c r="C34" s="65" t="s">
        <v>84</v>
      </c>
      <c r="D34" s="66" t="s">
        <v>16</v>
      </c>
      <c r="E34" s="67">
        <v>29</v>
      </c>
      <c r="F34" s="66">
        <v>42</v>
      </c>
    </row>
    <row r="35" spans="1:6" x14ac:dyDescent="0.25">
      <c r="A35" s="63">
        <v>1970</v>
      </c>
      <c r="B35" s="64" t="s">
        <v>85</v>
      </c>
      <c r="C35" s="65" t="s">
        <v>86</v>
      </c>
      <c r="D35" s="67" t="s">
        <v>16</v>
      </c>
      <c r="E35" s="67">
        <v>70</v>
      </c>
      <c r="F35" s="67">
        <v>252</v>
      </c>
    </row>
    <row r="36" spans="1:6" x14ac:dyDescent="0.25">
      <c r="A36" s="63">
        <v>1972</v>
      </c>
      <c r="B36" s="64" t="s">
        <v>87</v>
      </c>
      <c r="C36" s="65" t="s">
        <v>88</v>
      </c>
      <c r="D36" s="66" t="s">
        <v>16</v>
      </c>
      <c r="E36" s="67">
        <v>37</v>
      </c>
      <c r="F36" s="67">
        <v>25</v>
      </c>
    </row>
    <row r="37" spans="1:6" x14ac:dyDescent="0.25">
      <c r="A37" s="63">
        <v>1973</v>
      </c>
      <c r="B37" s="64" t="s">
        <v>87</v>
      </c>
      <c r="C37" s="65" t="s">
        <v>89</v>
      </c>
      <c r="D37" s="66" t="s">
        <v>16</v>
      </c>
      <c r="E37" s="67">
        <v>16</v>
      </c>
      <c r="F37" s="67">
        <v>7</v>
      </c>
    </row>
    <row r="38" spans="1:6" x14ac:dyDescent="0.25">
      <c r="A38" s="63">
        <v>1974</v>
      </c>
      <c r="B38" s="64" t="s">
        <v>87</v>
      </c>
      <c r="C38" s="65" t="s">
        <v>90</v>
      </c>
      <c r="D38" s="66" t="s">
        <v>16</v>
      </c>
      <c r="E38" s="67">
        <v>94</v>
      </c>
      <c r="F38" s="67">
        <v>95</v>
      </c>
    </row>
    <row r="39" spans="1:6" x14ac:dyDescent="0.25">
      <c r="A39" s="63">
        <v>1976</v>
      </c>
      <c r="B39" s="64" t="s">
        <v>91</v>
      </c>
      <c r="C39" s="65" t="s">
        <v>92</v>
      </c>
      <c r="D39" s="67">
        <v>29</v>
      </c>
      <c r="E39" s="67">
        <v>639</v>
      </c>
      <c r="F39" s="67">
        <v>508</v>
      </c>
    </row>
    <row r="40" spans="1:6" x14ac:dyDescent="0.25">
      <c r="A40" s="63">
        <v>1977</v>
      </c>
      <c r="B40" s="64" t="s">
        <v>91</v>
      </c>
      <c r="C40" s="65" t="s">
        <v>93</v>
      </c>
      <c r="D40" s="67">
        <v>40</v>
      </c>
      <c r="E40" s="67">
        <v>430</v>
      </c>
      <c r="F40" s="67">
        <v>207</v>
      </c>
    </row>
    <row r="41" spans="1:6" x14ac:dyDescent="0.25">
      <c r="A41" s="63">
        <v>1978</v>
      </c>
      <c r="B41" s="64" t="s">
        <v>91</v>
      </c>
      <c r="C41" s="65" t="s">
        <v>94</v>
      </c>
      <c r="D41" s="66" t="s">
        <v>16</v>
      </c>
      <c r="E41" s="67">
        <v>20</v>
      </c>
      <c r="F41" s="67">
        <v>12</v>
      </c>
    </row>
    <row r="42" spans="1:6" x14ac:dyDescent="0.25">
      <c r="A42" s="63">
        <v>1990</v>
      </c>
      <c r="B42" s="64" t="s">
        <v>95</v>
      </c>
      <c r="C42" s="65" t="s">
        <v>96</v>
      </c>
      <c r="D42" s="67" t="s">
        <v>16</v>
      </c>
      <c r="E42" s="67">
        <v>17</v>
      </c>
      <c r="F42" s="67">
        <v>7</v>
      </c>
    </row>
    <row r="43" spans="1:6" x14ac:dyDescent="0.25">
      <c r="A43" s="63">
        <v>1991</v>
      </c>
      <c r="B43" s="64" t="s">
        <v>95</v>
      </c>
      <c r="C43" s="65" t="s">
        <v>97</v>
      </c>
      <c r="D43" s="67">
        <v>38</v>
      </c>
      <c r="E43" s="67">
        <v>229</v>
      </c>
      <c r="F43" s="67">
        <v>190</v>
      </c>
    </row>
    <row r="44" spans="1:6" x14ac:dyDescent="0.25">
      <c r="A44" s="63">
        <v>1992</v>
      </c>
      <c r="B44" s="64" t="s">
        <v>95</v>
      </c>
      <c r="C44" s="65" t="s">
        <v>98</v>
      </c>
      <c r="D44" s="67">
        <v>10</v>
      </c>
      <c r="E44" s="67">
        <v>57</v>
      </c>
      <c r="F44" s="67">
        <v>26</v>
      </c>
    </row>
    <row r="45" spans="1:6" x14ac:dyDescent="0.25">
      <c r="A45" s="63">
        <v>1993</v>
      </c>
      <c r="B45" s="64" t="s">
        <v>95</v>
      </c>
      <c r="C45" s="65" t="s">
        <v>99</v>
      </c>
      <c r="D45" s="66" t="s">
        <v>16</v>
      </c>
      <c r="E45" s="67">
        <v>19</v>
      </c>
      <c r="F45" s="67" t="s">
        <v>16</v>
      </c>
    </row>
    <row r="46" spans="1:6" x14ac:dyDescent="0.25">
      <c r="A46" s="63">
        <v>1994</v>
      </c>
      <c r="B46" s="64" t="s">
        <v>95</v>
      </c>
      <c r="C46" s="65" t="s">
        <v>100</v>
      </c>
      <c r="D46" s="67" t="s">
        <v>16</v>
      </c>
      <c r="E46" s="67">
        <v>116</v>
      </c>
      <c r="F46" s="67">
        <v>9</v>
      </c>
    </row>
    <row r="47" spans="1:6" x14ac:dyDescent="0.25">
      <c r="A47" s="63">
        <v>1995</v>
      </c>
      <c r="B47" s="64" t="s">
        <v>95</v>
      </c>
      <c r="C47" s="65" t="s">
        <v>101</v>
      </c>
      <c r="D47" s="66" t="s">
        <v>16</v>
      </c>
      <c r="E47" s="67">
        <v>14</v>
      </c>
      <c r="F47" s="66" t="s">
        <v>16</v>
      </c>
    </row>
    <row r="48" spans="1:6" x14ac:dyDescent="0.25">
      <c r="A48" s="63">
        <v>1996</v>
      </c>
      <c r="B48" s="64" t="s">
        <v>95</v>
      </c>
      <c r="C48" s="65" t="s">
        <v>102</v>
      </c>
      <c r="D48" s="66" t="s">
        <v>16</v>
      </c>
      <c r="E48" s="67">
        <v>22</v>
      </c>
      <c r="F48" s="67">
        <v>8</v>
      </c>
    </row>
    <row r="49" spans="1:6" x14ac:dyDescent="0.25">
      <c r="A49" s="63">
        <v>1997</v>
      </c>
      <c r="B49" s="64" t="s">
        <v>95</v>
      </c>
      <c r="C49" s="65" t="s">
        <v>103</v>
      </c>
      <c r="D49" s="66" t="s">
        <v>16</v>
      </c>
      <c r="E49" s="67">
        <v>7</v>
      </c>
      <c r="F49" s="67" t="s">
        <v>16</v>
      </c>
    </row>
    <row r="50" spans="1:6" x14ac:dyDescent="0.25">
      <c r="A50" s="63">
        <v>1998</v>
      </c>
      <c r="B50" s="64" t="s">
        <v>95</v>
      </c>
      <c r="C50" s="65" t="s">
        <v>104</v>
      </c>
      <c r="D50" s="66" t="s">
        <v>16</v>
      </c>
      <c r="E50" s="67">
        <v>18</v>
      </c>
      <c r="F50" s="67" t="s">
        <v>16</v>
      </c>
    </row>
    <row r="51" spans="1:6" x14ac:dyDescent="0.25">
      <c r="A51" s="63">
        <v>1999</v>
      </c>
      <c r="B51" s="64" t="s">
        <v>95</v>
      </c>
      <c r="C51" s="65" t="s">
        <v>105</v>
      </c>
      <c r="D51" s="66" t="s">
        <v>16</v>
      </c>
      <c r="E51" s="67">
        <v>10</v>
      </c>
      <c r="F51" s="67" t="s">
        <v>16</v>
      </c>
    </row>
    <row r="52" spans="1:6" x14ac:dyDescent="0.25">
      <c r="A52" s="63">
        <v>2000</v>
      </c>
      <c r="B52" s="64" t="s">
        <v>95</v>
      </c>
      <c r="C52" s="65" t="s">
        <v>106</v>
      </c>
      <c r="D52" s="66" t="s">
        <v>16</v>
      </c>
      <c r="E52" s="67">
        <v>14</v>
      </c>
      <c r="F52" s="68" t="s">
        <v>16</v>
      </c>
    </row>
    <row r="53" spans="1:6" x14ac:dyDescent="0.25">
      <c r="A53" s="63">
        <v>2001</v>
      </c>
      <c r="B53" s="64" t="s">
        <v>95</v>
      </c>
      <c r="C53" s="65" t="s">
        <v>107</v>
      </c>
      <c r="D53" s="67" t="s">
        <v>16</v>
      </c>
      <c r="E53" s="67">
        <v>34</v>
      </c>
      <c r="F53" s="66">
        <v>12</v>
      </c>
    </row>
    <row r="54" spans="1:6" x14ac:dyDescent="0.25">
      <c r="A54" s="63">
        <v>2002</v>
      </c>
      <c r="B54" s="64" t="s">
        <v>95</v>
      </c>
      <c r="C54" s="65" t="s">
        <v>108</v>
      </c>
      <c r="D54" s="67">
        <v>7</v>
      </c>
      <c r="E54" s="67">
        <v>74</v>
      </c>
      <c r="F54" s="67">
        <v>13</v>
      </c>
    </row>
    <row r="55" spans="1:6" x14ac:dyDescent="0.25">
      <c r="A55" s="63">
        <v>2003</v>
      </c>
      <c r="B55" s="64" t="s">
        <v>95</v>
      </c>
      <c r="C55" s="65" t="s">
        <v>109</v>
      </c>
      <c r="D55" s="66" t="s">
        <v>16</v>
      </c>
      <c r="E55" s="67">
        <v>23</v>
      </c>
      <c r="F55" s="67">
        <v>13</v>
      </c>
    </row>
    <row r="56" spans="1:6" x14ac:dyDescent="0.25">
      <c r="A56" s="63">
        <v>2005</v>
      </c>
      <c r="B56" s="64" t="s">
        <v>110</v>
      </c>
      <c r="C56" s="65" t="s">
        <v>111</v>
      </c>
      <c r="D56" s="66" t="s">
        <v>16</v>
      </c>
      <c r="E56" s="66" t="s">
        <v>16</v>
      </c>
      <c r="F56" s="67" t="s">
        <v>16</v>
      </c>
    </row>
    <row r="57" spans="1:6" x14ac:dyDescent="0.25">
      <c r="A57" s="63">
        <v>2006</v>
      </c>
      <c r="B57" s="64" t="s">
        <v>110</v>
      </c>
      <c r="C57" s="65" t="s">
        <v>112</v>
      </c>
      <c r="D57" s="66" t="s">
        <v>16</v>
      </c>
      <c r="E57" s="67" t="s">
        <v>16</v>
      </c>
      <c r="F57" s="67" t="s">
        <v>16</v>
      </c>
    </row>
    <row r="58" spans="1:6" x14ac:dyDescent="0.25">
      <c r="A58" s="63">
        <v>2008</v>
      </c>
      <c r="B58" s="64" t="s">
        <v>113</v>
      </c>
      <c r="C58" s="65" t="s">
        <v>114</v>
      </c>
      <c r="D58" s="66" t="s">
        <v>16</v>
      </c>
      <c r="E58" s="67">
        <v>24</v>
      </c>
      <c r="F58" s="67">
        <v>21</v>
      </c>
    </row>
    <row r="59" spans="1:6" x14ac:dyDescent="0.25">
      <c r="A59" s="63">
        <v>2009</v>
      </c>
      <c r="B59" s="64" t="s">
        <v>113</v>
      </c>
      <c r="C59" s="65" t="s">
        <v>255</v>
      </c>
      <c r="D59" s="66" t="s">
        <v>16</v>
      </c>
      <c r="E59" s="67" t="s">
        <v>16</v>
      </c>
      <c r="F59" s="67" t="s">
        <v>16</v>
      </c>
    </row>
    <row r="60" spans="1:6" x14ac:dyDescent="0.25">
      <c r="A60" s="63">
        <v>2010</v>
      </c>
      <c r="B60" s="64" t="s">
        <v>113</v>
      </c>
      <c r="C60" s="65" t="s">
        <v>256</v>
      </c>
      <c r="D60" s="66" t="s">
        <v>16</v>
      </c>
      <c r="E60" s="67" t="s">
        <v>16</v>
      </c>
      <c r="F60" s="67" t="s">
        <v>16</v>
      </c>
    </row>
    <row r="61" spans="1:6" x14ac:dyDescent="0.25">
      <c r="A61" s="63">
        <v>2011</v>
      </c>
      <c r="B61" s="64" t="s">
        <v>113</v>
      </c>
      <c r="C61" s="65" t="s">
        <v>115</v>
      </c>
      <c r="D61" s="66" t="s">
        <v>16</v>
      </c>
      <c r="E61" s="67" t="s">
        <v>16</v>
      </c>
      <c r="F61" s="66" t="s">
        <v>16</v>
      </c>
    </row>
    <row r="62" spans="1:6" x14ac:dyDescent="0.25">
      <c r="A62" s="63">
        <v>2012</v>
      </c>
      <c r="B62" s="64" t="s">
        <v>113</v>
      </c>
      <c r="C62" s="65" t="s">
        <v>257</v>
      </c>
      <c r="D62" s="67" t="s">
        <v>16</v>
      </c>
      <c r="E62" s="67" t="s">
        <v>16</v>
      </c>
      <c r="F62" s="67" t="s">
        <v>16</v>
      </c>
    </row>
    <row r="63" spans="1:6" x14ac:dyDescent="0.25">
      <c r="A63" s="63">
        <v>2014</v>
      </c>
      <c r="B63" s="64" t="s">
        <v>116</v>
      </c>
      <c r="C63" s="65" t="s">
        <v>117</v>
      </c>
      <c r="D63" s="66" t="s">
        <v>16</v>
      </c>
      <c r="E63" s="67">
        <v>21</v>
      </c>
      <c r="F63" s="67" t="s">
        <v>16</v>
      </c>
    </row>
    <row r="64" spans="1:6" x14ac:dyDescent="0.25">
      <c r="A64" s="63">
        <v>2015</v>
      </c>
      <c r="B64" s="64" t="s">
        <v>116</v>
      </c>
      <c r="C64" s="65" t="s">
        <v>258</v>
      </c>
      <c r="D64" s="67" t="s">
        <v>16</v>
      </c>
      <c r="E64" s="67" t="s">
        <v>16</v>
      </c>
      <c r="F64" s="67" t="s">
        <v>16</v>
      </c>
    </row>
    <row r="65" spans="1:6" x14ac:dyDescent="0.25">
      <c r="A65" s="63">
        <v>2016</v>
      </c>
      <c r="B65" s="64" t="s">
        <v>116</v>
      </c>
      <c r="C65" s="65" t="s">
        <v>259</v>
      </c>
      <c r="D65" s="66" t="s">
        <v>16</v>
      </c>
      <c r="E65" s="67" t="s">
        <v>16</v>
      </c>
      <c r="F65" s="67" t="s">
        <v>16</v>
      </c>
    </row>
    <row r="66" spans="1:6" x14ac:dyDescent="0.25">
      <c r="A66" s="63">
        <v>2017</v>
      </c>
      <c r="B66" s="64" t="s">
        <v>116</v>
      </c>
      <c r="C66" s="65" t="s">
        <v>260</v>
      </c>
      <c r="D66" s="67" t="s">
        <v>16</v>
      </c>
      <c r="E66" s="67" t="s">
        <v>16</v>
      </c>
      <c r="F66" s="67" t="s">
        <v>16</v>
      </c>
    </row>
    <row r="67" spans="1:6" x14ac:dyDescent="0.25">
      <c r="A67" s="63">
        <v>2018</v>
      </c>
      <c r="B67" s="64" t="s">
        <v>116</v>
      </c>
      <c r="C67" s="65" t="s">
        <v>261</v>
      </c>
      <c r="D67" s="67" t="s">
        <v>16</v>
      </c>
      <c r="E67" s="67" t="s">
        <v>16</v>
      </c>
      <c r="F67" s="67" t="s">
        <v>16</v>
      </c>
    </row>
    <row r="68" spans="1:6" x14ac:dyDescent="0.25">
      <c r="A68" s="63">
        <v>2019</v>
      </c>
      <c r="B68" s="64" t="s">
        <v>116</v>
      </c>
      <c r="C68" s="65" t="s">
        <v>118</v>
      </c>
      <c r="D68" s="66" t="s">
        <v>16</v>
      </c>
      <c r="E68" s="67" t="s">
        <v>16</v>
      </c>
      <c r="F68" s="67" t="s">
        <v>16</v>
      </c>
    </row>
    <row r="69" spans="1:6" x14ac:dyDescent="0.25">
      <c r="A69" s="63">
        <v>2020</v>
      </c>
      <c r="B69" s="64" t="s">
        <v>116</v>
      </c>
      <c r="C69" s="65" t="s">
        <v>262</v>
      </c>
      <c r="D69" s="66" t="s">
        <v>16</v>
      </c>
      <c r="E69" s="67" t="s">
        <v>16</v>
      </c>
      <c r="F69" s="67" t="s">
        <v>16</v>
      </c>
    </row>
    <row r="70" spans="1:6" x14ac:dyDescent="0.25">
      <c r="A70" s="63">
        <v>2021</v>
      </c>
      <c r="B70" s="64" t="s">
        <v>116</v>
      </c>
      <c r="C70" s="65" t="s">
        <v>263</v>
      </c>
      <c r="D70" s="67" t="s">
        <v>16</v>
      </c>
      <c r="E70" s="67" t="s">
        <v>16</v>
      </c>
      <c r="F70" s="67" t="s">
        <v>16</v>
      </c>
    </row>
    <row r="71" spans="1:6" x14ac:dyDescent="0.25">
      <c r="A71" s="63">
        <v>2022</v>
      </c>
      <c r="B71" s="64" t="s">
        <v>116</v>
      </c>
      <c r="C71" s="65" t="s">
        <v>264</v>
      </c>
      <c r="D71" s="66" t="s">
        <v>16</v>
      </c>
      <c r="E71" s="67" t="s">
        <v>16</v>
      </c>
      <c r="F71" s="67" t="s">
        <v>16</v>
      </c>
    </row>
    <row r="72" spans="1:6" x14ac:dyDescent="0.25">
      <c r="A72" s="63">
        <v>2023</v>
      </c>
      <c r="B72" s="64" t="s">
        <v>116</v>
      </c>
      <c r="C72" s="65" t="s">
        <v>265</v>
      </c>
      <c r="D72" s="67" t="s">
        <v>16</v>
      </c>
      <c r="E72" s="67" t="s">
        <v>16</v>
      </c>
      <c r="F72" s="67" t="s">
        <v>16</v>
      </c>
    </row>
    <row r="73" spans="1:6" x14ac:dyDescent="0.25">
      <c r="A73" s="63">
        <v>2024</v>
      </c>
      <c r="B73" s="64" t="s">
        <v>119</v>
      </c>
      <c r="C73" s="65" t="s">
        <v>120</v>
      </c>
      <c r="D73" s="67" t="s">
        <v>16</v>
      </c>
      <c r="E73" s="67">
        <v>85</v>
      </c>
      <c r="F73" s="67">
        <v>83</v>
      </c>
    </row>
    <row r="74" spans="1:6" x14ac:dyDescent="0.25">
      <c r="A74" s="63">
        <v>2039</v>
      </c>
      <c r="B74" s="64" t="s">
        <v>121</v>
      </c>
      <c r="C74" s="65" t="s">
        <v>122</v>
      </c>
      <c r="D74" s="67" t="s">
        <v>16</v>
      </c>
      <c r="E74" s="67">
        <v>79</v>
      </c>
      <c r="F74" s="67">
        <v>52</v>
      </c>
    </row>
    <row r="75" spans="1:6" x14ac:dyDescent="0.25">
      <c r="A75" s="63">
        <v>2041</v>
      </c>
      <c r="B75" s="64" t="s">
        <v>121</v>
      </c>
      <c r="C75" s="65" t="s">
        <v>123</v>
      </c>
      <c r="D75" s="67" t="s">
        <v>16</v>
      </c>
      <c r="E75" s="67">
        <v>38</v>
      </c>
      <c r="F75" s="67">
        <v>50</v>
      </c>
    </row>
    <row r="76" spans="1:6" x14ac:dyDescent="0.25">
      <c r="A76" s="63">
        <v>2042</v>
      </c>
      <c r="B76" s="64" t="s">
        <v>121</v>
      </c>
      <c r="C76" s="65" t="s">
        <v>124</v>
      </c>
      <c r="D76" s="67" t="s">
        <v>16</v>
      </c>
      <c r="E76" s="67">
        <v>302</v>
      </c>
      <c r="F76" s="67">
        <v>90</v>
      </c>
    </row>
    <row r="77" spans="1:6" x14ac:dyDescent="0.25">
      <c r="A77" s="63">
        <v>2043</v>
      </c>
      <c r="B77" s="64" t="s">
        <v>121</v>
      </c>
      <c r="C77" s="65" t="s">
        <v>125</v>
      </c>
      <c r="D77" s="67">
        <v>10</v>
      </c>
      <c r="E77" s="67">
        <v>204</v>
      </c>
      <c r="F77" s="67">
        <v>107</v>
      </c>
    </row>
    <row r="78" spans="1:6" x14ac:dyDescent="0.25">
      <c r="A78" s="63">
        <v>2044</v>
      </c>
      <c r="B78" s="64" t="s">
        <v>121</v>
      </c>
      <c r="C78" s="65" t="s">
        <v>126</v>
      </c>
      <c r="D78" s="66" t="s">
        <v>16</v>
      </c>
      <c r="E78" s="67">
        <v>64</v>
      </c>
      <c r="F78" s="66">
        <v>28</v>
      </c>
    </row>
    <row r="79" spans="1:6" x14ac:dyDescent="0.25">
      <c r="A79" s="63">
        <v>2045</v>
      </c>
      <c r="B79" s="64" t="s">
        <v>121</v>
      </c>
      <c r="C79" s="65" t="s">
        <v>127</v>
      </c>
      <c r="D79" s="66" t="s">
        <v>16</v>
      </c>
      <c r="E79" s="67">
        <v>19</v>
      </c>
      <c r="F79" s="67" t="s">
        <v>16</v>
      </c>
    </row>
    <row r="80" spans="1:6" x14ac:dyDescent="0.25">
      <c r="A80" s="63">
        <v>2046</v>
      </c>
      <c r="B80" s="64" t="s">
        <v>121</v>
      </c>
      <c r="C80" s="65" t="s">
        <v>128</v>
      </c>
      <c r="D80" s="66" t="s">
        <v>16</v>
      </c>
      <c r="E80" s="67">
        <v>30</v>
      </c>
      <c r="F80" s="67">
        <v>14</v>
      </c>
    </row>
    <row r="81" spans="1:6" x14ac:dyDescent="0.25">
      <c r="A81" s="63">
        <v>2047</v>
      </c>
      <c r="B81" s="64" t="s">
        <v>121</v>
      </c>
      <c r="C81" s="65" t="s">
        <v>266</v>
      </c>
      <c r="D81" s="67" t="s">
        <v>16</v>
      </c>
      <c r="E81" s="67" t="s">
        <v>16</v>
      </c>
      <c r="F81" s="67" t="s">
        <v>16</v>
      </c>
    </row>
    <row r="82" spans="1:6" x14ac:dyDescent="0.25">
      <c r="A82" s="63">
        <v>2048</v>
      </c>
      <c r="B82" s="64" t="s">
        <v>121</v>
      </c>
      <c r="C82" s="65" t="s">
        <v>129</v>
      </c>
      <c r="D82" s="67">
        <v>45</v>
      </c>
      <c r="E82" s="67">
        <v>538</v>
      </c>
      <c r="F82" s="67">
        <v>339</v>
      </c>
    </row>
    <row r="83" spans="1:6" x14ac:dyDescent="0.25">
      <c r="A83" s="63">
        <v>2050</v>
      </c>
      <c r="B83" s="64" t="s">
        <v>130</v>
      </c>
      <c r="C83" s="65" t="s">
        <v>131</v>
      </c>
      <c r="D83" s="69" t="s">
        <v>16</v>
      </c>
      <c r="E83" s="67">
        <v>15</v>
      </c>
      <c r="F83" s="67">
        <v>44</v>
      </c>
    </row>
    <row r="84" spans="1:6" x14ac:dyDescent="0.25">
      <c r="A84" s="63">
        <v>2051</v>
      </c>
      <c r="B84" s="64" t="s">
        <v>130</v>
      </c>
      <c r="C84" s="65" t="s">
        <v>267</v>
      </c>
      <c r="D84" s="66" t="s">
        <v>16</v>
      </c>
      <c r="E84" s="67" t="s">
        <v>16</v>
      </c>
      <c r="F84" s="67" t="s">
        <v>16</v>
      </c>
    </row>
    <row r="85" spans="1:6" x14ac:dyDescent="0.25">
      <c r="A85" s="63">
        <v>2052</v>
      </c>
      <c r="B85" s="64" t="s">
        <v>130</v>
      </c>
      <c r="C85" s="65" t="s">
        <v>268</v>
      </c>
      <c r="D85" s="67" t="s">
        <v>16</v>
      </c>
      <c r="E85" s="67" t="s">
        <v>16</v>
      </c>
      <c r="F85" s="67" t="s">
        <v>16</v>
      </c>
    </row>
    <row r="86" spans="1:6" x14ac:dyDescent="0.25">
      <c r="A86" s="63">
        <v>2053</v>
      </c>
      <c r="B86" s="64" t="s">
        <v>130</v>
      </c>
      <c r="C86" s="65" t="s">
        <v>132</v>
      </c>
      <c r="D86" s="67">
        <v>7</v>
      </c>
      <c r="E86" s="67">
        <v>267</v>
      </c>
      <c r="F86" s="67">
        <v>169</v>
      </c>
    </row>
    <row r="87" spans="1:6" x14ac:dyDescent="0.25">
      <c r="A87" s="63">
        <v>2054</v>
      </c>
      <c r="B87" s="64" t="s">
        <v>133</v>
      </c>
      <c r="C87" s="65" t="s">
        <v>134</v>
      </c>
      <c r="D87" s="66">
        <v>55</v>
      </c>
      <c r="E87" s="67">
        <v>330</v>
      </c>
      <c r="F87" s="67">
        <v>190</v>
      </c>
    </row>
    <row r="88" spans="1:6" x14ac:dyDescent="0.25">
      <c r="A88" s="63">
        <v>2055</v>
      </c>
      <c r="B88" s="64" t="s">
        <v>133</v>
      </c>
      <c r="C88" s="65" t="s">
        <v>135</v>
      </c>
      <c r="D88" s="66">
        <v>15</v>
      </c>
      <c r="E88" s="67">
        <v>308</v>
      </c>
      <c r="F88" s="67">
        <v>217</v>
      </c>
    </row>
    <row r="89" spans="1:6" x14ac:dyDescent="0.25">
      <c r="A89" s="63">
        <v>2056</v>
      </c>
      <c r="B89" s="64" t="s">
        <v>136</v>
      </c>
      <c r="C89" s="65" t="s">
        <v>137</v>
      </c>
      <c r="D89" s="66">
        <v>9</v>
      </c>
      <c r="E89" s="67">
        <v>205</v>
      </c>
      <c r="F89" s="67">
        <v>39</v>
      </c>
    </row>
    <row r="90" spans="1:6" x14ac:dyDescent="0.25">
      <c r="A90" s="63">
        <v>2057</v>
      </c>
      <c r="B90" s="64" t="s">
        <v>136</v>
      </c>
      <c r="C90" s="65" t="s">
        <v>138</v>
      </c>
      <c r="D90" s="66">
        <v>27</v>
      </c>
      <c r="E90" s="67">
        <v>437</v>
      </c>
      <c r="F90" s="67">
        <v>141</v>
      </c>
    </row>
    <row r="91" spans="1:6" x14ac:dyDescent="0.25">
      <c r="A91" s="63">
        <v>2059</v>
      </c>
      <c r="B91" s="64" t="s">
        <v>139</v>
      </c>
      <c r="C91" s="65" t="s">
        <v>140</v>
      </c>
      <c r="D91" s="66" t="s">
        <v>16</v>
      </c>
      <c r="E91" s="67">
        <v>32</v>
      </c>
      <c r="F91" s="67">
        <v>33</v>
      </c>
    </row>
    <row r="92" spans="1:6" x14ac:dyDescent="0.25">
      <c r="A92" s="63">
        <v>2060</v>
      </c>
      <c r="B92" s="64" t="s">
        <v>139</v>
      </c>
      <c r="C92" s="65" t="s">
        <v>141</v>
      </c>
      <c r="D92" s="66" t="s">
        <v>16</v>
      </c>
      <c r="E92" s="67" t="s">
        <v>16</v>
      </c>
      <c r="F92" s="67" t="s">
        <v>16</v>
      </c>
    </row>
    <row r="93" spans="1:6" x14ac:dyDescent="0.25">
      <c r="A93" s="63">
        <v>2061</v>
      </c>
      <c r="B93" s="64" t="s">
        <v>139</v>
      </c>
      <c r="C93" s="65" t="s">
        <v>142</v>
      </c>
      <c r="D93" s="66" t="s">
        <v>16</v>
      </c>
      <c r="E93" s="67" t="s">
        <v>16</v>
      </c>
      <c r="F93" s="68" t="s">
        <v>16</v>
      </c>
    </row>
    <row r="94" spans="1:6" x14ac:dyDescent="0.25">
      <c r="A94" s="63">
        <v>2062</v>
      </c>
      <c r="B94" s="64" t="s">
        <v>139</v>
      </c>
      <c r="C94" s="65" t="s">
        <v>269</v>
      </c>
      <c r="D94" s="66" t="s">
        <v>16</v>
      </c>
      <c r="E94" s="67" t="s">
        <v>16</v>
      </c>
      <c r="F94" s="66" t="s">
        <v>16</v>
      </c>
    </row>
    <row r="95" spans="1:6" x14ac:dyDescent="0.25">
      <c r="A95" s="63">
        <v>2063</v>
      </c>
      <c r="B95" s="64" t="s">
        <v>139</v>
      </c>
      <c r="C95" s="65" t="s">
        <v>270</v>
      </c>
      <c r="D95" s="67" t="s">
        <v>16</v>
      </c>
      <c r="E95" s="67" t="s">
        <v>16</v>
      </c>
      <c r="F95" s="67" t="s">
        <v>16</v>
      </c>
    </row>
    <row r="96" spans="1:6" x14ac:dyDescent="0.25">
      <c r="A96" s="63">
        <v>2081</v>
      </c>
      <c r="B96" s="64" t="s">
        <v>143</v>
      </c>
      <c r="C96" s="65" t="s">
        <v>144</v>
      </c>
      <c r="D96" s="67" t="s">
        <v>16</v>
      </c>
      <c r="E96" s="67">
        <v>27</v>
      </c>
      <c r="F96" s="67">
        <v>11</v>
      </c>
    </row>
    <row r="97" spans="1:6" x14ac:dyDescent="0.25">
      <c r="A97" s="63">
        <v>2082</v>
      </c>
      <c r="B97" s="64" t="s">
        <v>143</v>
      </c>
      <c r="C97" s="65" t="s">
        <v>145</v>
      </c>
      <c r="D97" s="66">
        <v>11</v>
      </c>
      <c r="E97" s="67">
        <v>560</v>
      </c>
      <c r="F97" s="67">
        <v>292</v>
      </c>
    </row>
    <row r="98" spans="1:6" x14ac:dyDescent="0.25">
      <c r="A98" s="63">
        <v>2083</v>
      </c>
      <c r="B98" s="64" t="s">
        <v>143</v>
      </c>
      <c r="C98" s="65" t="s">
        <v>146</v>
      </c>
      <c r="D98" s="67">
        <v>18</v>
      </c>
      <c r="E98" s="67">
        <v>549</v>
      </c>
      <c r="F98" s="67">
        <v>205</v>
      </c>
    </row>
    <row r="99" spans="1:6" x14ac:dyDescent="0.25">
      <c r="A99" s="63">
        <v>2084</v>
      </c>
      <c r="B99" s="64" t="s">
        <v>143</v>
      </c>
      <c r="C99" s="65" t="s">
        <v>147</v>
      </c>
      <c r="D99" s="67" t="s">
        <v>16</v>
      </c>
      <c r="E99" s="67">
        <v>53</v>
      </c>
      <c r="F99" s="67">
        <v>17</v>
      </c>
    </row>
    <row r="100" spans="1:6" x14ac:dyDescent="0.25">
      <c r="A100" s="63">
        <v>2085</v>
      </c>
      <c r="B100" s="64" t="s">
        <v>143</v>
      </c>
      <c r="C100" s="65" t="s">
        <v>148</v>
      </c>
      <c r="D100" s="66" t="s">
        <v>16</v>
      </c>
      <c r="E100" s="67">
        <v>19</v>
      </c>
      <c r="F100" s="67" t="s">
        <v>16</v>
      </c>
    </row>
    <row r="101" spans="1:6" x14ac:dyDescent="0.25">
      <c r="A101" s="63">
        <v>2086</v>
      </c>
      <c r="B101" s="64" t="s">
        <v>143</v>
      </c>
      <c r="C101" s="65" t="s">
        <v>149</v>
      </c>
      <c r="D101" s="66" t="s">
        <v>16</v>
      </c>
      <c r="E101" s="67">
        <v>53</v>
      </c>
      <c r="F101" s="67">
        <v>33</v>
      </c>
    </row>
    <row r="102" spans="1:6" x14ac:dyDescent="0.25">
      <c r="A102" s="63">
        <v>2087</v>
      </c>
      <c r="B102" s="64" t="s">
        <v>143</v>
      </c>
      <c r="C102" s="65" t="s">
        <v>150</v>
      </c>
      <c r="D102" s="66" t="s">
        <v>16</v>
      </c>
      <c r="E102" s="67">
        <v>125</v>
      </c>
      <c r="F102" s="67">
        <v>90</v>
      </c>
    </row>
    <row r="103" spans="1:6" x14ac:dyDescent="0.25">
      <c r="A103" s="63">
        <v>2088</v>
      </c>
      <c r="B103" s="64" t="s">
        <v>143</v>
      </c>
      <c r="C103" s="65" t="s">
        <v>151</v>
      </c>
      <c r="D103" s="66" t="s">
        <v>16</v>
      </c>
      <c r="E103" s="67">
        <v>74</v>
      </c>
      <c r="F103" s="67">
        <v>109</v>
      </c>
    </row>
    <row r="104" spans="1:6" x14ac:dyDescent="0.25">
      <c r="A104" s="63">
        <v>2089</v>
      </c>
      <c r="B104" s="64" t="s">
        <v>143</v>
      </c>
      <c r="C104" s="65" t="s">
        <v>152</v>
      </c>
      <c r="D104" s="67" t="s">
        <v>16</v>
      </c>
      <c r="E104" s="67" t="s">
        <v>16</v>
      </c>
      <c r="F104" s="67">
        <v>6</v>
      </c>
    </row>
    <row r="105" spans="1:6" x14ac:dyDescent="0.25">
      <c r="A105" s="63">
        <v>2090</v>
      </c>
      <c r="B105" s="64" t="s">
        <v>143</v>
      </c>
      <c r="C105" s="65" t="s">
        <v>153</v>
      </c>
      <c r="D105" s="66" t="s">
        <v>16</v>
      </c>
      <c r="E105" s="67">
        <v>7</v>
      </c>
      <c r="F105" s="67" t="s">
        <v>16</v>
      </c>
    </row>
    <row r="106" spans="1:6" x14ac:dyDescent="0.25">
      <c r="A106" s="63">
        <v>2091</v>
      </c>
      <c r="B106" s="64" t="s">
        <v>143</v>
      </c>
      <c r="C106" s="65" t="s">
        <v>154</v>
      </c>
      <c r="D106" s="66" t="s">
        <v>16</v>
      </c>
      <c r="E106" s="67">
        <v>42</v>
      </c>
      <c r="F106" s="66">
        <v>48</v>
      </c>
    </row>
    <row r="107" spans="1:6" x14ac:dyDescent="0.25">
      <c r="A107" s="63">
        <v>2092</v>
      </c>
      <c r="B107" s="64" t="s">
        <v>143</v>
      </c>
      <c r="C107" s="65" t="s">
        <v>155</v>
      </c>
      <c r="D107" s="66" t="s">
        <v>16</v>
      </c>
      <c r="E107" s="67">
        <v>13</v>
      </c>
      <c r="F107" s="66">
        <v>7</v>
      </c>
    </row>
    <row r="108" spans="1:6" x14ac:dyDescent="0.25">
      <c r="A108" s="63">
        <v>2093</v>
      </c>
      <c r="B108" s="64" t="s">
        <v>143</v>
      </c>
      <c r="C108" s="65" t="s">
        <v>156</v>
      </c>
      <c r="D108" s="66" t="s">
        <v>16</v>
      </c>
      <c r="E108" s="67">
        <v>28</v>
      </c>
      <c r="F108" s="66">
        <v>26</v>
      </c>
    </row>
    <row r="109" spans="1:6" x14ac:dyDescent="0.25">
      <c r="A109" s="63">
        <v>2094</v>
      </c>
      <c r="B109" s="64" t="s">
        <v>143</v>
      </c>
      <c r="C109" s="65" t="s">
        <v>157</v>
      </c>
      <c r="D109" s="66" t="s">
        <v>16</v>
      </c>
      <c r="E109" s="67">
        <v>6</v>
      </c>
      <c r="F109" s="67" t="s">
        <v>16</v>
      </c>
    </row>
    <row r="110" spans="1:6" x14ac:dyDescent="0.25">
      <c r="A110" s="63">
        <v>2095</v>
      </c>
      <c r="B110" s="64" t="s">
        <v>143</v>
      </c>
      <c r="C110" s="65" t="s">
        <v>158</v>
      </c>
      <c r="D110" s="67" t="s">
        <v>16</v>
      </c>
      <c r="E110" s="67" t="s">
        <v>16</v>
      </c>
      <c r="F110" s="67" t="s">
        <v>16</v>
      </c>
    </row>
    <row r="111" spans="1:6" x14ac:dyDescent="0.25">
      <c r="A111" s="63">
        <v>2096</v>
      </c>
      <c r="B111" s="64" t="s">
        <v>143</v>
      </c>
      <c r="C111" s="65" t="s">
        <v>159</v>
      </c>
      <c r="D111" s="67" t="s">
        <v>16</v>
      </c>
      <c r="E111" s="67">
        <v>55</v>
      </c>
      <c r="F111" s="67">
        <v>14</v>
      </c>
    </row>
    <row r="112" spans="1:6" x14ac:dyDescent="0.25">
      <c r="A112" s="63">
        <v>2097</v>
      </c>
      <c r="B112" s="64" t="s">
        <v>160</v>
      </c>
      <c r="C112" s="65" t="s">
        <v>161</v>
      </c>
      <c r="D112" s="67">
        <v>10</v>
      </c>
      <c r="E112" s="67">
        <v>394</v>
      </c>
      <c r="F112" s="66">
        <v>154</v>
      </c>
    </row>
    <row r="113" spans="1:6" x14ac:dyDescent="0.25">
      <c r="A113" s="63">
        <v>2099</v>
      </c>
      <c r="B113" s="64" t="s">
        <v>162</v>
      </c>
      <c r="C113" s="65" t="s">
        <v>163</v>
      </c>
      <c r="D113" s="67" t="s">
        <v>16</v>
      </c>
      <c r="E113" s="67">
        <v>28</v>
      </c>
      <c r="F113" s="67">
        <v>41</v>
      </c>
    </row>
    <row r="114" spans="1:6" x14ac:dyDescent="0.25">
      <c r="A114" s="63">
        <v>2100</v>
      </c>
      <c r="B114" s="64" t="s">
        <v>162</v>
      </c>
      <c r="C114" s="65" t="s">
        <v>164</v>
      </c>
      <c r="D114" s="67">
        <v>10</v>
      </c>
      <c r="E114" s="67">
        <v>453</v>
      </c>
      <c r="F114" s="66">
        <v>317</v>
      </c>
    </row>
    <row r="115" spans="1:6" x14ac:dyDescent="0.25">
      <c r="A115" s="63">
        <v>2101</v>
      </c>
      <c r="B115" s="64" t="s">
        <v>162</v>
      </c>
      <c r="C115" s="65" t="s">
        <v>165</v>
      </c>
      <c r="D115" s="67">
        <v>27</v>
      </c>
      <c r="E115" s="67">
        <v>328</v>
      </c>
      <c r="F115" s="67">
        <v>241</v>
      </c>
    </row>
    <row r="116" spans="1:6" x14ac:dyDescent="0.25">
      <c r="A116" s="63">
        <v>2102</v>
      </c>
      <c r="B116" s="64" t="s">
        <v>162</v>
      </c>
      <c r="C116" s="65" t="s">
        <v>166</v>
      </c>
      <c r="D116" s="66" t="s">
        <v>16</v>
      </c>
      <c r="E116" s="67">
        <v>143</v>
      </c>
      <c r="F116" s="67">
        <v>91</v>
      </c>
    </row>
    <row r="117" spans="1:6" x14ac:dyDescent="0.25">
      <c r="A117" s="63">
        <v>2103</v>
      </c>
      <c r="B117" s="64" t="s">
        <v>162</v>
      </c>
      <c r="C117" s="65" t="s">
        <v>167</v>
      </c>
      <c r="D117" s="66" t="s">
        <v>16</v>
      </c>
      <c r="E117" s="67">
        <v>34</v>
      </c>
      <c r="F117" s="66">
        <v>57</v>
      </c>
    </row>
    <row r="118" spans="1:6" x14ac:dyDescent="0.25">
      <c r="A118" s="63">
        <v>2104</v>
      </c>
      <c r="B118" s="64" t="s">
        <v>162</v>
      </c>
      <c r="C118" s="65" t="s">
        <v>168</v>
      </c>
      <c r="D118" s="66" t="s">
        <v>16</v>
      </c>
      <c r="E118" s="67">
        <v>37</v>
      </c>
      <c r="F118" s="67">
        <v>10</v>
      </c>
    </row>
    <row r="119" spans="1:6" x14ac:dyDescent="0.25">
      <c r="A119" s="63">
        <v>2105</v>
      </c>
      <c r="B119" s="64" t="s">
        <v>162</v>
      </c>
      <c r="C119" s="65" t="s">
        <v>169</v>
      </c>
      <c r="D119" s="67" t="s">
        <v>16</v>
      </c>
      <c r="E119" s="67">
        <v>52</v>
      </c>
      <c r="F119" s="67" t="s">
        <v>16</v>
      </c>
    </row>
    <row r="120" spans="1:6" x14ac:dyDescent="0.25">
      <c r="A120" s="63">
        <v>2107</v>
      </c>
      <c r="B120" s="64" t="s">
        <v>170</v>
      </c>
      <c r="C120" s="65" t="s">
        <v>271</v>
      </c>
      <c r="D120" s="67" t="s">
        <v>16</v>
      </c>
      <c r="E120" s="67" t="s">
        <v>16</v>
      </c>
      <c r="F120" s="67" t="s">
        <v>16</v>
      </c>
    </row>
    <row r="121" spans="1:6" x14ac:dyDescent="0.25">
      <c r="A121" s="63">
        <v>2108</v>
      </c>
      <c r="B121" s="64" t="s">
        <v>170</v>
      </c>
      <c r="C121" s="65" t="s">
        <v>171</v>
      </c>
      <c r="D121" s="66">
        <v>10</v>
      </c>
      <c r="E121" s="67">
        <v>149</v>
      </c>
      <c r="F121" s="66">
        <v>145</v>
      </c>
    </row>
    <row r="122" spans="1:6" x14ac:dyDescent="0.25">
      <c r="A122" s="63">
        <v>2109</v>
      </c>
      <c r="B122" s="64" t="s">
        <v>170</v>
      </c>
      <c r="C122" s="65" t="s">
        <v>272</v>
      </c>
      <c r="D122" s="67" t="s">
        <v>16</v>
      </c>
      <c r="E122" s="67" t="s">
        <v>16</v>
      </c>
      <c r="F122" s="67" t="s">
        <v>16</v>
      </c>
    </row>
    <row r="123" spans="1:6" x14ac:dyDescent="0.25">
      <c r="A123" s="63">
        <v>2110</v>
      </c>
      <c r="B123" s="64" t="s">
        <v>170</v>
      </c>
      <c r="C123" s="65" t="s">
        <v>172</v>
      </c>
      <c r="D123" s="67" t="s">
        <v>16</v>
      </c>
      <c r="E123" s="67">
        <v>16</v>
      </c>
      <c r="F123" s="67">
        <v>84</v>
      </c>
    </row>
    <row r="124" spans="1:6" x14ac:dyDescent="0.25">
      <c r="A124" s="63">
        <v>2111</v>
      </c>
      <c r="B124" s="64" t="s">
        <v>170</v>
      </c>
      <c r="C124" s="65" t="s">
        <v>173</v>
      </c>
      <c r="D124" s="67" t="s">
        <v>16</v>
      </c>
      <c r="E124" s="67" t="s">
        <v>16</v>
      </c>
      <c r="F124" s="67" t="s">
        <v>16</v>
      </c>
    </row>
    <row r="125" spans="1:6" x14ac:dyDescent="0.25">
      <c r="A125" s="63">
        <v>2112</v>
      </c>
      <c r="B125" s="64" t="s">
        <v>170</v>
      </c>
      <c r="C125" s="65" t="s">
        <v>273</v>
      </c>
      <c r="D125" s="67" t="s">
        <v>16</v>
      </c>
      <c r="E125" s="67" t="s">
        <v>16</v>
      </c>
      <c r="F125" s="67" t="s">
        <v>16</v>
      </c>
    </row>
    <row r="126" spans="1:6" x14ac:dyDescent="0.25">
      <c r="A126" s="63">
        <v>2113</v>
      </c>
      <c r="B126" s="64" t="s">
        <v>170</v>
      </c>
      <c r="C126" s="65" t="s">
        <v>274</v>
      </c>
      <c r="D126" s="67" t="s">
        <v>16</v>
      </c>
      <c r="E126" s="67" t="s">
        <v>16</v>
      </c>
      <c r="F126" s="67" t="s">
        <v>16</v>
      </c>
    </row>
    <row r="127" spans="1:6" x14ac:dyDescent="0.25">
      <c r="A127" s="63">
        <v>2114</v>
      </c>
      <c r="B127" s="64" t="s">
        <v>170</v>
      </c>
      <c r="C127" s="65" t="s">
        <v>174</v>
      </c>
      <c r="D127" s="66" t="s">
        <v>16</v>
      </c>
      <c r="E127" s="67">
        <v>9</v>
      </c>
      <c r="F127" s="67" t="s">
        <v>16</v>
      </c>
    </row>
    <row r="128" spans="1:6" x14ac:dyDescent="0.25">
      <c r="A128" s="63">
        <v>2115</v>
      </c>
      <c r="B128" s="64" t="s">
        <v>170</v>
      </c>
      <c r="C128" s="65" t="s">
        <v>275</v>
      </c>
      <c r="D128" s="66" t="s">
        <v>16</v>
      </c>
      <c r="E128" s="67" t="s">
        <v>16</v>
      </c>
      <c r="F128" s="67" t="s">
        <v>16</v>
      </c>
    </row>
    <row r="129" spans="1:6" x14ac:dyDescent="0.25">
      <c r="A129" s="63">
        <v>2116</v>
      </c>
      <c r="B129" s="64" t="s">
        <v>170</v>
      </c>
      <c r="C129" s="65" t="s">
        <v>175</v>
      </c>
      <c r="D129" s="67" t="s">
        <v>16</v>
      </c>
      <c r="E129" s="67">
        <v>16</v>
      </c>
      <c r="F129" s="67" t="s">
        <v>16</v>
      </c>
    </row>
    <row r="130" spans="1:6" x14ac:dyDescent="0.25">
      <c r="A130" s="63">
        <v>2137</v>
      </c>
      <c r="B130" s="64" t="s">
        <v>176</v>
      </c>
      <c r="C130" s="65" t="s">
        <v>177</v>
      </c>
      <c r="D130" s="66">
        <v>10</v>
      </c>
      <c r="E130" s="67">
        <v>13</v>
      </c>
      <c r="F130" s="67" t="s">
        <v>16</v>
      </c>
    </row>
    <row r="131" spans="1:6" x14ac:dyDescent="0.25">
      <c r="A131" s="63">
        <v>2138</v>
      </c>
      <c r="B131" s="64" t="s">
        <v>176</v>
      </c>
      <c r="C131" s="65" t="s">
        <v>178</v>
      </c>
      <c r="D131" s="66" t="s">
        <v>16</v>
      </c>
      <c r="E131" s="67">
        <v>104</v>
      </c>
      <c r="F131" s="67">
        <v>128</v>
      </c>
    </row>
    <row r="132" spans="1:6" x14ac:dyDescent="0.25">
      <c r="A132" s="63">
        <v>2139</v>
      </c>
      <c r="B132" s="64" t="s">
        <v>176</v>
      </c>
      <c r="C132" s="65" t="s">
        <v>179</v>
      </c>
      <c r="D132" s="66" t="s">
        <v>16</v>
      </c>
      <c r="E132" s="67">
        <v>25</v>
      </c>
      <c r="F132" s="67" t="s">
        <v>16</v>
      </c>
    </row>
    <row r="133" spans="1:6" x14ac:dyDescent="0.25">
      <c r="A133" s="63">
        <v>2140</v>
      </c>
      <c r="B133" s="64" t="s">
        <v>176</v>
      </c>
      <c r="C133" s="65" t="s">
        <v>180</v>
      </c>
      <c r="D133" s="67" t="s">
        <v>16</v>
      </c>
      <c r="E133" s="67">
        <v>32</v>
      </c>
      <c r="F133" s="67">
        <v>32</v>
      </c>
    </row>
    <row r="134" spans="1:6" x14ac:dyDescent="0.25">
      <c r="A134" s="63">
        <v>2141</v>
      </c>
      <c r="B134" s="64" t="s">
        <v>176</v>
      </c>
      <c r="C134" s="65" t="s">
        <v>181</v>
      </c>
      <c r="D134" s="67" t="s">
        <v>16</v>
      </c>
      <c r="E134" s="67">
        <v>20</v>
      </c>
      <c r="F134" s="67" t="s">
        <v>16</v>
      </c>
    </row>
    <row r="135" spans="1:6" x14ac:dyDescent="0.25">
      <c r="A135" s="63">
        <v>2142</v>
      </c>
      <c r="B135" s="64" t="s">
        <v>176</v>
      </c>
      <c r="C135" s="65" t="s">
        <v>182</v>
      </c>
      <c r="D135" s="66">
        <v>140</v>
      </c>
      <c r="E135" s="67">
        <v>1385</v>
      </c>
      <c r="F135" s="67">
        <v>1892</v>
      </c>
    </row>
    <row r="136" spans="1:6" x14ac:dyDescent="0.25">
      <c r="A136" s="63">
        <v>2143</v>
      </c>
      <c r="B136" s="64" t="s">
        <v>176</v>
      </c>
      <c r="C136" s="65" t="s">
        <v>183</v>
      </c>
      <c r="D136" s="66">
        <v>12</v>
      </c>
      <c r="E136" s="67">
        <v>120</v>
      </c>
      <c r="F136" s="67">
        <v>62</v>
      </c>
    </row>
    <row r="137" spans="1:6" x14ac:dyDescent="0.25">
      <c r="A137" s="63">
        <v>2144</v>
      </c>
      <c r="B137" s="64" t="s">
        <v>176</v>
      </c>
      <c r="C137" s="65" t="s">
        <v>184</v>
      </c>
      <c r="D137" s="66" t="s">
        <v>16</v>
      </c>
      <c r="E137" s="67" t="s">
        <v>16</v>
      </c>
      <c r="F137" s="67" t="s">
        <v>16</v>
      </c>
    </row>
    <row r="138" spans="1:6" x14ac:dyDescent="0.25">
      <c r="A138" s="63">
        <v>2145</v>
      </c>
      <c r="B138" s="64" t="s">
        <v>176</v>
      </c>
      <c r="C138" s="65" t="s">
        <v>185</v>
      </c>
      <c r="D138" s="67" t="s">
        <v>16</v>
      </c>
      <c r="E138" s="67">
        <v>6</v>
      </c>
      <c r="F138" s="67">
        <v>16</v>
      </c>
    </row>
    <row r="139" spans="1:6" x14ac:dyDescent="0.25">
      <c r="A139" s="63">
        <v>2146</v>
      </c>
      <c r="B139" s="64" t="s">
        <v>176</v>
      </c>
      <c r="C139" s="65" t="s">
        <v>186</v>
      </c>
      <c r="D139" s="66" t="s">
        <v>16</v>
      </c>
      <c r="E139" s="67">
        <v>235</v>
      </c>
      <c r="F139" s="67">
        <v>221</v>
      </c>
    </row>
    <row r="140" spans="1:6" x14ac:dyDescent="0.25">
      <c r="A140" s="63">
        <v>2147</v>
      </c>
      <c r="B140" s="64" t="s">
        <v>187</v>
      </c>
      <c r="C140" s="65" t="s">
        <v>188</v>
      </c>
      <c r="D140" s="66" t="s">
        <v>16</v>
      </c>
      <c r="E140" s="67">
        <v>68</v>
      </c>
      <c r="F140" s="67">
        <v>112</v>
      </c>
    </row>
    <row r="141" spans="1:6" x14ac:dyDescent="0.25">
      <c r="A141" s="63">
        <v>2180</v>
      </c>
      <c r="B141" s="64" t="s">
        <v>189</v>
      </c>
      <c r="C141" s="65" t="s">
        <v>190</v>
      </c>
      <c r="D141" s="66">
        <v>26</v>
      </c>
      <c r="E141" s="67">
        <v>1453</v>
      </c>
      <c r="F141" s="67">
        <v>343</v>
      </c>
    </row>
    <row r="142" spans="1:6" x14ac:dyDescent="0.25">
      <c r="A142" s="63">
        <v>2181</v>
      </c>
      <c r="B142" s="64" t="s">
        <v>189</v>
      </c>
      <c r="C142" s="65" t="s">
        <v>191</v>
      </c>
      <c r="D142" s="66" t="s">
        <v>16</v>
      </c>
      <c r="E142" s="67">
        <v>140</v>
      </c>
      <c r="F142" s="67">
        <v>78</v>
      </c>
    </row>
    <row r="143" spans="1:6" x14ac:dyDescent="0.25">
      <c r="A143" s="63">
        <v>2182</v>
      </c>
      <c r="B143" s="64" t="s">
        <v>189</v>
      </c>
      <c r="C143" s="65" t="s">
        <v>192</v>
      </c>
      <c r="D143" s="66" t="s">
        <v>16</v>
      </c>
      <c r="E143" s="67">
        <v>753</v>
      </c>
      <c r="F143" s="67">
        <v>334</v>
      </c>
    </row>
    <row r="144" spans="1:6" x14ac:dyDescent="0.25">
      <c r="A144" s="63">
        <v>2183</v>
      </c>
      <c r="B144" s="64" t="s">
        <v>189</v>
      </c>
      <c r="C144" s="65" t="s">
        <v>193</v>
      </c>
      <c r="D144" s="66" t="s">
        <v>16</v>
      </c>
      <c r="E144" s="67">
        <v>594</v>
      </c>
      <c r="F144" s="67">
        <v>336</v>
      </c>
    </row>
    <row r="145" spans="1:6" x14ac:dyDescent="0.25">
      <c r="A145" s="63">
        <v>2185</v>
      </c>
      <c r="B145" s="64" t="s">
        <v>189</v>
      </c>
      <c r="C145" s="65" t="s">
        <v>194</v>
      </c>
      <c r="D145" s="66">
        <v>9</v>
      </c>
      <c r="E145" s="67">
        <v>198</v>
      </c>
      <c r="F145" s="67">
        <v>107</v>
      </c>
    </row>
    <row r="146" spans="1:6" x14ac:dyDescent="0.25">
      <c r="A146" s="63">
        <v>2186</v>
      </c>
      <c r="B146" s="64" t="s">
        <v>189</v>
      </c>
      <c r="C146" s="65" t="s">
        <v>195</v>
      </c>
      <c r="D146" s="66" t="s">
        <v>16</v>
      </c>
      <c r="E146" s="67">
        <v>17</v>
      </c>
      <c r="F146" s="67" t="s">
        <v>16</v>
      </c>
    </row>
    <row r="147" spans="1:6" x14ac:dyDescent="0.25">
      <c r="A147" s="63">
        <v>2187</v>
      </c>
      <c r="B147" s="64" t="s">
        <v>189</v>
      </c>
      <c r="C147" s="65" t="s">
        <v>196</v>
      </c>
      <c r="D147" s="66" t="s">
        <v>16</v>
      </c>
      <c r="E147" s="67">
        <v>662</v>
      </c>
      <c r="F147" s="67">
        <v>190</v>
      </c>
    </row>
    <row r="148" spans="1:6" x14ac:dyDescent="0.25">
      <c r="A148" s="63">
        <v>2188</v>
      </c>
      <c r="B148" s="64" t="s">
        <v>189</v>
      </c>
      <c r="C148" s="65" t="s">
        <v>276</v>
      </c>
      <c r="D148" s="66" t="s">
        <v>16</v>
      </c>
      <c r="E148" s="67" t="s">
        <v>16</v>
      </c>
      <c r="F148" s="67" t="s">
        <v>16</v>
      </c>
    </row>
    <row r="149" spans="1:6" x14ac:dyDescent="0.25">
      <c r="A149" s="63">
        <v>2190</v>
      </c>
      <c r="B149" s="64" t="s">
        <v>197</v>
      </c>
      <c r="C149" s="65" t="s">
        <v>198</v>
      </c>
      <c r="D149" s="66">
        <v>10</v>
      </c>
      <c r="E149" s="66">
        <v>71</v>
      </c>
      <c r="F149" s="67">
        <v>92</v>
      </c>
    </row>
    <row r="150" spans="1:6" x14ac:dyDescent="0.25">
      <c r="A150" s="63">
        <v>2191</v>
      </c>
      <c r="B150" s="64" t="s">
        <v>197</v>
      </c>
      <c r="C150" s="65" t="s">
        <v>199</v>
      </c>
      <c r="D150" s="66" t="s">
        <v>16</v>
      </c>
      <c r="E150" s="67">
        <v>95</v>
      </c>
      <c r="F150" s="67">
        <v>112</v>
      </c>
    </row>
    <row r="151" spans="1:6" x14ac:dyDescent="0.25">
      <c r="A151" s="63">
        <v>2192</v>
      </c>
      <c r="B151" s="64" t="s">
        <v>197</v>
      </c>
      <c r="C151" s="65" t="s">
        <v>277</v>
      </c>
      <c r="D151" s="67" t="s">
        <v>16</v>
      </c>
      <c r="E151" s="66" t="s">
        <v>16</v>
      </c>
      <c r="F151" s="66" t="s">
        <v>16</v>
      </c>
    </row>
    <row r="152" spans="1:6" x14ac:dyDescent="0.25">
      <c r="A152" s="63">
        <v>2193</v>
      </c>
      <c r="B152" s="64" t="s">
        <v>197</v>
      </c>
      <c r="C152" s="65" t="s">
        <v>200</v>
      </c>
      <c r="D152" s="66" t="s">
        <v>16</v>
      </c>
      <c r="E152" s="67">
        <v>6</v>
      </c>
      <c r="F152" s="66">
        <v>16</v>
      </c>
    </row>
    <row r="153" spans="1:6" x14ac:dyDescent="0.25">
      <c r="A153" s="63">
        <v>2195</v>
      </c>
      <c r="B153" s="64" t="s">
        <v>201</v>
      </c>
      <c r="C153" s="65" t="s">
        <v>202</v>
      </c>
      <c r="D153" s="66" t="s">
        <v>16</v>
      </c>
      <c r="E153" s="67">
        <v>20</v>
      </c>
      <c r="F153" s="67" t="s">
        <v>16</v>
      </c>
    </row>
    <row r="154" spans="1:6" x14ac:dyDescent="0.25">
      <c r="A154" s="63">
        <v>2197</v>
      </c>
      <c r="B154" s="64" t="s">
        <v>203</v>
      </c>
      <c r="C154" s="65" t="s">
        <v>204</v>
      </c>
      <c r="D154" s="66" t="s">
        <v>16</v>
      </c>
      <c r="E154" s="67">
        <v>87</v>
      </c>
      <c r="F154" s="67">
        <v>42</v>
      </c>
    </row>
    <row r="155" spans="1:6" x14ac:dyDescent="0.25">
      <c r="A155" s="63">
        <v>2198</v>
      </c>
      <c r="B155" s="64" t="s">
        <v>203</v>
      </c>
      <c r="C155" s="65" t="s">
        <v>205</v>
      </c>
      <c r="D155" s="66" t="s">
        <v>16</v>
      </c>
      <c r="E155" s="67">
        <v>34</v>
      </c>
      <c r="F155" s="67">
        <v>40</v>
      </c>
    </row>
    <row r="156" spans="1:6" x14ac:dyDescent="0.25">
      <c r="A156" s="63">
        <v>2199</v>
      </c>
      <c r="B156" s="64" t="s">
        <v>203</v>
      </c>
      <c r="C156" s="65" t="s">
        <v>206</v>
      </c>
      <c r="D156" s="67" t="s">
        <v>16</v>
      </c>
      <c r="E156" s="67">
        <v>20</v>
      </c>
      <c r="F156" s="67" t="s">
        <v>16</v>
      </c>
    </row>
    <row r="157" spans="1:6" x14ac:dyDescent="0.25">
      <c r="A157" s="63">
        <v>2201</v>
      </c>
      <c r="B157" s="64" t="s">
        <v>207</v>
      </c>
      <c r="C157" s="65" t="s">
        <v>278</v>
      </c>
      <c r="D157" s="66" t="s">
        <v>16</v>
      </c>
      <c r="E157" s="67" t="s">
        <v>16</v>
      </c>
      <c r="F157" s="67" t="s">
        <v>16</v>
      </c>
    </row>
    <row r="158" spans="1:6" x14ac:dyDescent="0.25">
      <c r="A158" s="63">
        <v>2202</v>
      </c>
      <c r="B158" s="64" t="s">
        <v>207</v>
      </c>
      <c r="C158" s="65" t="s">
        <v>208</v>
      </c>
      <c r="D158" s="67" t="s">
        <v>16</v>
      </c>
      <c r="E158" s="67" t="s">
        <v>16</v>
      </c>
      <c r="F158" s="67">
        <v>10</v>
      </c>
    </row>
    <row r="159" spans="1:6" x14ac:dyDescent="0.25">
      <c r="A159" s="63">
        <v>2203</v>
      </c>
      <c r="B159" s="64" t="s">
        <v>207</v>
      </c>
      <c r="C159" s="65" t="s">
        <v>209</v>
      </c>
      <c r="D159" s="67" t="s">
        <v>16</v>
      </c>
      <c r="E159" s="67">
        <v>10</v>
      </c>
      <c r="F159" s="67" t="s">
        <v>16</v>
      </c>
    </row>
    <row r="160" spans="1:6" x14ac:dyDescent="0.25">
      <c r="A160" s="63">
        <v>2204</v>
      </c>
      <c r="B160" s="64" t="s">
        <v>207</v>
      </c>
      <c r="C160" s="65" t="s">
        <v>210</v>
      </c>
      <c r="D160" s="67" t="s">
        <v>16</v>
      </c>
      <c r="E160" s="67">
        <v>56</v>
      </c>
      <c r="F160" s="67">
        <v>85</v>
      </c>
    </row>
    <row r="161" spans="1:6" x14ac:dyDescent="0.25">
      <c r="A161" s="63">
        <v>2205</v>
      </c>
      <c r="B161" s="64" t="s">
        <v>207</v>
      </c>
      <c r="C161" s="65" t="s">
        <v>211</v>
      </c>
      <c r="D161" s="67" t="s">
        <v>16</v>
      </c>
      <c r="E161" s="67">
        <v>47</v>
      </c>
      <c r="F161" s="67">
        <v>161</v>
      </c>
    </row>
    <row r="162" spans="1:6" x14ac:dyDescent="0.25">
      <c r="A162" s="63">
        <v>2206</v>
      </c>
      <c r="B162" s="64" t="s">
        <v>207</v>
      </c>
      <c r="C162" s="65" t="s">
        <v>212</v>
      </c>
      <c r="D162" s="66" t="s">
        <v>16</v>
      </c>
      <c r="E162" s="67">
        <v>212</v>
      </c>
      <c r="F162" s="67">
        <v>233</v>
      </c>
    </row>
    <row r="163" spans="1:6" x14ac:dyDescent="0.25">
      <c r="A163" s="63">
        <v>2207</v>
      </c>
      <c r="B163" s="64" t="s">
        <v>207</v>
      </c>
      <c r="C163" s="65" t="s">
        <v>213</v>
      </c>
      <c r="D163" s="66" t="s">
        <v>16</v>
      </c>
      <c r="E163" s="67">
        <v>167</v>
      </c>
      <c r="F163" s="66">
        <v>10</v>
      </c>
    </row>
    <row r="164" spans="1:6" x14ac:dyDescent="0.25">
      <c r="A164" s="63">
        <v>2208</v>
      </c>
      <c r="B164" s="64" t="s">
        <v>207</v>
      </c>
      <c r="C164" s="65" t="s">
        <v>214</v>
      </c>
      <c r="D164" s="66" t="s">
        <v>16</v>
      </c>
      <c r="E164" s="67">
        <v>26</v>
      </c>
      <c r="F164" s="67">
        <v>30</v>
      </c>
    </row>
    <row r="165" spans="1:6" x14ac:dyDescent="0.25">
      <c r="A165" s="63">
        <v>2209</v>
      </c>
      <c r="B165" s="64" t="s">
        <v>207</v>
      </c>
      <c r="C165" s="65" t="s">
        <v>215</v>
      </c>
      <c r="D165" s="66" t="s">
        <v>16</v>
      </c>
      <c r="E165" s="67">
        <v>17</v>
      </c>
      <c r="F165" s="67" t="s">
        <v>16</v>
      </c>
    </row>
    <row r="166" spans="1:6" x14ac:dyDescent="0.25">
      <c r="A166" s="63">
        <v>2210</v>
      </c>
      <c r="B166" s="64" t="s">
        <v>207</v>
      </c>
      <c r="C166" s="65" t="s">
        <v>279</v>
      </c>
      <c r="D166" s="67" t="s">
        <v>16</v>
      </c>
      <c r="E166" s="67" t="s">
        <v>16</v>
      </c>
      <c r="F166" s="67" t="s">
        <v>16</v>
      </c>
    </row>
    <row r="167" spans="1:6" x14ac:dyDescent="0.25">
      <c r="A167" s="63">
        <v>2212</v>
      </c>
      <c r="B167" s="64" t="s">
        <v>216</v>
      </c>
      <c r="C167" s="65" t="s">
        <v>217</v>
      </c>
      <c r="D167" s="69" t="s">
        <v>16</v>
      </c>
      <c r="E167" s="67">
        <v>132</v>
      </c>
      <c r="F167" s="67">
        <v>60</v>
      </c>
    </row>
    <row r="168" spans="1:6" x14ac:dyDescent="0.25">
      <c r="A168" s="63">
        <v>2213</v>
      </c>
      <c r="B168" s="64" t="s">
        <v>216</v>
      </c>
      <c r="C168" s="65" t="s">
        <v>218</v>
      </c>
      <c r="D168" s="67" t="s">
        <v>16</v>
      </c>
      <c r="E168" s="67">
        <v>6</v>
      </c>
      <c r="F168" s="67" t="s">
        <v>16</v>
      </c>
    </row>
    <row r="169" spans="1:6" x14ac:dyDescent="0.25">
      <c r="A169" s="63">
        <v>2214</v>
      </c>
      <c r="B169" s="64" t="s">
        <v>216</v>
      </c>
      <c r="C169" s="65" t="s">
        <v>219</v>
      </c>
      <c r="D169" s="66" t="s">
        <v>16</v>
      </c>
      <c r="E169" s="67">
        <v>7</v>
      </c>
      <c r="F169" s="67">
        <v>6</v>
      </c>
    </row>
    <row r="170" spans="1:6" x14ac:dyDescent="0.25">
      <c r="A170" s="63">
        <v>2215</v>
      </c>
      <c r="B170" s="64" t="s">
        <v>216</v>
      </c>
      <c r="C170" s="65" t="s">
        <v>220</v>
      </c>
      <c r="D170" s="66" t="s">
        <v>16</v>
      </c>
      <c r="E170" s="67" t="s">
        <v>16</v>
      </c>
      <c r="F170" s="67" t="s">
        <v>16</v>
      </c>
    </row>
    <row r="171" spans="1:6" x14ac:dyDescent="0.25">
      <c r="A171" s="63">
        <v>2216</v>
      </c>
      <c r="B171" s="64" t="s">
        <v>216</v>
      </c>
      <c r="C171" s="65" t="s">
        <v>221</v>
      </c>
      <c r="D171" s="66" t="s">
        <v>16</v>
      </c>
      <c r="E171" s="67">
        <v>13</v>
      </c>
      <c r="F171" s="67" t="s">
        <v>16</v>
      </c>
    </row>
    <row r="172" spans="1:6" x14ac:dyDescent="0.25">
      <c r="A172" s="63">
        <v>2217</v>
      </c>
      <c r="B172" s="64" t="s">
        <v>216</v>
      </c>
      <c r="C172" s="65" t="s">
        <v>222</v>
      </c>
      <c r="D172" s="66" t="s">
        <v>16</v>
      </c>
      <c r="E172" s="67" t="s">
        <v>16</v>
      </c>
      <c r="F172" s="67" t="s">
        <v>16</v>
      </c>
    </row>
    <row r="173" spans="1:6" x14ac:dyDescent="0.25">
      <c r="A173" s="63">
        <v>2219</v>
      </c>
      <c r="B173" s="64" t="s">
        <v>223</v>
      </c>
      <c r="C173" s="65" t="s">
        <v>224</v>
      </c>
      <c r="D173" s="66" t="s">
        <v>16</v>
      </c>
      <c r="E173" s="67" t="s">
        <v>16</v>
      </c>
      <c r="F173" s="67" t="s">
        <v>16</v>
      </c>
    </row>
    <row r="174" spans="1:6" x14ac:dyDescent="0.25">
      <c r="A174" s="63">
        <v>2220</v>
      </c>
      <c r="B174" s="64" t="s">
        <v>223</v>
      </c>
      <c r="C174" s="65" t="s">
        <v>225</v>
      </c>
      <c r="D174" s="66" t="s">
        <v>16</v>
      </c>
      <c r="E174" s="67" t="s">
        <v>16</v>
      </c>
      <c r="F174" s="67" t="s">
        <v>16</v>
      </c>
    </row>
    <row r="175" spans="1:6" x14ac:dyDescent="0.25">
      <c r="A175" s="63">
        <v>2221</v>
      </c>
      <c r="B175" s="64" t="s">
        <v>223</v>
      </c>
      <c r="C175" s="65" t="s">
        <v>226</v>
      </c>
      <c r="D175" s="66" t="s">
        <v>16</v>
      </c>
      <c r="E175" s="67" t="s">
        <v>16</v>
      </c>
      <c r="F175" s="67" t="s">
        <v>16</v>
      </c>
    </row>
    <row r="176" spans="1:6" x14ac:dyDescent="0.25">
      <c r="A176" s="63">
        <v>2222</v>
      </c>
      <c r="B176" s="64" t="s">
        <v>223</v>
      </c>
      <c r="C176" s="65" t="s">
        <v>280</v>
      </c>
      <c r="D176" s="67" t="s">
        <v>16</v>
      </c>
      <c r="E176" s="67" t="s">
        <v>16</v>
      </c>
      <c r="F176" s="67" t="s">
        <v>16</v>
      </c>
    </row>
    <row r="177" spans="1:6" x14ac:dyDescent="0.25">
      <c r="A177" s="70">
        <v>2225</v>
      </c>
      <c r="B177" s="64" t="s">
        <v>227</v>
      </c>
      <c r="C177" s="65" t="s">
        <v>228</v>
      </c>
      <c r="D177" s="68" t="s">
        <v>16</v>
      </c>
      <c r="E177" s="68">
        <v>10</v>
      </c>
      <c r="F177" s="68" t="s">
        <v>16</v>
      </c>
    </row>
    <row r="178" spans="1:6" x14ac:dyDescent="0.25">
      <c r="A178" s="70">
        <v>2229</v>
      </c>
      <c r="B178" s="64" t="s">
        <v>227</v>
      </c>
      <c r="C178" s="65" t="s">
        <v>229</v>
      </c>
      <c r="D178" s="68" t="s">
        <v>16</v>
      </c>
      <c r="E178" s="68">
        <v>13</v>
      </c>
      <c r="F178" s="68" t="s">
        <v>16</v>
      </c>
    </row>
    <row r="179" spans="1:6" x14ac:dyDescent="0.25">
      <c r="A179" s="70">
        <v>2239</v>
      </c>
      <c r="B179" s="64" t="s">
        <v>230</v>
      </c>
      <c r="C179" s="65" t="s">
        <v>231</v>
      </c>
      <c r="D179" s="68">
        <v>16</v>
      </c>
      <c r="E179" s="68">
        <v>764</v>
      </c>
      <c r="F179" s="68">
        <v>253</v>
      </c>
    </row>
    <row r="180" spans="1:6" x14ac:dyDescent="0.25">
      <c r="A180" s="70">
        <v>2240</v>
      </c>
      <c r="B180" s="64" t="s">
        <v>230</v>
      </c>
      <c r="C180" s="65" t="s">
        <v>232</v>
      </c>
      <c r="D180" s="68" t="s">
        <v>16</v>
      </c>
      <c r="E180" s="68">
        <v>31</v>
      </c>
      <c r="F180" s="68" t="s">
        <v>16</v>
      </c>
    </row>
    <row r="181" spans="1:6" x14ac:dyDescent="0.25">
      <c r="A181" s="70">
        <v>2241</v>
      </c>
      <c r="B181" s="64" t="s">
        <v>230</v>
      </c>
      <c r="C181" s="65" t="s">
        <v>233</v>
      </c>
      <c r="D181" s="68">
        <v>20</v>
      </c>
      <c r="E181" s="68">
        <v>219</v>
      </c>
      <c r="F181" s="68">
        <v>132</v>
      </c>
    </row>
    <row r="182" spans="1:6" x14ac:dyDescent="0.25">
      <c r="A182" s="70">
        <v>2242</v>
      </c>
      <c r="B182" s="64" t="s">
        <v>230</v>
      </c>
      <c r="C182" s="65" t="s">
        <v>234</v>
      </c>
      <c r="D182" s="68">
        <v>8</v>
      </c>
      <c r="E182" s="68">
        <v>248</v>
      </c>
      <c r="F182" s="68">
        <v>226</v>
      </c>
    </row>
    <row r="183" spans="1:6" x14ac:dyDescent="0.25">
      <c r="A183" s="70">
        <v>2243</v>
      </c>
      <c r="B183" s="64" t="s">
        <v>230</v>
      </c>
      <c r="C183" s="65" t="s">
        <v>235</v>
      </c>
      <c r="D183" s="68">
        <v>67</v>
      </c>
      <c r="E183" s="68">
        <v>1113</v>
      </c>
      <c r="F183" s="68">
        <v>279</v>
      </c>
    </row>
    <row r="184" spans="1:6" x14ac:dyDescent="0.25">
      <c r="A184" s="70">
        <v>2244</v>
      </c>
      <c r="B184" s="64" t="s">
        <v>230</v>
      </c>
      <c r="C184" s="65" t="s">
        <v>236</v>
      </c>
      <c r="D184" s="68">
        <v>13</v>
      </c>
      <c r="E184" s="68">
        <v>114</v>
      </c>
      <c r="F184" s="68">
        <v>31</v>
      </c>
    </row>
    <row r="185" spans="1:6" x14ac:dyDescent="0.25">
      <c r="A185" s="70">
        <v>2245</v>
      </c>
      <c r="B185" s="64" t="s">
        <v>230</v>
      </c>
      <c r="C185" s="65" t="s">
        <v>237</v>
      </c>
      <c r="D185" s="68" t="s">
        <v>16</v>
      </c>
      <c r="E185" s="68">
        <v>13</v>
      </c>
      <c r="F185" s="68">
        <v>25</v>
      </c>
    </row>
    <row r="186" spans="1:6" x14ac:dyDescent="0.25">
      <c r="A186" s="70">
        <v>2247</v>
      </c>
      <c r="B186" s="64" t="s">
        <v>238</v>
      </c>
      <c r="C186" s="65" t="s">
        <v>239</v>
      </c>
      <c r="D186" s="68" t="s">
        <v>16</v>
      </c>
      <c r="E186" s="68" t="s">
        <v>16</v>
      </c>
      <c r="F186" s="68" t="s">
        <v>16</v>
      </c>
    </row>
    <row r="187" spans="1:6" x14ac:dyDescent="0.25">
      <c r="A187" s="70">
        <v>2248</v>
      </c>
      <c r="B187" s="64" t="s">
        <v>238</v>
      </c>
      <c r="C187" s="65" t="s">
        <v>240</v>
      </c>
      <c r="D187" s="68" t="s">
        <v>16</v>
      </c>
      <c r="E187" s="68" t="s">
        <v>16</v>
      </c>
      <c r="F187" s="68" t="s">
        <v>16</v>
      </c>
    </row>
    <row r="188" spans="1:6" x14ac:dyDescent="0.25">
      <c r="A188" s="70">
        <v>2249</v>
      </c>
      <c r="B188" s="64" t="s">
        <v>238</v>
      </c>
      <c r="C188" s="65" t="s">
        <v>241</v>
      </c>
      <c r="D188" s="68" t="s">
        <v>16</v>
      </c>
      <c r="E188" s="68" t="s">
        <v>16</v>
      </c>
      <c r="F188" s="68" t="s">
        <v>16</v>
      </c>
    </row>
    <row r="189" spans="1:6" x14ac:dyDescent="0.25">
      <c r="A189" s="70">
        <v>2251</v>
      </c>
      <c r="B189" s="64" t="s">
        <v>242</v>
      </c>
      <c r="C189" s="65" t="s">
        <v>243</v>
      </c>
      <c r="D189" s="68" t="s">
        <v>16</v>
      </c>
      <c r="E189" s="68">
        <v>57</v>
      </c>
      <c r="F189" s="68">
        <v>18</v>
      </c>
    </row>
    <row r="190" spans="1:6" x14ac:dyDescent="0.25">
      <c r="A190" s="70">
        <v>2252</v>
      </c>
      <c r="B190" s="64" t="s">
        <v>242</v>
      </c>
      <c r="C190" s="65" t="s">
        <v>244</v>
      </c>
      <c r="D190" s="68" t="s">
        <v>16</v>
      </c>
      <c r="E190" s="68">
        <v>26</v>
      </c>
      <c r="F190" s="68">
        <v>20</v>
      </c>
    </row>
    <row r="191" spans="1:6" x14ac:dyDescent="0.25">
      <c r="A191" s="70">
        <v>2253</v>
      </c>
      <c r="B191" s="64" t="s">
        <v>242</v>
      </c>
      <c r="C191" s="65" t="s">
        <v>245</v>
      </c>
      <c r="D191" s="68">
        <v>11</v>
      </c>
      <c r="E191" s="68">
        <v>29</v>
      </c>
      <c r="F191" s="68">
        <v>84</v>
      </c>
    </row>
    <row r="192" spans="1:6" x14ac:dyDescent="0.25">
      <c r="A192" s="70">
        <v>2254</v>
      </c>
      <c r="B192" s="64" t="s">
        <v>242</v>
      </c>
      <c r="C192" s="65" t="s">
        <v>246</v>
      </c>
      <c r="D192" s="68" t="s">
        <v>16</v>
      </c>
      <c r="E192" s="68">
        <v>100</v>
      </c>
      <c r="F192" s="68">
        <v>106</v>
      </c>
    </row>
    <row r="193" spans="1:6" x14ac:dyDescent="0.25">
      <c r="A193" s="70">
        <v>2255</v>
      </c>
      <c r="B193" s="64" t="s">
        <v>242</v>
      </c>
      <c r="C193" s="65" t="s">
        <v>247</v>
      </c>
      <c r="D193" s="68" t="s">
        <v>16</v>
      </c>
      <c r="E193" s="68">
        <v>91</v>
      </c>
      <c r="F193" s="68">
        <v>31</v>
      </c>
    </row>
    <row r="194" spans="1:6" x14ac:dyDescent="0.25">
      <c r="A194" s="70">
        <v>2256</v>
      </c>
      <c r="B194" s="64" t="s">
        <v>242</v>
      </c>
      <c r="C194" s="65" t="s">
        <v>248</v>
      </c>
      <c r="D194" s="68">
        <v>14</v>
      </c>
      <c r="E194" s="68">
        <v>346</v>
      </c>
      <c r="F194" s="68">
        <v>82</v>
      </c>
    </row>
    <row r="195" spans="1:6" x14ac:dyDescent="0.25">
      <c r="A195" s="70">
        <v>2257</v>
      </c>
      <c r="B195" s="64" t="s">
        <v>242</v>
      </c>
      <c r="C195" s="65" t="s">
        <v>249</v>
      </c>
      <c r="D195" s="68" t="s">
        <v>16</v>
      </c>
      <c r="E195" s="68">
        <v>69</v>
      </c>
      <c r="F195" s="68">
        <v>77</v>
      </c>
    </row>
    <row r="196" spans="1:6" x14ac:dyDescent="0.25">
      <c r="A196" s="70">
        <v>2262</v>
      </c>
      <c r="B196" s="64" t="s">
        <v>67</v>
      </c>
      <c r="C196" s="65" t="s">
        <v>250</v>
      </c>
      <c r="D196" s="68" t="s">
        <v>16</v>
      </c>
      <c r="E196" s="68">
        <v>12</v>
      </c>
      <c r="F196" s="68">
        <v>18</v>
      </c>
    </row>
    <row r="197" spans="1:6" x14ac:dyDescent="0.25">
      <c r="A197" s="70">
        <v>2336</v>
      </c>
      <c r="B197" s="64" t="s">
        <v>176</v>
      </c>
      <c r="C197" s="65" t="s">
        <v>251</v>
      </c>
      <c r="D197" s="68" t="s">
        <v>16</v>
      </c>
      <c r="E197" s="68">
        <v>12</v>
      </c>
      <c r="F197" s="68" t="s">
        <v>16</v>
      </c>
    </row>
    <row r="198" spans="1:6" x14ac:dyDescent="0.25">
      <c r="A198" s="70">
        <v>3997</v>
      </c>
      <c r="B198" s="64" t="s">
        <v>187</v>
      </c>
      <c r="C198" s="65" t="s">
        <v>252</v>
      </c>
      <c r="D198" s="68" t="s">
        <v>16</v>
      </c>
      <c r="E198" s="68" t="s">
        <v>16</v>
      </c>
      <c r="F198" s="68" t="s">
        <v>16</v>
      </c>
    </row>
    <row r="199" spans="1:6" x14ac:dyDescent="0.25">
      <c r="A199" s="70">
        <v>4131</v>
      </c>
      <c r="B199" s="64" t="s">
        <v>227</v>
      </c>
      <c r="C199" s="65" t="s">
        <v>253</v>
      </c>
      <c r="D199" s="68" t="s">
        <v>16</v>
      </c>
      <c r="E199" s="68">
        <v>178</v>
      </c>
      <c r="F199" s="68">
        <v>20</v>
      </c>
    </row>
    <row r="200" spans="1:6" x14ac:dyDescent="0.25">
      <c r="A200" s="8" t="str">
        <f>"Data Source: "&amp;SchoolYear&amp;" Discipline Incidents Collection, "&amp;CollectionID</f>
        <v>Data Source: 2017-18 Discipline Incidents Collection, Collection ID: 1899</v>
      </c>
      <c r="B200" s="8"/>
      <c r="C200" s="71"/>
      <c r="D200" s="72"/>
      <c r="E200" s="72"/>
      <c r="F200" s="72"/>
    </row>
    <row r="201" spans="1:6" x14ac:dyDescent="0.25">
      <c r="A201" s="8" t="s">
        <v>34</v>
      </c>
      <c r="B201" s="8"/>
      <c r="C201" s="71"/>
      <c r="D201" s="72"/>
      <c r="E201" s="72"/>
      <c r="F201" s="72"/>
    </row>
  </sheetData>
  <sheetProtection algorithmName="SHA-512" hashValue="fhEpIkIwSAqj+rn+XlqfWdF34Ie6+2vBBtO5S+VpyHsu9s2VGM3fRLctM608R4a+NH6Xrnujlt1CPluv4vZ7pQ==" saltValue="PKUM5uGtGyvUuajEMxwXZg==" spinCount="100000" sheet="1" objects="1" scenarios="1"/>
  <conditionalFormatting sqref="D2:F199">
    <cfRule type="cellIs" dxfId="0" priority="1" operator="lessThan">
      <formula>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Office xmlns="http://schemas.microsoft.com/sharepoint/v3" xsi:nil="true"/>
    <Priority xmlns="c30eb2c4-08af-4681-9c46-ce44a6085b67">New</Priority>
    <Remediation_x0020_Date xmlns="c30eb2c4-08af-4681-9c46-ce44a6085b67">2018-11-26T22:35:04+00:00</Remediation_x0020_Date>
    <Estimated_x0020_Creation_x0020_Date xmlns="c30eb2c4-08af-4681-9c46-ce44a6085b67" xsi:nil="true"/>
  </documentManagement>
</p:properties>
</file>

<file path=customXml/itemProps1.xml><?xml version="1.0" encoding="utf-8"?>
<ds:datastoreItem xmlns:ds="http://schemas.openxmlformats.org/officeDocument/2006/customXml" ds:itemID="{9116DBEB-54BE-476C-A43D-EA90218A004D}"/>
</file>

<file path=customXml/itemProps2.xml><?xml version="1.0" encoding="utf-8"?>
<ds:datastoreItem xmlns:ds="http://schemas.openxmlformats.org/officeDocument/2006/customXml" ds:itemID="{33567090-2F2B-4E5C-AEF8-778CD990DC59}"/>
</file>

<file path=customXml/itemProps3.xml><?xml version="1.0" encoding="utf-8"?>
<ds:datastoreItem xmlns:ds="http://schemas.openxmlformats.org/officeDocument/2006/customXml" ds:itemID="{86916484-4FF5-4B1D-9750-CE7CDC086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8" baseType="lpstr">
      <vt:lpstr>Statewide Student Count</vt:lpstr>
      <vt:lpstr>Offenses by Category Table</vt:lpstr>
      <vt:lpstr>District Student Count</vt:lpstr>
      <vt:lpstr>Students Disciplined Count</vt:lpstr>
      <vt:lpstr>% of Population DIsciplined</vt:lpstr>
      <vt:lpstr>Offenses by Category Chart</vt:lpstr>
      <vt:lpstr>AsianPop</vt:lpstr>
      <vt:lpstr>AsianTotal</vt:lpstr>
      <vt:lpstr>BlackPop</vt:lpstr>
      <vt:lpstr>BlackTotal</vt:lpstr>
      <vt:lpstr>CollectionID</vt:lpstr>
      <vt:lpstr>FemalePop</vt:lpstr>
      <vt:lpstr>FemaleTotal</vt:lpstr>
      <vt:lpstr>GrandPop</vt:lpstr>
      <vt:lpstr>GrandTotal</vt:lpstr>
      <vt:lpstr>HispanicPop</vt:lpstr>
      <vt:lpstr>HispanicTotal</vt:lpstr>
      <vt:lpstr>IslanderPop</vt:lpstr>
      <vt:lpstr>IslanderTotal</vt:lpstr>
      <vt:lpstr>MalePop</vt:lpstr>
      <vt:lpstr>MaleTotal</vt:lpstr>
      <vt:lpstr>MultiPop</vt:lpstr>
      <vt:lpstr>MultiTotal</vt:lpstr>
      <vt:lpstr>NativePop</vt:lpstr>
      <vt:lpstr>NativeTotal</vt:lpstr>
      <vt:lpstr>SchoolYear</vt:lpstr>
      <vt:lpstr>WhitePop</vt:lpstr>
      <vt:lpstr>WhiteTotal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"foutchj"</dc:creator>
  <cp:lastModifiedBy>"foutchj"</cp:lastModifiedBy>
  <dcterms:created xsi:type="dcterms:W3CDTF">2018-11-05T15:36:12Z</dcterms:created>
  <dcterms:modified xsi:type="dcterms:W3CDTF">2018-11-16T15:27:57Z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