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71241D3F-A8CC-4277-A3B1-F509FA8EE156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SEPDS!$A$3:$N$71</definedName>
    <definedName name="_xlnm.Print_Area" localSheetId="0">SEPDS!$A$1:$N$71</definedName>
    <definedName name="_xlnm.Print_Titles" localSheetId="0">SEPDS!$1:$3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L5" i="1"/>
  <c r="L6" i="1"/>
  <c r="L7" i="1"/>
  <c r="L8" i="1"/>
  <c r="L9" i="1"/>
  <c r="L10" i="1"/>
  <c r="L11" i="1"/>
  <c r="L12" i="1"/>
  <c r="L13" i="1"/>
  <c r="L14" i="1"/>
  <c r="L15" i="1"/>
  <c r="M15" i="1" s="1"/>
  <c r="L16" i="1"/>
  <c r="M16" i="1" s="1"/>
  <c r="L17" i="1"/>
  <c r="M17" i="1" s="1"/>
  <c r="L18" i="1"/>
  <c r="M18" i="1" s="1"/>
  <c r="L19" i="1"/>
  <c r="M19" i="1" s="1"/>
  <c r="L20" i="1"/>
  <c r="L21" i="1"/>
  <c r="L23" i="1"/>
  <c r="L22" i="1"/>
  <c r="L25" i="1"/>
  <c r="M25" i="1" s="1"/>
  <c r="L24" i="1"/>
  <c r="M24" i="1" s="1"/>
  <c r="L26" i="1"/>
  <c r="M26" i="1" s="1"/>
  <c r="L27" i="1"/>
  <c r="M27" i="1" s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7" i="1"/>
  <c r="L56" i="1"/>
  <c r="L59" i="1"/>
  <c r="L58" i="1"/>
  <c r="L60" i="1"/>
  <c r="L62" i="1"/>
  <c r="L61" i="1"/>
  <c r="L63" i="1"/>
  <c r="L64" i="1"/>
  <c r="L65" i="1"/>
  <c r="L66" i="1"/>
  <c r="L67" i="1"/>
  <c r="L68" i="1"/>
  <c r="L69" i="1"/>
  <c r="L71" i="1"/>
  <c r="L70" i="1"/>
  <c r="L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3" i="1"/>
  <c r="J22" i="1"/>
  <c r="J25" i="1"/>
  <c r="J24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7" i="1"/>
  <c r="J56" i="1"/>
  <c r="J59" i="1"/>
  <c r="J58" i="1"/>
  <c r="J60" i="1"/>
  <c r="J62" i="1"/>
  <c r="J61" i="1"/>
  <c r="J63" i="1"/>
  <c r="J64" i="1"/>
  <c r="J65" i="1"/>
  <c r="J66" i="1"/>
  <c r="J67" i="1"/>
  <c r="J68" i="1"/>
  <c r="J69" i="1"/>
  <c r="J71" i="1"/>
  <c r="J70" i="1"/>
  <c r="M20" i="1"/>
  <c r="M70" i="1" l="1"/>
  <c r="M71" i="1"/>
  <c r="M5" i="1"/>
  <c r="M6" i="1"/>
  <c r="M7" i="1"/>
  <c r="M8" i="1"/>
  <c r="M9" i="1"/>
  <c r="M10" i="1"/>
  <c r="M11" i="1"/>
  <c r="M12" i="1"/>
  <c r="M13" i="1"/>
  <c r="M14" i="1"/>
  <c r="M21" i="1"/>
  <c r="M23" i="1"/>
  <c r="M22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7" i="1"/>
  <c r="M56" i="1"/>
  <c r="M59" i="1"/>
  <c r="M58" i="1"/>
  <c r="M60" i="1"/>
  <c r="M62" i="1"/>
  <c r="M61" i="1"/>
  <c r="M63" i="1"/>
  <c r="M64" i="1"/>
  <c r="M65" i="1"/>
  <c r="M66" i="1"/>
  <c r="M67" i="1"/>
  <c r="M68" i="1"/>
  <c r="M69" i="1"/>
  <c r="M4" i="1" l="1"/>
</calcChain>
</file>

<file path=xl/sharedStrings.xml><?xml version="1.0" encoding="utf-8"?>
<sst xmlns="http://schemas.openxmlformats.org/spreadsheetml/2006/main" count="357" uniqueCount="80">
  <si>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</si>
  <si>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</si>
  <si>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</si>
  <si>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</si>
  <si>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</si>
  <si>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</si>
  <si>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</si>
  <si>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</si>
  <si>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</si>
  <si>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</si>
  <si>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</si>
  <si>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</si>
  <si>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</si>
  <si>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</si>
  <si>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</si>
  <si>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</si>
  <si>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</si>
  <si>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SY27</t>
  </si>
  <si>
    <t xml:space="preserve">S&amp;F Foods, Inc. </t>
  </si>
  <si>
    <t>R</t>
  </si>
  <si>
    <t>087BC</t>
  </si>
  <si>
    <t>Pepperoni Pizza Breadsticks - Bulk</t>
  </si>
  <si>
    <t>A</t>
  </si>
  <si>
    <t>088BC</t>
  </si>
  <si>
    <t>Cheese Pizza Breadsticks - Bulk</t>
  </si>
  <si>
    <t>089MC</t>
  </si>
  <si>
    <t>Pepperoni Pizza Breadsticks - Mylar</t>
  </si>
  <si>
    <t>X</t>
  </si>
  <si>
    <t>091BC</t>
  </si>
  <si>
    <t>TURKEY HAM &amp; CHEESE BREADSTICKS</t>
  </si>
  <si>
    <t>1000BC</t>
  </si>
  <si>
    <t>DAVE'S DETROIT STYLE PIZZA CHEESE &amp; UNCURED BEEF PEPPERONI - Bulk</t>
  </si>
  <si>
    <t>1070BC</t>
  </si>
  <si>
    <t>DAVE'S DETROIT STYLE PIZZA CHEESE &amp; SAUCE - Bulk</t>
  </si>
  <si>
    <t>128MC</t>
  </si>
  <si>
    <t>Apple Cinnamon Texas Toast - Mylar</t>
  </si>
  <si>
    <t>137MC</t>
  </si>
  <si>
    <t>Breakfast Uncured Turkey Ham &amp; Cheese Pocket - Mylar</t>
  </si>
  <si>
    <t>140MC</t>
  </si>
  <si>
    <t>Breakfast Turkey Sausage &amp; Gravy Pocket - Mylar</t>
  </si>
  <si>
    <t>145BC</t>
  </si>
  <si>
    <t>Breakfast Turkey Sausage &amp; Gravy Pocket - Bulk</t>
  </si>
  <si>
    <t>1500MC</t>
  </si>
  <si>
    <t>Gluten-Free Beef Pepperoni Pizza Stuffer - Mylar</t>
  </si>
  <si>
    <t>151BC</t>
  </si>
  <si>
    <t>Cheezy Breadsticks - Bulk</t>
  </si>
  <si>
    <t>201MC</t>
  </si>
  <si>
    <t>Split Top Cheese &amp; Uncured Beef Pepperoni Pizza Calzone - Mylar</t>
  </si>
  <si>
    <t>202MC</t>
  </si>
  <si>
    <t>Split Top Cheese &amp; Pizza Sauce Calzone - Mylar</t>
  </si>
  <si>
    <t>208BC</t>
  </si>
  <si>
    <t>SPLIT TOP HAM &amp; CHEESE STUFFER -Bulk</t>
  </si>
  <si>
    <t>209MC</t>
  </si>
  <si>
    <t>SPLIT TOP HAM &amp; CHEESE STUFFER -Mylar</t>
  </si>
  <si>
    <t>211BC</t>
  </si>
  <si>
    <t>Split Top Cheese &amp; Uncured Beef Pepperoni Pizza Calzone - Bulk</t>
  </si>
  <si>
    <t>212BC</t>
  </si>
  <si>
    <t>Split Top Cheese &amp; Pizza Sauce Calzone - Bulk</t>
  </si>
  <si>
    <t>5160MC</t>
  </si>
  <si>
    <t>Meat Lovers Stromboli - Mylar</t>
  </si>
  <si>
    <t>5192BC</t>
  </si>
  <si>
    <t>Meat Lovers Stromboli - Bulk</t>
  </si>
  <si>
    <t>5195BC</t>
  </si>
  <si>
    <t>TURKEY HAM &amp; CHEESE STROMBOLI - Bulk</t>
  </si>
  <si>
    <t>900MC</t>
  </si>
  <si>
    <t>Gluten Free Cheese &amp; Sauce Pizza Pocket - Mylar</t>
  </si>
  <si>
    <t>9072BC</t>
  </si>
  <si>
    <t>BREAKFAST SAUSAGE &amp; GRAVY BITES - Bulk</t>
  </si>
  <si>
    <t>9073BC</t>
  </si>
  <si>
    <t>MINI PEPPERONI CALZONES - Bulk</t>
  </si>
  <si>
    <t>9074BC</t>
  </si>
  <si>
    <t>MINI CHEESE CALZONES - Bulk</t>
  </si>
  <si>
    <t>9075BC</t>
  </si>
  <si>
    <t>BUFFALO STYLE CHEESE BITES - Bulk</t>
  </si>
  <si>
    <t>9076BC</t>
  </si>
  <si>
    <t>UNCURED TURKEY HAM &amp; CHEESE BITES</t>
  </si>
  <si>
    <t>9077BC</t>
  </si>
  <si>
    <t>GRILLED CHEESE BITES - Bulk</t>
  </si>
  <si>
    <t>9080BC</t>
  </si>
  <si>
    <t>MOZZARELLA CHEESE BITES - Bulk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</si>
</sst>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71"/>
  <sheetViews>
    <sheetView tabSelected="1" zoomScaleNormal="100" zoomScaleSheetLayoutView="70" workbookViewId="0">
      <pane ySplit="3" topLeftCell="A4" activePane="bottomLeft" state="frozen"/>
      <selection pane="bottomLeft" activeCell="H1" sqref="H1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36328125" style="34" customWidth="1"/>
    <col min="5" max="5" width="39.6328125" customWidth="1"/>
    <col min="6" max="6" width="9.3632812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0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1</v>
      </c>
      <c r="B2" s="11"/>
      <c r="C2" s="12"/>
      <c r="D2" s="38" t="s">
        <v>2</v>
      </c>
      <c r="E2" s="32">
        <v>46008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75" customHeight="1" x14ac:dyDescent="0.35">
      <c r="A3" s="4" t="s">
        <v>3</v>
      </c>
      <c r="B3" s="4" t="s">
        <v>4</v>
      </c>
      <c r="C3" s="4" t="s">
        <v>5</v>
      </c>
      <c r="D3" s="28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5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3" t="s">
        <v>16</v>
      </c>
    </row>
    <row r="4" spans="1:14" s="9" customFormat="1" ht="42" customHeight="1" x14ac:dyDescent="0.35">
      <c r="A4" s="7" t="s">
        <v>17</v>
      </c>
      <c r="B4" s="40" t="s">
        <v>18</v>
      </c>
      <c r="C4" s="7" t="s">
        <v>19</v>
      </c>
      <c r="D4" s="29" t="s">
        <v>20</v>
      </c>
      <c r="E4" s="42" t="s">
        <v>21</v>
      </c>
      <c r="F4" s="8">
        <v>26.25</v>
      </c>
      <c r="G4" s="8">
        <v>105</v>
      </c>
      <c r="H4" s="8">
        <v>4</v>
      </c>
      <c r="I4" s="26">
        <v>110244</v>
      </c>
      <c r="J4" s="4" t="str">
        <f>VLOOKUP(I4,'[1]October 2025'!$A:$C,2,FALSE)</f>
        <v>CHEESE MOZ LM PT SKM UNFZ PROC PK(41125)</v>
      </c>
      <c r="K4" s="8">
        <v>8.5299999999999994</v>
      </c>
      <c r="L4" s="41">
        <f>VLOOKUP(I4,'[1]October 2025'!$A:$C,3,FALSE)</f>
        <v>1.8265</v>
      </c>
      <c r="M4" s="43">
        <f t="shared" ref="M4:M35" si="0">ROUND(K4*L4,2)</f>
        <v>15.58</v>
      </c>
      <c r="N4" s="10">
        <v>46007</v>
      </c>
    </row>
    <row r="5" spans="1:14" s="9" customFormat="1" ht="42" hidden="1" customHeight="1" x14ac:dyDescent="0.35">
      <c r="A5" s="7" t="s">
        <v>17</v>
      </c>
      <c r="B5" s="40" t="s">
        <v>18</v>
      </c>
      <c r="C5" s="7" t="s">
        <v>19</v>
      </c>
      <c r="D5" s="29" t="s">
        <v>20</v>
      </c>
      <c r="E5" s="42" t="s">
        <v>21</v>
      </c>
      <c r="F5" s="8">
        <v>26.25</v>
      </c>
      <c r="G5" s="8">
        <v>105</v>
      </c>
      <c r="H5" s="8">
        <v>4</v>
      </c>
      <c r="I5" s="26">
        <v>110482</v>
      </c>
      <c r="J5" s="4" t="str">
        <f>VLOOKUP(I5,'[1]October 2025'!$A:$C,2,FALSE)</f>
        <v>FLOUR HIGH GLUTEN BAG-50 LB</v>
      </c>
      <c r="K5" s="8">
        <v>7.8</v>
      </c>
      <c r="L5" s="41">
        <f>VLOOKUP(I5,'[1]October 2025'!$A:$C,3,FALSE)</f>
        <v>0.32629999999999998</v>
      </c>
      <c r="M5" s="43">
        <f t="shared" si="0"/>
        <v>2.5499999999999998</v>
      </c>
      <c r="N5" s="10">
        <v>46007</v>
      </c>
    </row>
    <row r="6" spans="1:14" s="9" customFormat="1" ht="42" hidden="1" customHeight="1" x14ac:dyDescent="0.35">
      <c r="A6" s="7" t="s">
        <v>17</v>
      </c>
      <c r="B6" s="40" t="s">
        <v>18</v>
      </c>
      <c r="C6" s="7" t="s">
        <v>19</v>
      </c>
      <c r="D6" s="29" t="s">
        <v>20</v>
      </c>
      <c r="E6" s="42" t="s">
        <v>21</v>
      </c>
      <c r="F6" s="8">
        <v>26.25</v>
      </c>
      <c r="G6" s="8">
        <v>105</v>
      </c>
      <c r="H6" s="8">
        <v>4</v>
      </c>
      <c r="I6" s="26">
        <v>100332</v>
      </c>
      <c r="J6" s="4" t="str">
        <f>VLOOKUP(I6,'[1]October 2025'!$A:$C,2,FALSE)</f>
        <v>TOMATO PASTE FOR BULK PROCESSING</v>
      </c>
      <c r="K6" s="8">
        <v>1.24</v>
      </c>
      <c r="L6" s="41">
        <f>VLOOKUP(I6,'[1]October 2025'!$A:$C,3,FALSE)</f>
        <v>0.63049999999999995</v>
      </c>
      <c r="M6" s="43">
        <f t="shared" si="0"/>
        <v>0.78</v>
      </c>
      <c r="N6" s="10">
        <v>46007</v>
      </c>
    </row>
    <row r="7" spans="1:14" s="9" customFormat="1" ht="42" customHeight="1" x14ac:dyDescent="0.35">
      <c r="A7" s="7" t="s">
        <v>17</v>
      </c>
      <c r="B7" s="40" t="s">
        <v>18</v>
      </c>
      <c r="C7" s="7" t="s">
        <v>22</v>
      </c>
      <c r="D7" s="29" t="s">
        <v>23</v>
      </c>
      <c r="E7" s="42" t="s">
        <v>24</v>
      </c>
      <c r="F7" s="8">
        <v>26.25</v>
      </c>
      <c r="G7" s="8">
        <v>105</v>
      </c>
      <c r="H7" s="8">
        <v>4</v>
      </c>
      <c r="I7" s="26">
        <v>110244</v>
      </c>
      <c r="J7" s="4" t="str">
        <f>VLOOKUP(I7,'[1]October 2025'!$A:$C,2,FALSE)</f>
        <v>CHEESE MOZ LM PT SKM UNFZ PROC PK(41125)</v>
      </c>
      <c r="K7" s="8">
        <v>10.45</v>
      </c>
      <c r="L7" s="41">
        <f>VLOOKUP(I7,'[1]October 2025'!$A:$C,3,FALSE)</f>
        <v>1.8265</v>
      </c>
      <c r="M7" s="43">
        <f t="shared" si="0"/>
        <v>19.09</v>
      </c>
      <c r="N7" s="10">
        <v>45996</v>
      </c>
    </row>
    <row r="8" spans="1:14" s="9" customFormat="1" ht="42" hidden="1" customHeight="1" x14ac:dyDescent="0.35">
      <c r="A8" s="7" t="s">
        <v>17</v>
      </c>
      <c r="B8" s="40" t="s">
        <v>18</v>
      </c>
      <c r="C8" s="7" t="s">
        <v>22</v>
      </c>
      <c r="D8" s="29" t="s">
        <v>23</v>
      </c>
      <c r="E8" s="42" t="s">
        <v>24</v>
      </c>
      <c r="F8" s="8">
        <v>26.25</v>
      </c>
      <c r="G8" s="8">
        <v>105</v>
      </c>
      <c r="H8" s="8">
        <v>4</v>
      </c>
      <c r="I8" s="26">
        <v>110482</v>
      </c>
      <c r="J8" s="4" t="str">
        <f>VLOOKUP(I8,'[1]October 2025'!$A:$C,2,FALSE)</f>
        <v>FLOUR HIGH GLUTEN BAG-50 LB</v>
      </c>
      <c r="K8" s="8">
        <v>7.7</v>
      </c>
      <c r="L8" s="41">
        <f>VLOOKUP(I8,'[1]October 2025'!$A:$C,3,FALSE)</f>
        <v>0.32629999999999998</v>
      </c>
      <c r="M8" s="43">
        <f t="shared" si="0"/>
        <v>2.5099999999999998</v>
      </c>
      <c r="N8" s="10">
        <v>45996</v>
      </c>
    </row>
    <row r="9" spans="1:14" s="9" customFormat="1" ht="42" hidden="1" customHeight="1" x14ac:dyDescent="0.35">
      <c r="A9" s="7" t="s">
        <v>17</v>
      </c>
      <c r="B9" s="40" t="s">
        <v>18</v>
      </c>
      <c r="C9" s="7" t="s">
        <v>22</v>
      </c>
      <c r="D9" s="29" t="s">
        <v>23</v>
      </c>
      <c r="E9" s="42" t="s">
        <v>24</v>
      </c>
      <c r="F9" s="8">
        <v>26.25</v>
      </c>
      <c r="G9" s="8">
        <v>105</v>
      </c>
      <c r="H9" s="8">
        <v>4</v>
      </c>
      <c r="I9" s="26">
        <v>100332</v>
      </c>
      <c r="J9" s="4" t="str">
        <f>VLOOKUP(I9,'[1]October 2025'!$A:$C,2,FALSE)</f>
        <v>TOMATO PASTE FOR BULK PROCESSING</v>
      </c>
      <c r="K9" s="8">
        <v>2.4</v>
      </c>
      <c r="L9" s="41">
        <f>VLOOKUP(I9,'[1]October 2025'!$A:$C,3,FALSE)</f>
        <v>0.63049999999999995</v>
      </c>
      <c r="M9" s="43">
        <f t="shared" si="0"/>
        <v>1.51</v>
      </c>
      <c r="N9" s="10">
        <v>45996</v>
      </c>
    </row>
    <row r="10" spans="1:14" s="9" customFormat="1" ht="42" customHeight="1" x14ac:dyDescent="0.35">
      <c r="A10" s="7" t="s">
        <v>17</v>
      </c>
      <c r="B10" s="40" t="s">
        <v>18</v>
      </c>
      <c r="C10" s="7" t="s">
        <v>19</v>
      </c>
      <c r="D10" s="29" t="s">
        <v>25</v>
      </c>
      <c r="E10" s="42" t="s">
        <v>26</v>
      </c>
      <c r="F10" s="8">
        <v>26.25</v>
      </c>
      <c r="G10" s="8">
        <v>105</v>
      </c>
      <c r="H10" s="8">
        <v>4</v>
      </c>
      <c r="I10" s="26">
        <v>110244</v>
      </c>
      <c r="J10" s="4" t="str">
        <f>VLOOKUP(I10,'[1]October 2025'!$A:$C,2,FALSE)</f>
        <v>CHEESE MOZ LM PT SKM UNFZ PROC PK(41125)</v>
      </c>
      <c r="K10" s="8">
        <v>8.5299999999999994</v>
      </c>
      <c r="L10" s="41">
        <f>VLOOKUP(I10,'[1]October 2025'!$A:$C,3,FALSE)</f>
        <v>1.8265</v>
      </c>
      <c r="M10" s="43">
        <f t="shared" si="0"/>
        <v>15.58</v>
      </c>
      <c r="N10" s="10">
        <v>46007</v>
      </c>
    </row>
    <row r="11" spans="1:14" s="9" customFormat="1" ht="42" hidden="1" customHeight="1" x14ac:dyDescent="0.35">
      <c r="A11" s="7" t="s">
        <v>17</v>
      </c>
      <c r="B11" s="40" t="s">
        <v>18</v>
      </c>
      <c r="C11" s="7" t="s">
        <v>19</v>
      </c>
      <c r="D11" s="29" t="s">
        <v>25</v>
      </c>
      <c r="E11" s="42" t="s">
        <v>26</v>
      </c>
      <c r="F11" s="8">
        <v>26.25</v>
      </c>
      <c r="G11" s="8">
        <v>105</v>
      </c>
      <c r="H11" s="8">
        <v>4</v>
      </c>
      <c r="I11" s="26">
        <v>110482</v>
      </c>
      <c r="J11" s="4" t="str">
        <f>VLOOKUP(I11,'[1]October 2025'!$A:$C,2,FALSE)</f>
        <v>FLOUR HIGH GLUTEN BAG-50 LB</v>
      </c>
      <c r="K11" s="8">
        <v>7.8</v>
      </c>
      <c r="L11" s="41">
        <f>VLOOKUP(I11,'[1]October 2025'!$A:$C,3,FALSE)</f>
        <v>0.32629999999999998</v>
      </c>
      <c r="M11" s="43">
        <f t="shared" si="0"/>
        <v>2.5499999999999998</v>
      </c>
      <c r="N11" s="10">
        <v>46007</v>
      </c>
    </row>
    <row r="12" spans="1:14" s="9" customFormat="1" ht="42" hidden="1" customHeight="1" x14ac:dyDescent="0.35">
      <c r="A12" s="7" t="s">
        <v>17</v>
      </c>
      <c r="B12" s="40" t="s">
        <v>18</v>
      </c>
      <c r="C12" s="7" t="s">
        <v>19</v>
      </c>
      <c r="D12" s="29" t="s">
        <v>25</v>
      </c>
      <c r="E12" s="42" t="s">
        <v>26</v>
      </c>
      <c r="F12" s="8">
        <v>26.25</v>
      </c>
      <c r="G12" s="8">
        <v>105</v>
      </c>
      <c r="H12" s="8">
        <v>4</v>
      </c>
      <c r="I12" s="26">
        <v>100332</v>
      </c>
      <c r="J12" s="4" t="str">
        <f>VLOOKUP(I12,'[1]October 2025'!$A:$C,2,FALSE)</f>
        <v>TOMATO PASTE FOR BULK PROCESSING</v>
      </c>
      <c r="K12" s="8">
        <v>1.24</v>
      </c>
      <c r="L12" s="41">
        <f>VLOOKUP(I12,'[1]October 2025'!$A:$C,3,FALSE)</f>
        <v>0.63049999999999995</v>
      </c>
      <c r="M12" s="43">
        <f t="shared" si="0"/>
        <v>0.78</v>
      </c>
      <c r="N12" s="10">
        <v>46007</v>
      </c>
    </row>
    <row r="13" spans="1:14" s="9" customFormat="1" ht="42" customHeight="1" x14ac:dyDescent="0.35">
      <c r="A13" s="7" t="s">
        <v>17</v>
      </c>
      <c r="B13" s="40" t="s">
        <v>18</v>
      </c>
      <c r="C13" s="7" t="s">
        <v>27</v>
      </c>
      <c r="D13" s="29" t="s">
        <v>28</v>
      </c>
      <c r="E13" s="42" t="s">
        <v>29</v>
      </c>
      <c r="F13" s="8">
        <v>26.25</v>
      </c>
      <c r="G13" s="8">
        <v>105</v>
      </c>
      <c r="H13" s="8">
        <v>4</v>
      </c>
      <c r="I13" s="26">
        <v>110244</v>
      </c>
      <c r="J13" s="4" t="str">
        <f>VLOOKUP(I13,'[1]October 2025'!$A:$C,2,FALSE)</f>
        <v>CHEESE MOZ LM PT SKM UNFZ PROC PK(41125)</v>
      </c>
      <c r="K13" s="8">
        <v>7.87</v>
      </c>
      <c r="L13" s="41">
        <f>VLOOKUP(I13,'[1]October 2025'!$A:$C,3,FALSE)</f>
        <v>1.8265</v>
      </c>
      <c r="M13" s="43">
        <f t="shared" si="0"/>
        <v>14.37</v>
      </c>
      <c r="N13" s="10">
        <v>45996</v>
      </c>
    </row>
    <row r="14" spans="1:14" s="9" customFormat="1" ht="42" hidden="1" customHeight="1" x14ac:dyDescent="0.35">
      <c r="A14" s="7" t="s">
        <v>17</v>
      </c>
      <c r="B14" s="40" t="s">
        <v>18</v>
      </c>
      <c r="C14" s="7" t="s">
        <v>27</v>
      </c>
      <c r="D14" s="29" t="s">
        <v>28</v>
      </c>
      <c r="E14" s="42" t="s">
        <v>29</v>
      </c>
      <c r="F14" s="8">
        <v>26.25</v>
      </c>
      <c r="G14" s="8">
        <v>105</v>
      </c>
      <c r="H14" s="8">
        <v>4</v>
      </c>
      <c r="I14" s="26">
        <v>110482</v>
      </c>
      <c r="J14" s="4" t="str">
        <f>VLOOKUP(I14,'[1]October 2025'!$A:$C,2,FALSE)</f>
        <v>FLOUR HIGH GLUTEN BAG-50 LB</v>
      </c>
      <c r="K14" s="8">
        <v>7.7</v>
      </c>
      <c r="L14" s="41">
        <f>VLOOKUP(I14,'[1]October 2025'!$A:$C,3,FALSE)</f>
        <v>0.32629999999999998</v>
      </c>
      <c r="M14" s="43">
        <f t="shared" si="0"/>
        <v>2.5099999999999998</v>
      </c>
      <c r="N14" s="10">
        <v>45996</v>
      </c>
    </row>
    <row r="15" spans="1:14" s="9" customFormat="1" ht="42" customHeight="1" x14ac:dyDescent="0.35">
      <c r="A15" s="7" t="s">
        <v>17</v>
      </c>
      <c r="B15" s="40" t="s">
        <v>18</v>
      </c>
      <c r="C15" s="7" t="s">
        <v>19</v>
      </c>
      <c r="D15" s="29" t="s">
        <v>30</v>
      </c>
      <c r="E15" s="42" t="s">
        <v>31</v>
      </c>
      <c r="F15" s="8">
        <v>20.25</v>
      </c>
      <c r="G15" s="8">
        <v>60</v>
      </c>
      <c r="H15" s="8">
        <v>5.4</v>
      </c>
      <c r="I15" s="26">
        <v>110244</v>
      </c>
      <c r="J15" s="4" t="str">
        <f>VLOOKUP(I15,'[1]October 2025'!$A:$C,2,FALSE)</f>
        <v>CHEESE MOZ LM PT SKM UNFZ PROC PK(41125)</v>
      </c>
      <c r="K15" s="8">
        <v>4.7135999999999996</v>
      </c>
      <c r="L15" s="41">
        <f>VLOOKUP(I15,'[1]October 2025'!$A:$C,3,FALSE)</f>
        <v>1.8265</v>
      </c>
      <c r="M15" s="43">
        <f t="shared" si="0"/>
        <v>8.61</v>
      </c>
      <c r="N15" s="10">
        <v>46007</v>
      </c>
    </row>
    <row r="16" spans="1:14" s="9" customFormat="1" ht="42" hidden="1" customHeight="1" x14ac:dyDescent="0.35">
      <c r="A16" s="7" t="s">
        <v>17</v>
      </c>
      <c r="B16" s="40" t="s">
        <v>18</v>
      </c>
      <c r="C16" s="7" t="s">
        <v>19</v>
      </c>
      <c r="D16" s="29" t="s">
        <v>30</v>
      </c>
      <c r="E16" s="42" t="s">
        <v>31</v>
      </c>
      <c r="F16" s="8">
        <v>20.25</v>
      </c>
      <c r="G16" s="8">
        <v>60</v>
      </c>
      <c r="H16" s="8">
        <v>5.4</v>
      </c>
      <c r="I16" s="26">
        <v>110482</v>
      </c>
      <c r="J16" s="4" t="str">
        <f>VLOOKUP(I16,'[1]October 2025'!$A:$C,2,FALSE)</f>
        <v>FLOUR HIGH GLUTEN BAG-50 LB</v>
      </c>
      <c r="K16" s="8">
        <v>4.45</v>
      </c>
      <c r="L16" s="41">
        <f>VLOOKUP(I16,'[1]October 2025'!$A:$C,3,FALSE)</f>
        <v>0.32629999999999998</v>
      </c>
      <c r="M16" s="43">
        <f t="shared" si="0"/>
        <v>1.45</v>
      </c>
      <c r="N16" s="10">
        <v>46007</v>
      </c>
    </row>
    <row r="17" spans="1:14" s="9" customFormat="1" ht="42" hidden="1" customHeight="1" x14ac:dyDescent="0.35">
      <c r="A17" s="7" t="s">
        <v>17</v>
      </c>
      <c r="B17" s="40" t="s">
        <v>18</v>
      </c>
      <c r="C17" s="7" t="s">
        <v>19</v>
      </c>
      <c r="D17" s="29" t="s">
        <v>30</v>
      </c>
      <c r="E17" s="42" t="s">
        <v>31</v>
      </c>
      <c r="F17" s="8">
        <v>20.25</v>
      </c>
      <c r="G17" s="8">
        <v>60</v>
      </c>
      <c r="H17" s="8">
        <v>5.4</v>
      </c>
      <c r="I17" s="26">
        <v>100332</v>
      </c>
      <c r="J17" s="4" t="str">
        <f>VLOOKUP(I17,'[1]October 2025'!$A:$C,2,FALSE)</f>
        <v>TOMATO PASTE FOR BULK PROCESSING</v>
      </c>
      <c r="K17" s="8">
        <v>0.77</v>
      </c>
      <c r="L17" s="41">
        <f>VLOOKUP(I17,'[1]October 2025'!$A:$C,3,FALSE)</f>
        <v>0.63049999999999995</v>
      </c>
      <c r="M17" s="43">
        <f t="shared" si="0"/>
        <v>0.49</v>
      </c>
      <c r="N17" s="10">
        <v>46007</v>
      </c>
    </row>
    <row r="18" spans="1:14" s="9" customFormat="1" ht="42" customHeight="1" x14ac:dyDescent="0.35">
      <c r="A18" s="7" t="s">
        <v>17</v>
      </c>
      <c r="B18" s="40" t="s">
        <v>18</v>
      </c>
      <c r="C18" s="7" t="s">
        <v>19</v>
      </c>
      <c r="D18" s="29" t="s">
        <v>32</v>
      </c>
      <c r="E18" s="42" t="s">
        <v>33</v>
      </c>
      <c r="F18" s="8">
        <v>20.7</v>
      </c>
      <c r="G18" s="8">
        <v>60</v>
      </c>
      <c r="H18" s="8">
        <v>5.5</v>
      </c>
      <c r="I18" s="26">
        <v>110244</v>
      </c>
      <c r="J18" s="4" t="str">
        <f>VLOOKUP(I18,'[1]October 2025'!$A:$C,2,FALSE)</f>
        <v>CHEESE MOZ LM PT SKM UNFZ PROC PK(41125)</v>
      </c>
      <c r="K18" s="8">
        <v>7.05</v>
      </c>
      <c r="L18" s="41">
        <f>VLOOKUP(I18,'[1]October 2025'!$A:$C,3,FALSE)</f>
        <v>1.8265</v>
      </c>
      <c r="M18" s="43">
        <f t="shared" si="0"/>
        <v>12.88</v>
      </c>
      <c r="N18" s="10">
        <v>46008</v>
      </c>
    </row>
    <row r="19" spans="1:14" s="9" customFormat="1" ht="42" hidden="1" customHeight="1" x14ac:dyDescent="0.35">
      <c r="A19" s="7" t="s">
        <v>17</v>
      </c>
      <c r="B19" s="40" t="s">
        <v>18</v>
      </c>
      <c r="C19" s="7" t="s">
        <v>19</v>
      </c>
      <c r="D19" s="29" t="s">
        <v>32</v>
      </c>
      <c r="E19" s="42" t="s">
        <v>33</v>
      </c>
      <c r="F19" s="8">
        <v>20.7</v>
      </c>
      <c r="G19" s="8">
        <v>60</v>
      </c>
      <c r="H19" s="8">
        <v>5.5</v>
      </c>
      <c r="I19" s="26">
        <v>110482</v>
      </c>
      <c r="J19" s="4" t="str">
        <f>VLOOKUP(I19,'[1]October 2025'!$A:$C,2,FALSE)</f>
        <v>FLOUR HIGH GLUTEN BAG-50 LB</v>
      </c>
      <c r="K19" s="8">
        <v>4.45</v>
      </c>
      <c r="L19" s="41">
        <f>VLOOKUP(I19,'[1]October 2025'!$A:$C,3,FALSE)</f>
        <v>0.32629999999999998</v>
      </c>
      <c r="M19" s="43">
        <f t="shared" si="0"/>
        <v>1.45</v>
      </c>
      <c r="N19" s="10">
        <v>46008</v>
      </c>
    </row>
    <row r="20" spans="1:14" s="9" customFormat="1" ht="42" hidden="1" customHeight="1" x14ac:dyDescent="0.35">
      <c r="A20" s="7" t="s">
        <v>17</v>
      </c>
      <c r="B20" s="40" t="s">
        <v>18</v>
      </c>
      <c r="C20" s="7" t="s">
        <v>19</v>
      </c>
      <c r="D20" s="29" t="s">
        <v>32</v>
      </c>
      <c r="E20" s="42" t="s">
        <v>33</v>
      </c>
      <c r="F20" s="8">
        <v>20.7</v>
      </c>
      <c r="G20" s="8">
        <v>60</v>
      </c>
      <c r="H20" s="8">
        <v>5.5</v>
      </c>
      <c r="I20" s="26">
        <v>100332</v>
      </c>
      <c r="J20" s="4" t="str">
        <f>VLOOKUP(I20,'[1]October 2025'!$A:$C,2,FALSE)</f>
        <v>TOMATO PASTE FOR BULK PROCESSING</v>
      </c>
      <c r="K20" s="8">
        <v>0.77</v>
      </c>
      <c r="L20" s="41">
        <f>VLOOKUP(I20,'[1]October 2025'!$A:$C,3,FALSE)</f>
        <v>0.63049999999999995</v>
      </c>
      <c r="M20" s="43">
        <f t="shared" si="0"/>
        <v>0.49</v>
      </c>
      <c r="N20" s="10">
        <v>46008</v>
      </c>
    </row>
    <row r="21" spans="1:14" s="9" customFormat="1" ht="42" hidden="1" customHeight="1" x14ac:dyDescent="0.35">
      <c r="A21" s="7" t="s">
        <v>17</v>
      </c>
      <c r="B21" s="40" t="s">
        <v>18</v>
      </c>
      <c r="C21" s="7" t="s">
        <v>22</v>
      </c>
      <c r="D21" s="29" t="s">
        <v>34</v>
      </c>
      <c r="E21" s="42" t="s">
        <v>35</v>
      </c>
      <c r="F21" s="8">
        <v>19.8</v>
      </c>
      <c r="G21" s="8">
        <v>96</v>
      </c>
      <c r="H21" s="8">
        <v>3.3</v>
      </c>
      <c r="I21" s="26">
        <v>110482</v>
      </c>
      <c r="J21" s="4" t="str">
        <f>VLOOKUP(I21,'[1]October 2025'!$A:$C,2,FALSE)</f>
        <v>FLOUR HIGH GLUTEN BAG-50 LB</v>
      </c>
      <c r="K21" s="8">
        <v>6.9</v>
      </c>
      <c r="L21" s="41">
        <f>VLOOKUP(I21,'[1]October 2025'!$A:$C,3,FALSE)</f>
        <v>0.32629999999999998</v>
      </c>
      <c r="M21" s="43">
        <f t="shared" si="0"/>
        <v>2.25</v>
      </c>
      <c r="N21" s="10">
        <v>45996</v>
      </c>
    </row>
    <row r="22" spans="1:14" ht="42" customHeight="1" x14ac:dyDescent="0.35">
      <c r="A22" s="7" t="s">
        <v>17</v>
      </c>
      <c r="B22" s="40" t="s">
        <v>18</v>
      </c>
      <c r="C22" s="7" t="s">
        <v>19</v>
      </c>
      <c r="D22" s="29" t="s">
        <v>36</v>
      </c>
      <c r="E22" s="42" t="s">
        <v>37</v>
      </c>
      <c r="F22" s="8">
        <v>24.5</v>
      </c>
      <c r="G22" s="8">
        <v>140</v>
      </c>
      <c r="H22" s="8">
        <v>2.8</v>
      </c>
      <c r="I22" s="26">
        <v>110244</v>
      </c>
      <c r="J22" s="4" t="str">
        <f>VLOOKUP(I22,'[1]October 2025'!$A:$C,2,FALSE)</f>
        <v>CHEESE MOZ LM PT SKM UNFZ PROC PK(41125)</v>
      </c>
      <c r="K22" s="8">
        <v>5.94</v>
      </c>
      <c r="L22" s="41">
        <f>VLOOKUP(I22,'[1]October 2025'!$A:$C,3,FALSE)</f>
        <v>1.8265</v>
      </c>
      <c r="M22" s="43">
        <f t="shared" si="0"/>
        <v>10.85</v>
      </c>
      <c r="N22" s="10">
        <v>46007</v>
      </c>
    </row>
    <row r="23" spans="1:14" ht="42" hidden="1" customHeight="1" x14ac:dyDescent="0.35">
      <c r="A23" s="7" t="s">
        <v>17</v>
      </c>
      <c r="B23" s="40" t="s">
        <v>18</v>
      </c>
      <c r="C23" s="7" t="s">
        <v>19</v>
      </c>
      <c r="D23" s="29" t="s">
        <v>36</v>
      </c>
      <c r="E23" s="42" t="s">
        <v>37</v>
      </c>
      <c r="F23" s="8">
        <v>24.5</v>
      </c>
      <c r="G23" s="8">
        <v>140</v>
      </c>
      <c r="H23" s="8">
        <v>2.8</v>
      </c>
      <c r="I23" s="26">
        <v>110482</v>
      </c>
      <c r="J23" s="4" t="str">
        <f>VLOOKUP(I23,'[1]October 2025'!$A:$C,2,FALSE)</f>
        <v>FLOUR HIGH GLUTEN BAG-50 LB</v>
      </c>
      <c r="K23" s="8">
        <v>8.1</v>
      </c>
      <c r="L23" s="41">
        <f>VLOOKUP(I23,'[1]October 2025'!$A:$C,3,FALSE)</f>
        <v>0.32629999999999998</v>
      </c>
      <c r="M23" s="43">
        <f t="shared" si="0"/>
        <v>2.64</v>
      </c>
      <c r="N23" s="10">
        <v>46007</v>
      </c>
    </row>
    <row r="24" spans="1:14" ht="42" customHeight="1" x14ac:dyDescent="0.35">
      <c r="A24" s="7" t="s">
        <v>17</v>
      </c>
      <c r="B24" s="40" t="s">
        <v>18</v>
      </c>
      <c r="C24" s="7" t="s">
        <v>19</v>
      </c>
      <c r="D24" s="29" t="s">
        <v>38</v>
      </c>
      <c r="E24" s="42" t="s">
        <v>39</v>
      </c>
      <c r="F24" s="8">
        <v>24.5</v>
      </c>
      <c r="G24" s="8">
        <v>140</v>
      </c>
      <c r="H24" s="8">
        <v>2.8</v>
      </c>
      <c r="I24" s="26">
        <v>110244</v>
      </c>
      <c r="J24" s="4" t="str">
        <f>VLOOKUP(I24,'[1]October 2025'!$A:$C,2,FALSE)</f>
        <v>CHEESE MOZ LM PT SKM UNFZ PROC PK(41125)</v>
      </c>
      <c r="K24" s="8">
        <v>5.0999999999999996</v>
      </c>
      <c r="L24" s="41">
        <f>VLOOKUP(I24,'[1]October 2025'!$A:$C,3,FALSE)</f>
        <v>1.8265</v>
      </c>
      <c r="M24" s="43">
        <f t="shared" si="0"/>
        <v>9.32</v>
      </c>
      <c r="N24" s="10">
        <v>46007</v>
      </c>
    </row>
    <row r="25" spans="1:14" ht="42" hidden="1" customHeight="1" x14ac:dyDescent="0.35">
      <c r="A25" s="7" t="s">
        <v>17</v>
      </c>
      <c r="B25" s="40" t="s">
        <v>18</v>
      </c>
      <c r="C25" s="7" t="s">
        <v>19</v>
      </c>
      <c r="D25" s="29" t="s">
        <v>38</v>
      </c>
      <c r="E25" s="42" t="s">
        <v>39</v>
      </c>
      <c r="F25" s="8">
        <v>24.5</v>
      </c>
      <c r="G25" s="8">
        <v>140</v>
      </c>
      <c r="H25" s="8">
        <v>2.8</v>
      </c>
      <c r="I25" s="26">
        <v>110482</v>
      </c>
      <c r="J25" s="4" t="str">
        <f>VLOOKUP(I25,'[1]October 2025'!$A:$C,2,FALSE)</f>
        <v>FLOUR HIGH GLUTEN BAG-50 LB</v>
      </c>
      <c r="K25" s="8">
        <v>8.1</v>
      </c>
      <c r="L25" s="41">
        <f>VLOOKUP(I25,'[1]October 2025'!$A:$C,3,FALSE)</f>
        <v>0.32629999999999998</v>
      </c>
      <c r="M25" s="43">
        <f t="shared" si="0"/>
        <v>2.64</v>
      </c>
      <c r="N25" s="10">
        <v>46007</v>
      </c>
    </row>
    <row r="26" spans="1:14" ht="42" hidden="1" customHeight="1" x14ac:dyDescent="0.35">
      <c r="A26" s="7" t="s">
        <v>17</v>
      </c>
      <c r="B26" s="40" t="s">
        <v>18</v>
      </c>
      <c r="C26" s="7" t="s">
        <v>27</v>
      </c>
      <c r="D26" s="29" t="s">
        <v>40</v>
      </c>
      <c r="E26" s="42" t="s">
        <v>41</v>
      </c>
      <c r="F26" s="8">
        <v>24.5</v>
      </c>
      <c r="G26" s="8">
        <v>140</v>
      </c>
      <c r="H26" s="8">
        <v>2.8</v>
      </c>
      <c r="I26" s="26">
        <v>110482</v>
      </c>
      <c r="J26" s="4" t="str">
        <f>VLOOKUP(I26,'[1]October 2025'!$A:$C,2,FALSE)</f>
        <v>FLOUR HIGH GLUTEN BAG-50 LB</v>
      </c>
      <c r="K26" s="8">
        <v>7.75</v>
      </c>
      <c r="L26" s="41">
        <f>VLOOKUP(I26,'[1]October 2025'!$A:$C,3,FALSE)</f>
        <v>0.32629999999999998</v>
      </c>
      <c r="M26" s="43">
        <f t="shared" si="0"/>
        <v>2.5299999999999998</v>
      </c>
      <c r="N26" s="10">
        <v>45996</v>
      </c>
    </row>
    <row r="27" spans="1:14" ht="42" customHeight="1" x14ac:dyDescent="0.35">
      <c r="A27" s="7" t="s">
        <v>17</v>
      </c>
      <c r="B27" s="40" t="s">
        <v>18</v>
      </c>
      <c r="C27" s="7" t="s">
        <v>27</v>
      </c>
      <c r="D27" s="29" t="s">
        <v>40</v>
      </c>
      <c r="E27" s="42" t="s">
        <v>41</v>
      </c>
      <c r="F27" s="8">
        <v>24.5</v>
      </c>
      <c r="G27" s="8">
        <v>140</v>
      </c>
      <c r="H27" s="8">
        <v>2.8</v>
      </c>
      <c r="I27" s="26">
        <v>110244</v>
      </c>
      <c r="J27" s="4" t="str">
        <f>VLOOKUP(I27,'[1]October 2025'!$A:$C,2,FALSE)</f>
        <v>CHEESE MOZ LM PT SKM UNFZ PROC PK(41125)</v>
      </c>
      <c r="K27" s="8">
        <v>3.6</v>
      </c>
      <c r="L27" s="41">
        <f>VLOOKUP(I27,'[1]October 2025'!$A:$C,3,FALSE)</f>
        <v>1.8265</v>
      </c>
      <c r="M27" s="43">
        <f t="shared" si="0"/>
        <v>6.58</v>
      </c>
      <c r="N27" s="10">
        <v>45996</v>
      </c>
    </row>
    <row r="28" spans="1:14" ht="42" customHeight="1" x14ac:dyDescent="0.35">
      <c r="A28" s="7" t="s">
        <v>17</v>
      </c>
      <c r="B28" s="40" t="s">
        <v>18</v>
      </c>
      <c r="C28" s="7" t="s">
        <v>22</v>
      </c>
      <c r="D28" s="29" t="s">
        <v>42</v>
      </c>
      <c r="E28" s="42" t="s">
        <v>43</v>
      </c>
      <c r="F28" s="8">
        <v>13.5</v>
      </c>
      <c r="G28" s="8">
        <v>48</v>
      </c>
      <c r="H28" s="8">
        <v>4.5</v>
      </c>
      <c r="I28" s="26">
        <v>110244</v>
      </c>
      <c r="J28" s="4" t="str">
        <f>VLOOKUP(I28,'[1]October 2025'!$A:$C,2,FALSE)</f>
        <v>CHEESE MOZ LM PT SKM UNFZ PROC PK(41125)</v>
      </c>
      <c r="K28" s="8">
        <v>2.61</v>
      </c>
      <c r="L28" s="41">
        <f>VLOOKUP(I28,'[1]October 2025'!$A:$C,3,FALSE)</f>
        <v>1.8265</v>
      </c>
      <c r="M28" s="43">
        <f t="shared" si="0"/>
        <v>4.7699999999999996</v>
      </c>
      <c r="N28" s="10">
        <v>45996</v>
      </c>
    </row>
    <row r="29" spans="1:14" ht="42" hidden="1" customHeight="1" x14ac:dyDescent="0.35">
      <c r="A29" s="7" t="s">
        <v>17</v>
      </c>
      <c r="B29" s="40" t="s">
        <v>18</v>
      </c>
      <c r="C29" s="7" t="s">
        <v>22</v>
      </c>
      <c r="D29" s="29" t="s">
        <v>42</v>
      </c>
      <c r="E29" s="42" t="s">
        <v>43</v>
      </c>
      <c r="F29" s="8">
        <v>13.5</v>
      </c>
      <c r="G29" s="8">
        <v>48</v>
      </c>
      <c r="H29" s="8">
        <v>4.5</v>
      </c>
      <c r="I29" s="26">
        <v>100332</v>
      </c>
      <c r="J29" s="4" t="str">
        <f>VLOOKUP(I29,'[1]October 2025'!$A:$C,2,FALSE)</f>
        <v>TOMATO PASTE FOR BULK PROCESSING</v>
      </c>
      <c r="K29" s="8">
        <v>1.44</v>
      </c>
      <c r="L29" s="41">
        <f>VLOOKUP(I29,'[1]October 2025'!$A:$C,3,FALSE)</f>
        <v>0.63049999999999995</v>
      </c>
      <c r="M29" s="43">
        <f t="shared" si="0"/>
        <v>0.91</v>
      </c>
      <c r="N29" s="10">
        <v>45996</v>
      </c>
    </row>
    <row r="30" spans="1:14" ht="42" customHeight="1" x14ac:dyDescent="0.35">
      <c r="A30" s="7" t="s">
        <v>17</v>
      </c>
      <c r="B30" s="40" t="s">
        <v>18</v>
      </c>
      <c r="C30" s="7" t="s">
        <v>19</v>
      </c>
      <c r="D30" s="29" t="s">
        <v>44</v>
      </c>
      <c r="E30" s="42" t="s">
        <v>45</v>
      </c>
      <c r="F30" s="8">
        <v>26.25</v>
      </c>
      <c r="G30" s="8">
        <v>105</v>
      </c>
      <c r="H30" s="8">
        <v>4</v>
      </c>
      <c r="I30" s="26">
        <v>110244</v>
      </c>
      <c r="J30" s="4" t="str">
        <f>VLOOKUP(I30,'[1]October 2025'!$A:$C,2,FALSE)</f>
        <v>CHEESE MOZ LM PT SKM UNFZ PROC PK(41125)</v>
      </c>
      <c r="K30" s="8">
        <v>10.1</v>
      </c>
      <c r="L30" s="41">
        <f>VLOOKUP(I30,'[1]October 2025'!$A:$C,3,FALSE)</f>
        <v>1.8265</v>
      </c>
      <c r="M30" s="43">
        <f t="shared" si="0"/>
        <v>18.45</v>
      </c>
      <c r="N30" s="10">
        <v>46007</v>
      </c>
    </row>
    <row r="31" spans="1:14" ht="42" hidden="1" customHeight="1" x14ac:dyDescent="0.35">
      <c r="A31" s="7" t="s">
        <v>17</v>
      </c>
      <c r="B31" s="40" t="s">
        <v>18</v>
      </c>
      <c r="C31" s="7" t="s">
        <v>19</v>
      </c>
      <c r="D31" s="29" t="s">
        <v>44</v>
      </c>
      <c r="E31" s="42" t="s">
        <v>45</v>
      </c>
      <c r="F31" s="8">
        <v>26.25</v>
      </c>
      <c r="G31" s="8">
        <v>105</v>
      </c>
      <c r="H31" s="8">
        <v>4</v>
      </c>
      <c r="I31" s="26">
        <v>110482</v>
      </c>
      <c r="J31" s="4" t="str">
        <f>VLOOKUP(I31,'[1]October 2025'!$A:$C,2,FALSE)</f>
        <v>FLOUR HIGH GLUTEN BAG-50 LB</v>
      </c>
      <c r="K31" s="8">
        <v>7.8</v>
      </c>
      <c r="L31" s="41">
        <f>VLOOKUP(I31,'[1]October 2025'!$A:$C,3,FALSE)</f>
        <v>0.32629999999999998</v>
      </c>
      <c r="M31" s="43">
        <f t="shared" si="0"/>
        <v>2.5499999999999998</v>
      </c>
      <c r="N31" s="10">
        <v>46007</v>
      </c>
    </row>
    <row r="32" spans="1:14" ht="42" customHeight="1" x14ac:dyDescent="0.35">
      <c r="A32" s="7" t="s">
        <v>17</v>
      </c>
      <c r="B32" s="40" t="s">
        <v>18</v>
      </c>
      <c r="C32" s="7" t="s">
        <v>22</v>
      </c>
      <c r="D32" s="29" t="s">
        <v>46</v>
      </c>
      <c r="E32" s="42" t="s">
        <v>47</v>
      </c>
      <c r="F32" s="8">
        <v>25</v>
      </c>
      <c r="G32" s="8">
        <v>80</v>
      </c>
      <c r="H32" s="8">
        <v>5</v>
      </c>
      <c r="I32" s="26">
        <v>110244</v>
      </c>
      <c r="J32" s="4" t="str">
        <f>VLOOKUP(I32,'[1]October 2025'!$A:$C,2,FALSE)</f>
        <v>CHEESE MOZ LM PT SKM UNFZ PROC PK(41125)</v>
      </c>
      <c r="K32" s="8">
        <v>8.76</v>
      </c>
      <c r="L32" s="41">
        <f>VLOOKUP(I32,'[1]October 2025'!$A:$C,3,FALSE)</f>
        <v>1.8265</v>
      </c>
      <c r="M32" s="43">
        <f t="shared" si="0"/>
        <v>16</v>
      </c>
      <c r="N32" s="10">
        <v>45996</v>
      </c>
    </row>
    <row r="33" spans="1:14" ht="42" hidden="1" customHeight="1" x14ac:dyDescent="0.35">
      <c r="A33" s="7" t="s">
        <v>17</v>
      </c>
      <c r="B33" s="40" t="s">
        <v>18</v>
      </c>
      <c r="C33" s="7" t="s">
        <v>22</v>
      </c>
      <c r="D33" s="29" t="s">
        <v>46</v>
      </c>
      <c r="E33" s="42" t="s">
        <v>47</v>
      </c>
      <c r="F33" s="8">
        <v>25</v>
      </c>
      <c r="G33" s="8">
        <v>80</v>
      </c>
      <c r="H33" s="8">
        <v>5</v>
      </c>
      <c r="I33" s="26">
        <v>110482</v>
      </c>
      <c r="J33" s="4" t="str">
        <f>VLOOKUP(I33,'[1]October 2025'!$A:$C,2,FALSE)</f>
        <v>FLOUR HIGH GLUTEN BAG-50 LB</v>
      </c>
      <c r="K33" s="8">
        <v>6.33</v>
      </c>
      <c r="L33" s="41">
        <f>VLOOKUP(I33,'[1]October 2025'!$A:$C,3,FALSE)</f>
        <v>0.32629999999999998</v>
      </c>
      <c r="M33" s="43">
        <f t="shared" si="0"/>
        <v>2.0699999999999998</v>
      </c>
      <c r="N33" s="10">
        <v>45996</v>
      </c>
    </row>
    <row r="34" spans="1:14" ht="42" hidden="1" customHeight="1" x14ac:dyDescent="0.35">
      <c r="A34" s="7" t="s">
        <v>17</v>
      </c>
      <c r="B34" s="40" t="s">
        <v>18</v>
      </c>
      <c r="C34" s="7" t="s">
        <v>22</v>
      </c>
      <c r="D34" s="29" t="s">
        <v>46</v>
      </c>
      <c r="E34" s="42" t="s">
        <v>47</v>
      </c>
      <c r="F34" s="8">
        <v>25</v>
      </c>
      <c r="G34" s="8">
        <v>80</v>
      </c>
      <c r="H34" s="8">
        <v>5</v>
      </c>
      <c r="I34" s="26">
        <v>100332</v>
      </c>
      <c r="J34" s="4" t="str">
        <f>VLOOKUP(I34,'[1]October 2025'!$A:$C,2,FALSE)</f>
        <v>TOMATO PASTE FOR BULK PROCESSING</v>
      </c>
      <c r="K34" s="8">
        <v>1.1499999999999999</v>
      </c>
      <c r="L34" s="41">
        <f>VLOOKUP(I34,'[1]October 2025'!$A:$C,3,FALSE)</f>
        <v>0.63049999999999995</v>
      </c>
      <c r="M34" s="43">
        <f t="shared" si="0"/>
        <v>0.73</v>
      </c>
      <c r="N34" s="10">
        <v>45996</v>
      </c>
    </row>
    <row r="35" spans="1:14" ht="42" customHeight="1" x14ac:dyDescent="0.35">
      <c r="A35" s="7" t="s">
        <v>17</v>
      </c>
      <c r="B35" s="40" t="s">
        <v>18</v>
      </c>
      <c r="C35" s="7" t="s">
        <v>19</v>
      </c>
      <c r="D35" s="29" t="s">
        <v>48</v>
      </c>
      <c r="E35" s="42" t="s">
        <v>49</v>
      </c>
      <c r="F35" s="8">
        <v>25</v>
      </c>
      <c r="G35" s="8">
        <v>80</v>
      </c>
      <c r="H35" s="8">
        <v>5</v>
      </c>
      <c r="I35" s="26">
        <v>110244</v>
      </c>
      <c r="J35" s="4" t="str">
        <f>VLOOKUP(I35,'[1]October 2025'!$A:$C,2,FALSE)</f>
        <v>CHEESE MOZ LM PT SKM UNFZ PROC PK(41125)</v>
      </c>
      <c r="K35" s="8">
        <v>9.82</v>
      </c>
      <c r="L35" s="41">
        <f>VLOOKUP(I35,'[1]October 2025'!$A:$C,3,FALSE)</f>
        <v>1.8265</v>
      </c>
      <c r="M35" s="43">
        <f t="shared" si="0"/>
        <v>17.940000000000001</v>
      </c>
      <c r="N35" s="10">
        <v>46007</v>
      </c>
    </row>
    <row r="36" spans="1:14" ht="42" hidden="1" customHeight="1" x14ac:dyDescent="0.35">
      <c r="A36" s="7" t="s">
        <v>17</v>
      </c>
      <c r="B36" s="40" t="s">
        <v>18</v>
      </c>
      <c r="C36" s="7" t="s">
        <v>19</v>
      </c>
      <c r="D36" s="29" t="s">
        <v>48</v>
      </c>
      <c r="E36" s="42" t="s">
        <v>49</v>
      </c>
      <c r="F36" s="8">
        <v>25</v>
      </c>
      <c r="G36" s="8">
        <v>80</v>
      </c>
      <c r="H36" s="8">
        <v>5</v>
      </c>
      <c r="I36" s="26">
        <v>110482</v>
      </c>
      <c r="J36" s="4" t="str">
        <f>VLOOKUP(I36,'[1]October 2025'!$A:$C,2,FALSE)</f>
        <v>FLOUR HIGH GLUTEN BAG-50 LB</v>
      </c>
      <c r="K36" s="8">
        <v>6.33</v>
      </c>
      <c r="L36" s="41">
        <f>VLOOKUP(I36,'[1]October 2025'!$A:$C,3,FALSE)</f>
        <v>0.32629999999999998</v>
      </c>
      <c r="M36" s="43">
        <f t="shared" ref="M36:M67" si="1">ROUND(K36*L36,2)</f>
        <v>2.0699999999999998</v>
      </c>
      <c r="N36" s="10">
        <v>46007</v>
      </c>
    </row>
    <row r="37" spans="1:14" ht="42" hidden="1" customHeight="1" x14ac:dyDescent="0.35">
      <c r="A37" s="7" t="s">
        <v>17</v>
      </c>
      <c r="B37" s="40" t="s">
        <v>18</v>
      </c>
      <c r="C37" s="7" t="s">
        <v>19</v>
      </c>
      <c r="D37" s="29" t="s">
        <v>48</v>
      </c>
      <c r="E37" s="42" t="s">
        <v>49</v>
      </c>
      <c r="F37" s="8">
        <v>25</v>
      </c>
      <c r="G37" s="8">
        <v>80</v>
      </c>
      <c r="H37" s="8">
        <v>5</v>
      </c>
      <c r="I37" s="26">
        <v>100332</v>
      </c>
      <c r="J37" s="4" t="str">
        <f>VLOOKUP(I37,'[1]October 2025'!$A:$C,2,FALSE)</f>
        <v>TOMATO PASTE FOR BULK PROCESSING</v>
      </c>
      <c r="K37" s="8">
        <v>1.54</v>
      </c>
      <c r="L37" s="41">
        <f>VLOOKUP(I37,'[1]October 2025'!$A:$C,3,FALSE)</f>
        <v>0.63049999999999995</v>
      </c>
      <c r="M37" s="43">
        <f t="shared" si="1"/>
        <v>0.97</v>
      </c>
      <c r="N37" s="10">
        <v>46007</v>
      </c>
    </row>
    <row r="38" spans="1:14" ht="42" customHeight="1" x14ac:dyDescent="0.35">
      <c r="A38" s="7" t="s">
        <v>17</v>
      </c>
      <c r="B38" s="40" t="s">
        <v>18</v>
      </c>
      <c r="C38" s="7" t="s">
        <v>19</v>
      </c>
      <c r="D38" s="29" t="s">
        <v>50</v>
      </c>
      <c r="E38" s="42" t="s">
        <v>51</v>
      </c>
      <c r="F38" s="8">
        <v>24</v>
      </c>
      <c r="G38" s="8">
        <v>80</v>
      </c>
      <c r="H38" s="8">
        <v>4.8</v>
      </c>
      <c r="I38" s="26">
        <v>110244</v>
      </c>
      <c r="J38" s="4" t="str">
        <f>VLOOKUP(I38,'[1]October 2025'!$A:$C,2,FALSE)</f>
        <v>CHEESE MOZ LM PT SKM UNFZ PROC PK(41125)</v>
      </c>
      <c r="K38" s="8">
        <v>6.4</v>
      </c>
      <c r="L38" s="41">
        <f>VLOOKUP(I38,'[1]October 2025'!$A:$C,3,FALSE)</f>
        <v>1.8265</v>
      </c>
      <c r="M38" s="43">
        <f t="shared" si="1"/>
        <v>11.69</v>
      </c>
      <c r="N38" s="10">
        <v>46007</v>
      </c>
    </row>
    <row r="39" spans="1:14" ht="42" hidden="1" customHeight="1" x14ac:dyDescent="0.35">
      <c r="A39" s="7" t="s">
        <v>17</v>
      </c>
      <c r="B39" s="40" t="s">
        <v>18</v>
      </c>
      <c r="C39" s="7" t="s">
        <v>19</v>
      </c>
      <c r="D39" s="29" t="s">
        <v>50</v>
      </c>
      <c r="E39" s="42" t="s">
        <v>51</v>
      </c>
      <c r="F39" s="8">
        <v>24</v>
      </c>
      <c r="G39" s="8">
        <v>80</v>
      </c>
      <c r="H39" s="8">
        <v>4.8</v>
      </c>
      <c r="I39" s="26">
        <v>110482</v>
      </c>
      <c r="J39" s="4" t="str">
        <f>VLOOKUP(I39,'[1]October 2025'!$A:$C,2,FALSE)</f>
        <v>FLOUR HIGH GLUTEN BAG-50 LB</v>
      </c>
      <c r="K39" s="8">
        <v>6.33</v>
      </c>
      <c r="L39" s="41">
        <f>VLOOKUP(I39,'[1]October 2025'!$A:$C,3,FALSE)</f>
        <v>0.32629999999999998</v>
      </c>
      <c r="M39" s="43">
        <f t="shared" si="1"/>
        <v>2.0699999999999998</v>
      </c>
      <c r="N39" s="10">
        <v>46007</v>
      </c>
    </row>
    <row r="40" spans="1:14" ht="42" customHeight="1" x14ac:dyDescent="0.35">
      <c r="A40" s="7" t="s">
        <v>17</v>
      </c>
      <c r="B40" s="40" t="s">
        <v>18</v>
      </c>
      <c r="C40" s="7" t="s">
        <v>27</v>
      </c>
      <c r="D40" s="29" t="s">
        <v>52</v>
      </c>
      <c r="E40" s="42" t="s">
        <v>53</v>
      </c>
      <c r="F40" s="8">
        <v>24</v>
      </c>
      <c r="G40" s="8">
        <v>80</v>
      </c>
      <c r="H40" s="8">
        <v>4.8</v>
      </c>
      <c r="I40" s="26">
        <v>110244</v>
      </c>
      <c r="J40" s="4" t="str">
        <f>VLOOKUP(I40,'[1]October 2025'!$A:$C,2,FALSE)</f>
        <v>CHEESE MOZ LM PT SKM UNFZ PROC PK(41125)</v>
      </c>
      <c r="K40" s="8">
        <v>8.5</v>
      </c>
      <c r="L40" s="41">
        <f>VLOOKUP(I40,'[1]October 2025'!$A:$C,3,FALSE)</f>
        <v>1.8265</v>
      </c>
      <c r="M40" s="43">
        <f t="shared" si="1"/>
        <v>15.53</v>
      </c>
      <c r="N40" s="10">
        <v>45996</v>
      </c>
    </row>
    <row r="41" spans="1:14" ht="42" hidden="1" customHeight="1" x14ac:dyDescent="0.35">
      <c r="A41" s="7" t="s">
        <v>17</v>
      </c>
      <c r="B41" s="40" t="s">
        <v>18</v>
      </c>
      <c r="C41" s="7" t="s">
        <v>27</v>
      </c>
      <c r="D41" s="29" t="s">
        <v>52</v>
      </c>
      <c r="E41" s="42" t="s">
        <v>53</v>
      </c>
      <c r="F41" s="8">
        <v>24</v>
      </c>
      <c r="G41" s="8">
        <v>80</v>
      </c>
      <c r="H41" s="8">
        <v>4.8</v>
      </c>
      <c r="I41" s="26">
        <v>110482</v>
      </c>
      <c r="J41" s="4" t="str">
        <f>VLOOKUP(I41,'[1]October 2025'!$A:$C,2,FALSE)</f>
        <v>FLOUR HIGH GLUTEN BAG-50 LB</v>
      </c>
      <c r="K41" s="8">
        <v>6.07</v>
      </c>
      <c r="L41" s="41">
        <f>VLOOKUP(I41,'[1]October 2025'!$A:$C,3,FALSE)</f>
        <v>0.32629999999999998</v>
      </c>
      <c r="M41" s="43">
        <f t="shared" si="1"/>
        <v>1.98</v>
      </c>
      <c r="N41" s="10">
        <v>45996</v>
      </c>
    </row>
    <row r="42" spans="1:14" ht="42" customHeight="1" x14ac:dyDescent="0.35">
      <c r="A42" s="7" t="s">
        <v>17</v>
      </c>
      <c r="B42" s="40" t="s">
        <v>18</v>
      </c>
      <c r="C42" s="7" t="s">
        <v>22</v>
      </c>
      <c r="D42" s="29" t="s">
        <v>54</v>
      </c>
      <c r="E42" s="42" t="s">
        <v>55</v>
      </c>
      <c r="F42" s="8">
        <v>25</v>
      </c>
      <c r="G42" s="8">
        <v>80</v>
      </c>
      <c r="H42" s="8">
        <v>5</v>
      </c>
      <c r="I42" s="26">
        <v>110244</v>
      </c>
      <c r="J42" s="4" t="str">
        <f>VLOOKUP(I42,'[1]October 2025'!$A:$C,2,FALSE)</f>
        <v>CHEESE MOZ LM PT SKM UNFZ PROC PK(41125)</v>
      </c>
      <c r="K42" s="8">
        <v>8.76</v>
      </c>
      <c r="L42" s="41">
        <f>VLOOKUP(I42,'[1]October 2025'!$A:$C,3,FALSE)</f>
        <v>1.8265</v>
      </c>
      <c r="M42" s="43">
        <f t="shared" si="1"/>
        <v>16</v>
      </c>
      <c r="N42" s="10">
        <v>45996</v>
      </c>
    </row>
    <row r="43" spans="1:14" ht="42" hidden="1" customHeight="1" x14ac:dyDescent="0.35">
      <c r="A43" s="7" t="s">
        <v>17</v>
      </c>
      <c r="B43" s="40" t="s">
        <v>18</v>
      </c>
      <c r="C43" s="7" t="s">
        <v>22</v>
      </c>
      <c r="D43" s="29" t="s">
        <v>54</v>
      </c>
      <c r="E43" s="42" t="s">
        <v>55</v>
      </c>
      <c r="F43" s="8">
        <v>25</v>
      </c>
      <c r="G43" s="8">
        <v>80</v>
      </c>
      <c r="H43" s="8">
        <v>5</v>
      </c>
      <c r="I43" s="26">
        <v>110482</v>
      </c>
      <c r="J43" s="4" t="str">
        <f>VLOOKUP(I43,'[1]October 2025'!$A:$C,2,FALSE)</f>
        <v>FLOUR HIGH GLUTEN BAG-50 LB</v>
      </c>
      <c r="K43" s="8">
        <v>6.33</v>
      </c>
      <c r="L43" s="41">
        <f>VLOOKUP(I43,'[1]October 2025'!$A:$C,3,FALSE)</f>
        <v>0.32629999999999998</v>
      </c>
      <c r="M43" s="43">
        <f t="shared" si="1"/>
        <v>2.0699999999999998</v>
      </c>
      <c r="N43" s="10">
        <v>45996</v>
      </c>
    </row>
    <row r="44" spans="1:14" ht="42" hidden="1" customHeight="1" x14ac:dyDescent="0.35">
      <c r="A44" s="7" t="s">
        <v>17</v>
      </c>
      <c r="B44" s="40" t="s">
        <v>18</v>
      </c>
      <c r="C44" s="7" t="s">
        <v>22</v>
      </c>
      <c r="D44" s="29" t="s">
        <v>54</v>
      </c>
      <c r="E44" s="42" t="s">
        <v>55</v>
      </c>
      <c r="F44" s="8">
        <v>25</v>
      </c>
      <c r="G44" s="8">
        <v>80</v>
      </c>
      <c r="H44" s="8">
        <v>5</v>
      </c>
      <c r="I44" s="26">
        <v>100332</v>
      </c>
      <c r="J44" s="4" t="str">
        <f>VLOOKUP(I44,'[1]October 2025'!$A:$C,2,FALSE)</f>
        <v>TOMATO PASTE FOR BULK PROCESSING</v>
      </c>
      <c r="K44" s="8">
        <v>1.1499999999999999</v>
      </c>
      <c r="L44" s="41">
        <f>VLOOKUP(I44,'[1]October 2025'!$A:$C,3,FALSE)</f>
        <v>0.63049999999999995</v>
      </c>
      <c r="M44" s="43">
        <f t="shared" si="1"/>
        <v>0.73</v>
      </c>
      <c r="N44" s="10">
        <v>45996</v>
      </c>
    </row>
    <row r="45" spans="1:14" ht="42" customHeight="1" x14ac:dyDescent="0.35">
      <c r="A45" s="7" t="s">
        <v>17</v>
      </c>
      <c r="B45" s="40" t="s">
        <v>18</v>
      </c>
      <c r="C45" s="7" t="s">
        <v>19</v>
      </c>
      <c r="D45" s="29" t="s">
        <v>56</v>
      </c>
      <c r="E45" s="42" t="s">
        <v>57</v>
      </c>
      <c r="F45" s="8">
        <v>25</v>
      </c>
      <c r="G45" s="8">
        <v>80</v>
      </c>
      <c r="H45" s="8">
        <v>5</v>
      </c>
      <c r="I45" s="26">
        <v>110244</v>
      </c>
      <c r="J45" s="4" t="str">
        <f>VLOOKUP(I45,'[1]October 2025'!$A:$C,2,FALSE)</f>
        <v>CHEESE MOZ LM PT SKM UNFZ PROC PK(41125)</v>
      </c>
      <c r="K45" s="8">
        <v>9.82</v>
      </c>
      <c r="L45" s="41">
        <f>VLOOKUP(I45,'[1]October 2025'!$A:$C,3,FALSE)</f>
        <v>1.8265</v>
      </c>
      <c r="M45" s="43">
        <f t="shared" si="1"/>
        <v>17.940000000000001</v>
      </c>
      <c r="N45" s="10">
        <v>46007</v>
      </c>
    </row>
    <row r="46" spans="1:14" ht="42" hidden="1" customHeight="1" x14ac:dyDescent="0.35">
      <c r="A46" s="7" t="s">
        <v>17</v>
      </c>
      <c r="B46" s="40" t="s">
        <v>18</v>
      </c>
      <c r="C46" s="7" t="s">
        <v>19</v>
      </c>
      <c r="D46" s="29" t="s">
        <v>56</v>
      </c>
      <c r="E46" s="42" t="s">
        <v>57</v>
      </c>
      <c r="F46" s="8">
        <v>25</v>
      </c>
      <c r="G46" s="8">
        <v>80</v>
      </c>
      <c r="H46" s="8">
        <v>5</v>
      </c>
      <c r="I46" s="26">
        <v>110482</v>
      </c>
      <c r="J46" s="4" t="str">
        <f>VLOOKUP(I46,'[1]October 2025'!$A:$C,2,FALSE)</f>
        <v>FLOUR HIGH GLUTEN BAG-50 LB</v>
      </c>
      <c r="K46" s="8">
        <v>6.33</v>
      </c>
      <c r="L46" s="41">
        <f>VLOOKUP(I46,'[1]October 2025'!$A:$C,3,FALSE)</f>
        <v>0.32629999999999998</v>
      </c>
      <c r="M46" s="43">
        <f t="shared" si="1"/>
        <v>2.0699999999999998</v>
      </c>
      <c r="N46" s="10">
        <v>46007</v>
      </c>
    </row>
    <row r="47" spans="1:14" ht="42" hidden="1" customHeight="1" x14ac:dyDescent="0.35">
      <c r="A47" s="7" t="s">
        <v>17</v>
      </c>
      <c r="B47" s="40" t="s">
        <v>18</v>
      </c>
      <c r="C47" s="7" t="s">
        <v>19</v>
      </c>
      <c r="D47" s="29" t="s">
        <v>56</v>
      </c>
      <c r="E47" s="42" t="s">
        <v>57</v>
      </c>
      <c r="F47" s="8">
        <v>25</v>
      </c>
      <c r="G47" s="8">
        <v>80</v>
      </c>
      <c r="H47" s="8">
        <v>5</v>
      </c>
      <c r="I47" s="26">
        <v>100332</v>
      </c>
      <c r="J47" s="4" t="str">
        <f>VLOOKUP(I47,'[1]October 2025'!$A:$C,2,FALSE)</f>
        <v>TOMATO PASTE FOR BULK PROCESSING</v>
      </c>
      <c r="K47" s="8">
        <v>1.54</v>
      </c>
      <c r="L47" s="41">
        <f>VLOOKUP(I47,'[1]October 2025'!$A:$C,3,FALSE)</f>
        <v>0.63049999999999995</v>
      </c>
      <c r="M47" s="43">
        <f t="shared" si="1"/>
        <v>0.97</v>
      </c>
      <c r="N47" s="10">
        <v>46007</v>
      </c>
    </row>
    <row r="48" spans="1:14" ht="42" customHeight="1" x14ac:dyDescent="0.35">
      <c r="A48" s="7" t="s">
        <v>17</v>
      </c>
      <c r="B48" s="40" t="s">
        <v>18</v>
      </c>
      <c r="C48" s="7" t="s">
        <v>27</v>
      </c>
      <c r="D48" s="29" t="s">
        <v>58</v>
      </c>
      <c r="E48" s="42" t="s">
        <v>59</v>
      </c>
      <c r="F48" s="8">
        <v>18.899999999999999</v>
      </c>
      <c r="G48" s="8">
        <v>72</v>
      </c>
      <c r="H48" s="8">
        <v>4.2</v>
      </c>
      <c r="I48" s="26">
        <v>110244</v>
      </c>
      <c r="J48" s="4" t="str">
        <f>VLOOKUP(I48,'[1]October 2025'!$A:$C,2,FALSE)</f>
        <v>CHEESE MOZ LM PT SKM UNFZ PROC PK(41125)</v>
      </c>
      <c r="K48" s="8">
        <v>3.97</v>
      </c>
      <c r="L48" s="41">
        <f>VLOOKUP(I48,'[1]October 2025'!$A:$C,3,FALSE)</f>
        <v>1.8265</v>
      </c>
      <c r="M48" s="43">
        <f t="shared" si="1"/>
        <v>7.25</v>
      </c>
      <c r="N48" s="10">
        <v>45996</v>
      </c>
    </row>
    <row r="49" spans="1:14" ht="42" hidden="1" customHeight="1" x14ac:dyDescent="0.35">
      <c r="A49" s="7" t="s">
        <v>17</v>
      </c>
      <c r="B49" s="40" t="s">
        <v>18</v>
      </c>
      <c r="C49" s="7" t="s">
        <v>27</v>
      </c>
      <c r="D49" s="29" t="s">
        <v>58</v>
      </c>
      <c r="E49" s="42" t="s">
        <v>59</v>
      </c>
      <c r="F49" s="8">
        <v>18.899999999999999</v>
      </c>
      <c r="G49" s="8">
        <v>72</v>
      </c>
      <c r="H49" s="8">
        <v>4.2</v>
      </c>
      <c r="I49" s="26">
        <v>110482</v>
      </c>
      <c r="J49" s="4" t="str">
        <f>VLOOKUP(I49,'[1]October 2025'!$A:$C,2,FALSE)</f>
        <v>FLOUR HIGH GLUTEN BAG-50 LB</v>
      </c>
      <c r="K49" s="8">
        <v>5.2</v>
      </c>
      <c r="L49" s="41">
        <f>VLOOKUP(I49,'[1]October 2025'!$A:$C,3,FALSE)</f>
        <v>0.32629999999999998</v>
      </c>
      <c r="M49" s="43">
        <f t="shared" si="1"/>
        <v>1.7</v>
      </c>
      <c r="N49" s="10">
        <v>45996</v>
      </c>
    </row>
    <row r="50" spans="1:14" ht="42" customHeight="1" x14ac:dyDescent="0.35">
      <c r="A50" s="7" t="s">
        <v>17</v>
      </c>
      <c r="B50" s="40" t="s">
        <v>18</v>
      </c>
      <c r="C50" s="7" t="s">
        <v>19</v>
      </c>
      <c r="D50" s="29" t="s">
        <v>60</v>
      </c>
      <c r="E50" s="42" t="s">
        <v>61</v>
      </c>
      <c r="F50" s="8">
        <v>18.899999999999999</v>
      </c>
      <c r="G50" s="8">
        <v>72</v>
      </c>
      <c r="H50" s="8">
        <v>4.2</v>
      </c>
      <c r="I50" s="26">
        <v>110244</v>
      </c>
      <c r="J50" s="4" t="str">
        <f>VLOOKUP(I50,'[1]October 2025'!$A:$C,2,FALSE)</f>
        <v>CHEESE MOZ LM PT SKM UNFZ PROC PK(41125)</v>
      </c>
      <c r="K50" s="8">
        <v>3.97</v>
      </c>
      <c r="L50" s="41">
        <f>VLOOKUP(I50,'[1]October 2025'!$A:$C,3,FALSE)</f>
        <v>1.8265</v>
      </c>
      <c r="M50" s="43">
        <f t="shared" si="1"/>
        <v>7.25</v>
      </c>
      <c r="N50" s="10">
        <v>46008</v>
      </c>
    </row>
    <row r="51" spans="1:14" ht="42" hidden="1" customHeight="1" x14ac:dyDescent="0.35">
      <c r="A51" s="7" t="s">
        <v>17</v>
      </c>
      <c r="B51" s="40" t="s">
        <v>18</v>
      </c>
      <c r="C51" s="7" t="s">
        <v>19</v>
      </c>
      <c r="D51" s="29" t="s">
        <v>60</v>
      </c>
      <c r="E51" s="42" t="s">
        <v>61</v>
      </c>
      <c r="F51" s="8">
        <v>18.899999999999999</v>
      </c>
      <c r="G51" s="8">
        <v>72</v>
      </c>
      <c r="H51" s="8">
        <v>4.2</v>
      </c>
      <c r="I51" s="26">
        <v>110482</v>
      </c>
      <c r="J51" s="4" t="str">
        <f>VLOOKUP(I51,'[1]October 2025'!$A:$C,2,FALSE)</f>
        <v>FLOUR HIGH GLUTEN BAG-50 LB</v>
      </c>
      <c r="K51" s="8">
        <v>5.54</v>
      </c>
      <c r="L51" s="41">
        <f>VLOOKUP(I51,'[1]October 2025'!$A:$C,3,FALSE)</f>
        <v>0.32629999999999998</v>
      </c>
      <c r="M51" s="43">
        <f t="shared" si="1"/>
        <v>1.81</v>
      </c>
      <c r="N51" s="10">
        <v>46008</v>
      </c>
    </row>
    <row r="52" spans="1:14" ht="42" customHeight="1" x14ac:dyDescent="0.35">
      <c r="A52" s="7" t="s">
        <v>17</v>
      </c>
      <c r="B52" s="40" t="s">
        <v>18</v>
      </c>
      <c r="C52" s="7" t="s">
        <v>19</v>
      </c>
      <c r="D52" s="29" t="s">
        <v>62</v>
      </c>
      <c r="E52" s="42" t="s">
        <v>63</v>
      </c>
      <c r="F52" s="8">
        <v>18.899999999999999</v>
      </c>
      <c r="G52" s="8">
        <v>72</v>
      </c>
      <c r="H52" s="8">
        <v>4.2</v>
      </c>
      <c r="I52" s="26">
        <v>110244</v>
      </c>
      <c r="J52" s="4" t="str">
        <f>VLOOKUP(I52,'[1]October 2025'!$A:$C,2,FALSE)</f>
        <v>CHEESE MOZ LM PT SKM UNFZ PROC PK(41125)</v>
      </c>
      <c r="K52" s="8">
        <v>4.04</v>
      </c>
      <c r="L52" s="41">
        <f>VLOOKUP(I52,'[1]October 2025'!$A:$C,3,FALSE)</f>
        <v>1.8265</v>
      </c>
      <c r="M52" s="43">
        <f t="shared" si="1"/>
        <v>7.38</v>
      </c>
      <c r="N52" s="10">
        <v>46008</v>
      </c>
    </row>
    <row r="53" spans="1:14" ht="42" hidden="1" customHeight="1" x14ac:dyDescent="0.35">
      <c r="A53" s="7" t="s">
        <v>17</v>
      </c>
      <c r="B53" s="40" t="s">
        <v>18</v>
      </c>
      <c r="C53" s="7" t="s">
        <v>19</v>
      </c>
      <c r="D53" s="29" t="s">
        <v>62</v>
      </c>
      <c r="E53" s="42" t="s">
        <v>63</v>
      </c>
      <c r="F53" s="8">
        <v>18.899999999999999</v>
      </c>
      <c r="G53" s="8">
        <v>72</v>
      </c>
      <c r="H53" s="8">
        <v>4.2</v>
      </c>
      <c r="I53" s="26">
        <v>110482</v>
      </c>
      <c r="J53" s="4" t="str">
        <f>VLOOKUP(I53,'[1]October 2025'!$A:$C,2,FALSE)</f>
        <v>FLOUR HIGH GLUTEN BAG-50 LB</v>
      </c>
      <c r="K53" s="8">
        <v>5.54</v>
      </c>
      <c r="L53" s="41">
        <f>VLOOKUP(I53,'[1]October 2025'!$A:$C,3,FALSE)</f>
        <v>0.32629999999999998</v>
      </c>
      <c r="M53" s="43">
        <f t="shared" si="1"/>
        <v>1.81</v>
      </c>
      <c r="N53" s="10">
        <v>46008</v>
      </c>
    </row>
    <row r="54" spans="1:14" ht="42" customHeight="1" x14ac:dyDescent="0.35">
      <c r="A54" s="7" t="s">
        <v>17</v>
      </c>
      <c r="B54" s="40" t="s">
        <v>18</v>
      </c>
      <c r="C54" s="7" t="s">
        <v>19</v>
      </c>
      <c r="D54" s="29" t="s">
        <v>64</v>
      </c>
      <c r="E54" s="42" t="s">
        <v>65</v>
      </c>
      <c r="F54" s="8">
        <v>13.5</v>
      </c>
      <c r="G54" s="8">
        <v>48</v>
      </c>
      <c r="H54" s="8">
        <v>4.5</v>
      </c>
      <c r="I54" s="26">
        <v>110244</v>
      </c>
      <c r="J54" s="4" t="str">
        <f>VLOOKUP(I54,'[1]October 2025'!$A:$C,2,FALSE)</f>
        <v>CHEESE MOZ LM PT SKM UNFZ PROC PK(41125)</v>
      </c>
      <c r="K54" s="8">
        <v>3.95</v>
      </c>
      <c r="L54" s="41">
        <f>VLOOKUP(I54,'[1]October 2025'!$A:$C,3,FALSE)</f>
        <v>1.8265</v>
      </c>
      <c r="M54" s="43">
        <f t="shared" si="1"/>
        <v>7.21</v>
      </c>
      <c r="N54" s="10">
        <v>46007</v>
      </c>
    </row>
    <row r="55" spans="1:14" ht="42" hidden="1" customHeight="1" x14ac:dyDescent="0.35">
      <c r="A55" s="7" t="s">
        <v>17</v>
      </c>
      <c r="B55" s="40" t="s">
        <v>18</v>
      </c>
      <c r="C55" s="7" t="s">
        <v>19</v>
      </c>
      <c r="D55" s="29" t="s">
        <v>64</v>
      </c>
      <c r="E55" s="42" t="s">
        <v>65</v>
      </c>
      <c r="F55" s="8">
        <v>13.5</v>
      </c>
      <c r="G55" s="8">
        <v>48</v>
      </c>
      <c r="H55" s="8">
        <v>4.5</v>
      </c>
      <c r="I55" s="26">
        <v>100332</v>
      </c>
      <c r="J55" s="4" t="str">
        <f>VLOOKUP(I55,'[1]October 2025'!$A:$C,2,FALSE)</f>
        <v>TOMATO PASTE FOR BULK PROCESSING</v>
      </c>
      <c r="K55" s="8">
        <v>1.35</v>
      </c>
      <c r="L55" s="41">
        <f>VLOOKUP(I55,'[1]October 2025'!$A:$C,3,FALSE)</f>
        <v>0.63049999999999995</v>
      </c>
      <c r="M55" s="43">
        <f t="shared" si="1"/>
        <v>0.85</v>
      </c>
      <c r="N55" s="10">
        <v>46007</v>
      </c>
    </row>
    <row r="56" spans="1:14" ht="42" customHeight="1" x14ac:dyDescent="0.35">
      <c r="A56" s="7" t="s">
        <v>17</v>
      </c>
      <c r="B56" s="40" t="s">
        <v>18</v>
      </c>
      <c r="C56" s="7" t="s">
        <v>19</v>
      </c>
      <c r="D56" s="29" t="s">
        <v>66</v>
      </c>
      <c r="E56" s="42" t="s">
        <v>67</v>
      </c>
      <c r="F56" s="8">
        <v>14.4</v>
      </c>
      <c r="G56" s="8">
        <v>72</v>
      </c>
      <c r="H56" s="8">
        <v>3.2</v>
      </c>
      <c r="I56" s="26">
        <v>110244</v>
      </c>
      <c r="J56" s="4" t="str">
        <f>VLOOKUP(I56,'[1]October 2025'!$A:$C,2,FALSE)</f>
        <v>CHEESE MOZ LM PT SKM UNFZ PROC PK(41125)</v>
      </c>
      <c r="K56" s="8">
        <v>2.86</v>
      </c>
      <c r="L56" s="41">
        <f>VLOOKUP(I56,'[1]October 2025'!$A:$C,3,FALSE)</f>
        <v>1.8265</v>
      </c>
      <c r="M56" s="43">
        <f t="shared" si="1"/>
        <v>5.22</v>
      </c>
      <c r="N56" s="10">
        <v>46008</v>
      </c>
    </row>
    <row r="57" spans="1:14" ht="42" hidden="1" customHeight="1" x14ac:dyDescent="0.35">
      <c r="A57" s="7" t="s">
        <v>17</v>
      </c>
      <c r="B57" s="40" t="s">
        <v>18</v>
      </c>
      <c r="C57" s="7" t="s">
        <v>19</v>
      </c>
      <c r="D57" s="29" t="s">
        <v>66</v>
      </c>
      <c r="E57" s="42" t="s">
        <v>67</v>
      </c>
      <c r="F57" s="8">
        <v>14.4</v>
      </c>
      <c r="G57" s="8">
        <v>72</v>
      </c>
      <c r="H57" s="8">
        <v>3.2</v>
      </c>
      <c r="I57" s="26">
        <v>110482</v>
      </c>
      <c r="J57" s="4" t="str">
        <f>VLOOKUP(I57,'[1]October 2025'!$A:$C,2,FALSE)</f>
        <v>FLOUR HIGH GLUTEN BAG-50 LB</v>
      </c>
      <c r="K57" s="8">
        <v>3.8</v>
      </c>
      <c r="L57" s="41">
        <f>VLOOKUP(I57,'[1]October 2025'!$A:$C,3,FALSE)</f>
        <v>0.32629999999999998</v>
      </c>
      <c r="M57" s="43">
        <f t="shared" si="1"/>
        <v>1.24</v>
      </c>
      <c r="N57" s="10">
        <v>46008</v>
      </c>
    </row>
    <row r="58" spans="1:14" ht="42" customHeight="1" x14ac:dyDescent="0.35">
      <c r="A58" s="7" t="s">
        <v>17</v>
      </c>
      <c r="B58" s="40" t="s">
        <v>18</v>
      </c>
      <c r="C58" s="7" t="s">
        <v>19</v>
      </c>
      <c r="D58" s="29" t="s">
        <v>68</v>
      </c>
      <c r="E58" s="42" t="s">
        <v>69</v>
      </c>
      <c r="F58" s="8">
        <v>14.4</v>
      </c>
      <c r="G58" s="8">
        <v>48</v>
      </c>
      <c r="H58" s="8">
        <v>4.8</v>
      </c>
      <c r="I58" s="26">
        <v>110244</v>
      </c>
      <c r="J58" s="4" t="str">
        <f>VLOOKUP(I58,'[1]October 2025'!$A:$C,2,FALSE)</f>
        <v>CHEESE MOZ LM PT SKM UNFZ PROC PK(41125)</v>
      </c>
      <c r="K58" s="8">
        <v>3.34</v>
      </c>
      <c r="L58" s="41">
        <f>VLOOKUP(I58,'[1]October 2025'!$A:$C,3,FALSE)</f>
        <v>1.8265</v>
      </c>
      <c r="M58" s="43">
        <f t="shared" si="1"/>
        <v>6.1</v>
      </c>
      <c r="N58" s="10">
        <v>46008</v>
      </c>
    </row>
    <row r="59" spans="1:14" ht="42" hidden="1" customHeight="1" x14ac:dyDescent="0.35">
      <c r="A59" s="7" t="s">
        <v>17</v>
      </c>
      <c r="B59" s="40" t="s">
        <v>18</v>
      </c>
      <c r="C59" s="7" t="s">
        <v>19</v>
      </c>
      <c r="D59" s="29" t="s">
        <v>68</v>
      </c>
      <c r="E59" s="42" t="s">
        <v>69</v>
      </c>
      <c r="F59" s="8">
        <v>14.4</v>
      </c>
      <c r="G59" s="8">
        <v>48</v>
      </c>
      <c r="H59" s="8">
        <v>4.8</v>
      </c>
      <c r="I59" s="26">
        <v>110482</v>
      </c>
      <c r="J59" s="4" t="str">
        <f>VLOOKUP(I59,'[1]October 2025'!$A:$C,2,FALSE)</f>
        <v>FLOUR HIGH GLUTEN BAG-50 LB</v>
      </c>
      <c r="K59" s="8">
        <v>3.6</v>
      </c>
      <c r="L59" s="41">
        <f>VLOOKUP(I59,'[1]October 2025'!$A:$C,3,FALSE)</f>
        <v>0.32629999999999998</v>
      </c>
      <c r="M59" s="43">
        <f t="shared" si="1"/>
        <v>1.17</v>
      </c>
      <c r="N59" s="10">
        <v>46008</v>
      </c>
    </row>
    <row r="60" spans="1:14" ht="42" hidden="1" customHeight="1" x14ac:dyDescent="0.35">
      <c r="A60" s="7" t="s">
        <v>17</v>
      </c>
      <c r="B60" s="40" t="s">
        <v>18</v>
      </c>
      <c r="C60" s="7" t="s">
        <v>19</v>
      </c>
      <c r="D60" s="29" t="s">
        <v>68</v>
      </c>
      <c r="E60" s="42" t="s">
        <v>69</v>
      </c>
      <c r="F60" s="8">
        <v>14.4</v>
      </c>
      <c r="G60" s="8">
        <v>48</v>
      </c>
      <c r="H60" s="8">
        <v>4.8</v>
      </c>
      <c r="I60" s="26">
        <v>100332</v>
      </c>
      <c r="J60" s="4" t="str">
        <f>VLOOKUP(I60,'[1]October 2025'!$A:$C,2,FALSE)</f>
        <v>TOMATO PASTE FOR BULK PROCESSING</v>
      </c>
      <c r="K60" s="8">
        <v>0.87</v>
      </c>
      <c r="L60" s="41">
        <f>VLOOKUP(I60,'[1]October 2025'!$A:$C,3,FALSE)</f>
        <v>0.63049999999999995</v>
      </c>
      <c r="M60" s="43">
        <f t="shared" si="1"/>
        <v>0.55000000000000004</v>
      </c>
      <c r="N60" s="10">
        <v>46008</v>
      </c>
    </row>
    <row r="61" spans="1:14" ht="42" customHeight="1" x14ac:dyDescent="0.35">
      <c r="A61" s="7" t="s">
        <v>17</v>
      </c>
      <c r="B61" s="40" t="s">
        <v>18</v>
      </c>
      <c r="C61" s="7" t="s">
        <v>19</v>
      </c>
      <c r="D61" s="29" t="s">
        <v>70</v>
      </c>
      <c r="E61" s="42" t="s">
        <v>71</v>
      </c>
      <c r="F61" s="8">
        <v>14.4</v>
      </c>
      <c r="G61" s="8">
        <v>48</v>
      </c>
      <c r="H61" s="8">
        <v>4.8</v>
      </c>
      <c r="I61" s="26">
        <v>110244</v>
      </c>
      <c r="J61" s="4" t="str">
        <f>VLOOKUP(I61,'[1]October 2025'!$A:$C,2,FALSE)</f>
        <v>CHEESE MOZ LM PT SKM UNFZ PROC PK(41125)</v>
      </c>
      <c r="K61" s="8">
        <v>4.7</v>
      </c>
      <c r="L61" s="41">
        <f>VLOOKUP(I61,'[1]October 2025'!$A:$C,3,FALSE)</f>
        <v>1.8265</v>
      </c>
      <c r="M61" s="43">
        <f t="shared" si="1"/>
        <v>8.58</v>
      </c>
      <c r="N61" s="10">
        <v>46008</v>
      </c>
    </row>
    <row r="62" spans="1:14" ht="42" hidden="1" customHeight="1" x14ac:dyDescent="0.35">
      <c r="A62" s="7" t="s">
        <v>17</v>
      </c>
      <c r="B62" s="40" t="s">
        <v>18</v>
      </c>
      <c r="C62" s="7" t="s">
        <v>19</v>
      </c>
      <c r="D62" s="29" t="s">
        <v>70</v>
      </c>
      <c r="E62" s="42" t="s">
        <v>71</v>
      </c>
      <c r="F62" s="8">
        <v>14.4</v>
      </c>
      <c r="G62" s="8">
        <v>48</v>
      </c>
      <c r="H62" s="8">
        <v>4.8</v>
      </c>
      <c r="I62" s="26">
        <v>110482</v>
      </c>
      <c r="J62" s="4" t="str">
        <f>VLOOKUP(I62,'[1]October 2025'!$A:$C,2,FALSE)</f>
        <v>FLOUR HIGH GLUTEN BAG-50 LB</v>
      </c>
      <c r="K62" s="8">
        <v>3.6</v>
      </c>
      <c r="L62" s="41">
        <f>VLOOKUP(I62,'[1]October 2025'!$A:$C,3,FALSE)</f>
        <v>0.32629999999999998</v>
      </c>
      <c r="M62" s="43">
        <f t="shared" si="1"/>
        <v>1.17</v>
      </c>
      <c r="N62" s="10">
        <v>46008</v>
      </c>
    </row>
    <row r="63" spans="1:14" ht="42" hidden="1" customHeight="1" x14ac:dyDescent="0.35">
      <c r="A63" s="7" t="s">
        <v>17</v>
      </c>
      <c r="B63" s="40" t="s">
        <v>18</v>
      </c>
      <c r="C63" s="7" t="s">
        <v>19</v>
      </c>
      <c r="D63" s="29" t="s">
        <v>70</v>
      </c>
      <c r="E63" s="42" t="s">
        <v>71</v>
      </c>
      <c r="F63" s="8">
        <v>14.4</v>
      </c>
      <c r="G63" s="8">
        <v>48</v>
      </c>
      <c r="H63" s="8">
        <v>4.8</v>
      </c>
      <c r="I63" s="26">
        <v>100332</v>
      </c>
      <c r="J63" s="4" t="str">
        <f>VLOOKUP(I63,'[1]October 2025'!$A:$C,2,FALSE)</f>
        <v>TOMATO PASTE FOR BULK PROCESSING</v>
      </c>
      <c r="K63" s="8">
        <v>0.87</v>
      </c>
      <c r="L63" s="41">
        <f>VLOOKUP(I63,'[1]October 2025'!$A:$C,3,FALSE)</f>
        <v>0.63049999999999995</v>
      </c>
      <c r="M63" s="43">
        <f t="shared" si="1"/>
        <v>0.55000000000000004</v>
      </c>
      <c r="N63" s="10">
        <v>46008</v>
      </c>
    </row>
    <row r="64" spans="1:14" ht="42" customHeight="1" x14ac:dyDescent="0.35">
      <c r="A64" s="7" t="s">
        <v>17</v>
      </c>
      <c r="B64" s="40" t="s">
        <v>18</v>
      </c>
      <c r="C64" s="7" t="s">
        <v>19</v>
      </c>
      <c r="D64" s="29" t="s">
        <v>72</v>
      </c>
      <c r="E64" s="42" t="s">
        <v>73</v>
      </c>
      <c r="F64" s="8">
        <v>14.4</v>
      </c>
      <c r="G64" s="8">
        <v>48</v>
      </c>
      <c r="H64" s="8">
        <v>4.8</v>
      </c>
      <c r="I64" s="26">
        <v>110244</v>
      </c>
      <c r="J64" s="4" t="str">
        <f>VLOOKUP(I64,'[1]October 2025'!$A:$C,2,FALSE)</f>
        <v>CHEESE MOZ LM PT SKM UNFZ PROC PK(41125)</v>
      </c>
      <c r="K64" s="8">
        <v>4.5999999999999996</v>
      </c>
      <c r="L64" s="41">
        <f>VLOOKUP(I64,'[1]October 2025'!$A:$C,3,FALSE)</f>
        <v>1.8265</v>
      </c>
      <c r="M64" s="43">
        <f t="shared" si="1"/>
        <v>8.4</v>
      </c>
      <c r="N64" s="10">
        <v>46008</v>
      </c>
    </row>
    <row r="65" spans="1:14" ht="42" hidden="1" customHeight="1" x14ac:dyDescent="0.35">
      <c r="A65" s="7" t="s">
        <v>17</v>
      </c>
      <c r="B65" s="40" t="s">
        <v>18</v>
      </c>
      <c r="C65" s="7" t="s">
        <v>19</v>
      </c>
      <c r="D65" s="29" t="s">
        <v>72</v>
      </c>
      <c r="E65" s="42" t="s">
        <v>73</v>
      </c>
      <c r="F65" s="8">
        <v>14.4</v>
      </c>
      <c r="G65" s="8">
        <v>48</v>
      </c>
      <c r="H65" s="8">
        <v>4.8</v>
      </c>
      <c r="I65" s="26">
        <v>110482</v>
      </c>
      <c r="J65" s="4" t="str">
        <f>VLOOKUP(I65,'[1]October 2025'!$A:$C,2,FALSE)</f>
        <v>FLOUR HIGH GLUTEN BAG-50 LB</v>
      </c>
      <c r="K65" s="8">
        <v>3.6</v>
      </c>
      <c r="L65" s="41">
        <f>VLOOKUP(I65,'[1]October 2025'!$A:$C,3,FALSE)</f>
        <v>0.32629999999999998</v>
      </c>
      <c r="M65" s="43">
        <f t="shared" si="1"/>
        <v>1.17</v>
      </c>
      <c r="N65" s="10">
        <v>46008</v>
      </c>
    </row>
    <row r="66" spans="1:14" ht="42" customHeight="1" x14ac:dyDescent="0.35">
      <c r="A66" s="7" t="s">
        <v>17</v>
      </c>
      <c r="B66" s="40" t="s">
        <v>18</v>
      </c>
      <c r="C66" s="7" t="s">
        <v>27</v>
      </c>
      <c r="D66" s="29" t="s">
        <v>74</v>
      </c>
      <c r="E66" s="42" t="s">
        <v>75</v>
      </c>
      <c r="F66" s="8">
        <v>14.4</v>
      </c>
      <c r="G66" s="8">
        <v>48</v>
      </c>
      <c r="H66" s="8">
        <v>4.8</v>
      </c>
      <c r="I66" s="26">
        <v>110244</v>
      </c>
      <c r="J66" s="4" t="str">
        <f>VLOOKUP(I66,'[1]October 2025'!$A:$C,2,FALSE)</f>
        <v>CHEESE MOZ LM PT SKM UNFZ PROC PK(41125)</v>
      </c>
      <c r="K66" s="8">
        <v>2.2999999999999998</v>
      </c>
      <c r="L66" s="41">
        <f>VLOOKUP(I66,'[1]October 2025'!$A:$C,3,FALSE)</f>
        <v>1.8265</v>
      </c>
      <c r="M66" s="43">
        <f t="shared" si="1"/>
        <v>4.2</v>
      </c>
      <c r="N66" s="10">
        <v>45996</v>
      </c>
    </row>
    <row r="67" spans="1:14" ht="42" hidden="1" customHeight="1" x14ac:dyDescent="0.35">
      <c r="A67" s="7" t="s">
        <v>17</v>
      </c>
      <c r="B67" s="40" t="s">
        <v>18</v>
      </c>
      <c r="C67" s="7" t="s">
        <v>27</v>
      </c>
      <c r="D67" s="29" t="s">
        <v>74</v>
      </c>
      <c r="E67" s="42" t="s">
        <v>75</v>
      </c>
      <c r="F67" s="8">
        <v>14.4</v>
      </c>
      <c r="G67" s="8">
        <v>48</v>
      </c>
      <c r="H67" s="8">
        <v>4.8</v>
      </c>
      <c r="I67" s="26">
        <v>110482</v>
      </c>
      <c r="J67" s="4" t="str">
        <f>VLOOKUP(I67,'[1]October 2025'!$A:$C,2,FALSE)</f>
        <v>FLOUR HIGH GLUTEN BAG-50 LB</v>
      </c>
      <c r="K67" s="8">
        <v>4.16</v>
      </c>
      <c r="L67" s="41">
        <f>VLOOKUP(I67,'[1]October 2025'!$A:$C,3,FALSE)</f>
        <v>0.32629999999999998</v>
      </c>
      <c r="M67" s="43">
        <f t="shared" si="1"/>
        <v>1.36</v>
      </c>
      <c r="N67" s="10">
        <v>45996</v>
      </c>
    </row>
    <row r="68" spans="1:14" ht="42" customHeight="1" x14ac:dyDescent="0.35">
      <c r="A68" s="7" t="s">
        <v>17</v>
      </c>
      <c r="B68" s="40" t="s">
        <v>18</v>
      </c>
      <c r="C68" s="7" t="s">
        <v>19</v>
      </c>
      <c r="D68" s="29" t="s">
        <v>76</v>
      </c>
      <c r="E68" s="42" t="s">
        <v>77</v>
      </c>
      <c r="F68" s="8">
        <v>14.4</v>
      </c>
      <c r="G68" s="8">
        <v>48</v>
      </c>
      <c r="H68" s="8">
        <v>4.8</v>
      </c>
      <c r="I68" s="26">
        <v>110244</v>
      </c>
      <c r="J68" s="4" t="str">
        <f>VLOOKUP(I68,'[1]October 2025'!$A:$C,2,FALSE)</f>
        <v>CHEESE MOZ LM PT SKM UNFZ PROC PK(41125)</v>
      </c>
      <c r="K68" s="8">
        <v>4.32</v>
      </c>
      <c r="L68" s="41">
        <f>VLOOKUP(I68,'[1]October 2025'!$A:$C,3,FALSE)</f>
        <v>1.8265</v>
      </c>
      <c r="M68" s="43">
        <f t="shared" ref="M68:M71" si="2">ROUND(K68*L68,2)</f>
        <v>7.89</v>
      </c>
      <c r="N68" s="10">
        <v>46008</v>
      </c>
    </row>
    <row r="69" spans="1:14" ht="42" hidden="1" customHeight="1" x14ac:dyDescent="0.35">
      <c r="A69" s="7" t="s">
        <v>17</v>
      </c>
      <c r="B69" s="40" t="s">
        <v>18</v>
      </c>
      <c r="C69" s="7" t="s">
        <v>19</v>
      </c>
      <c r="D69" s="29" t="s">
        <v>76</v>
      </c>
      <c r="E69" s="42" t="s">
        <v>77</v>
      </c>
      <c r="F69" s="8">
        <v>14.4</v>
      </c>
      <c r="G69" s="8">
        <v>48</v>
      </c>
      <c r="H69" s="8">
        <v>4.8</v>
      </c>
      <c r="I69" s="26">
        <v>110482</v>
      </c>
      <c r="J69" s="4" t="str">
        <f>VLOOKUP(I69,'[1]October 2025'!$A:$C,2,FALSE)</f>
        <v>FLOUR HIGH GLUTEN BAG-50 LB</v>
      </c>
      <c r="K69" s="8">
        <v>3.6</v>
      </c>
      <c r="L69" s="41">
        <f>VLOOKUP(I69,'[1]October 2025'!$A:$C,3,FALSE)</f>
        <v>0.32629999999999998</v>
      </c>
      <c r="M69" s="43">
        <f t="shared" si="2"/>
        <v>1.17</v>
      </c>
      <c r="N69" s="10">
        <v>46008</v>
      </c>
    </row>
    <row r="70" spans="1:14" ht="42" customHeight="1" x14ac:dyDescent="0.35">
      <c r="A70" s="7" t="s">
        <v>17</v>
      </c>
      <c r="B70" s="40" t="s">
        <v>18</v>
      </c>
      <c r="C70" s="7" t="s">
        <v>19</v>
      </c>
      <c r="D70" s="29" t="s">
        <v>78</v>
      </c>
      <c r="E70" s="42" t="s">
        <v>79</v>
      </c>
      <c r="F70" s="8">
        <v>14.4</v>
      </c>
      <c r="G70" s="8">
        <v>48</v>
      </c>
      <c r="H70" s="8">
        <v>4.8</v>
      </c>
      <c r="I70" s="26">
        <v>110244</v>
      </c>
      <c r="J70" s="4" t="str">
        <f>VLOOKUP(I70,'[1]October 2025'!$A:$C,2,FALSE)</f>
        <v>CHEESE MOZ LM PT SKM UNFZ PROC PK(41125)</v>
      </c>
      <c r="K70" s="8">
        <v>6.2</v>
      </c>
      <c r="L70" s="41">
        <f>VLOOKUP(I70,'[1]October 2025'!$A:$C,3,FALSE)</f>
        <v>1.8265</v>
      </c>
      <c r="M70" s="43">
        <f t="shared" si="2"/>
        <v>11.32</v>
      </c>
      <c r="N70" s="10">
        <v>46008</v>
      </c>
    </row>
    <row r="71" spans="1:14" ht="42" hidden="1" customHeight="1" x14ac:dyDescent="0.35">
      <c r="A71" s="7" t="s">
        <v>17</v>
      </c>
      <c r="B71" s="40" t="s">
        <v>18</v>
      </c>
      <c r="C71" s="7" t="s">
        <v>19</v>
      </c>
      <c r="D71" s="29" t="s">
        <v>78</v>
      </c>
      <c r="E71" s="42" t="s">
        <v>79</v>
      </c>
      <c r="F71" s="8">
        <v>14.4</v>
      </c>
      <c r="G71" s="8">
        <v>48</v>
      </c>
      <c r="H71" s="8">
        <v>4.8</v>
      </c>
      <c r="I71" s="26">
        <v>110482</v>
      </c>
      <c r="J71" s="4" t="str">
        <f>VLOOKUP(I71,'[1]October 2025'!$A:$C,2,FALSE)</f>
        <v>FLOUR HIGH GLUTEN BAG-50 LB</v>
      </c>
      <c r="K71" s="8">
        <v>3.6</v>
      </c>
      <c r="L71" s="41">
        <f>VLOOKUP(I71,'[1]October 2025'!$A:$C,3,FALSE)</f>
        <v>0.32629999999999998</v>
      </c>
      <c r="M71" s="43">
        <f t="shared" si="2"/>
        <v>1.17</v>
      </c>
      <c r="N71" s="10">
        <v>46008</v>
      </c>
    </row>
  </sheetData>
  <sheetProtection algorithmName="SHA-512" hashValue="YVta7Ha+1zJzTBXEmYvgU3IHP2FNeS19Kpgs03ZelP1TCbL6cIoK5jnMcb8Xm5RGWkROvPc4sXTPbslidjfDhQ==" saltValue="5cecu5/qSGiu4pZGdS4uPg==" spinCount="100000" sheet="1" formatCells="0" formatColumns="0" formatRows="0" deleteColumns="0" deleteRows="0" sort="0" autoFilter="0"/>
  <autoFilter ref="A3:N71" xr:uid="{00000000-0009-0000-0000-000000000000}">
    <filterColumn colId="8">
      <filters>
        <filter val="110244"/>
      </filters>
    </filterColumn>
    <sortState xmlns:xlrd2="http://schemas.microsoft.com/office/spreadsheetml/2017/richdata2" ref="A4:N71">
      <sortCondition ref="D3:D71"/>
    </sortState>
  </autoFilter>
  <sortState xmlns:xlrd2="http://schemas.microsoft.com/office/spreadsheetml/2017/richdata2" ref="A4:N71">
    <sortCondition ref="D4:D71"/>
    <sortCondition ref="J4:J71"/>
  </sortState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2026-01-28T19:29:30+00:00</Remediation_x0020_Dat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E240B37247C40B3E760C764A518B9" ma:contentTypeVersion="26" ma:contentTypeDescription="Create a new document." ma:contentTypeScope="" ma:versionID="733de0a201c18a2eb7749df7e2ad93ce">
  <xsd:schema xmlns:xsd="http://www.w3.org/2001/XMLSchema" xmlns:xs="http://www.w3.org/2001/XMLSchema" xmlns:p="http://schemas.microsoft.com/office/2006/metadata/properties" xmlns:ns1="http://schemas.microsoft.com/sharepoint/v3" xmlns:ns2="aaaf0235-cd04-4bb1-8e27-3b3c7ba77f46" xmlns:ns3="http://schemas.microsoft.com/sharepoint/v3/fields" xmlns:ns4="14bd887b-c026-42a7-b5ab-a06c3d5f0703" targetNamespace="http://schemas.microsoft.com/office/2006/metadata/properties" ma:root="true" ma:fieldsID="616270961fce2e8720a68ce0e70479d1" ns1:_="" ns2:_="" ns3:_="" ns4:_="">
    <xsd:import namespace="http://schemas.microsoft.com/sharepoint/v3"/>
    <xsd:import namespace="aaaf0235-cd04-4bb1-8e27-3b3c7ba77f46"/>
    <xsd:import namespace="http://schemas.microsoft.com/sharepoint/v3/fields"/>
    <xsd:import namespace="14bd887b-c026-42a7-b5ab-a06c3d5f0703"/>
    <xsd:element name="properties">
      <xsd:complexType>
        <xsd:sequence>
          <xsd:element name="documentManagement">
            <xsd:complexType>
              <xsd:all>
                <xsd:element ref="ns2:vendor"/>
                <xsd:element ref="ns3:_DCDateModified" minOccurs="0"/>
                <xsd:element ref="ns2:Doc_x002d_Type"/>
                <xsd:element ref="ns2:FY"/>
                <xsd:element ref="ns1:Audience" minOccurs="0"/>
                <xsd:element ref="ns4:_dlc_DocId" minOccurs="0"/>
                <xsd:element ref="ns4:_dlc_DocIdUrl" minOccurs="0"/>
                <xsd:element ref="ns4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8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0235-cd04-4bb1-8e27-3b3c7ba77f46" elementFormDefault="qualified">
    <xsd:import namespace="http://schemas.microsoft.com/office/2006/documentManagement/types"/>
    <xsd:import namespace="http://schemas.microsoft.com/office/infopath/2007/PartnerControls"/>
    <xsd:element name="vendor" ma:index="4" ma:displayName="Processor" ma:format="Dropdown" ma:internalName="vendor" ma:readOnly="false">
      <xsd:simpleType>
        <xsd:restriction base="dms:Choice">
          <xsd:enumeration value="Albie's Food Products, LLC  1617-0003"/>
          <xsd:enumeration value="Alpha Foods Co.   0506-0004"/>
          <xsd:enumeration value="Ardella's (Rich Andres)  0506-0007"/>
          <xsd:enumeration value="Bake Crafters Food Company  1617-0010"/>
          <xsd:enumeration value="Basic American Foods  0607-0011"/>
          <xsd:enumeration value="Bernatello's Pizza, Inc"/>
          <xsd:enumeration value="Better 4 You Meals"/>
          <xsd:enumeration value="Bongards Creameries  0910-0012"/>
          <xsd:enumeration value="Brookwood Farms  0607-0013"/>
          <xsd:enumeration value="Buena Vista Foods  0607-0014"/>
          <xsd:enumeration value="Butterball 1819-0112"/>
          <xsd:enumeration value="Cahoon Farms"/>
          <xsd:enumeration value="Cains Foods  0607-0016"/>
          <xsd:enumeration value="Cargill Kitchen Solutions   0506-0019"/>
          <xsd:enumeration value="Cargill Meat Solutions Corp.  1112-0020"/>
          <xsd:enumeration value="Cavendish Farms Inc.  0506-0021"/>
          <xsd:enumeration value="Channel Fish Processing Co.   Inc.  1314-0022"/>
          <xsd:enumeration value="Chefs Corner  1011-0023"/>
          <xsd:enumeration value="Cherry Central Cooperative  1415-002"/>
          <xsd:enumeration value="Classic Delight, Inc."/>
          <xsd:enumeration value="ConAgra Foods  0506-0028"/>
          <xsd:enumeration value="Del Monte Foods   Inc.   1718-0032"/>
          <xsd:enumeration value="Del Real Foods"/>
          <xsd:enumeration value="Don Lee Farms  0607-0033"/>
          <xsd:enumeration value="E S Foods  0506-0034"/>
          <xsd:enumeration value="Elysium Food Group"/>
          <xsd:enumeration value="Foodscapes (PenPak Corp)  1718-0039"/>
          <xsd:enumeration value="Foster Farms  0506-0040"/>
          <xsd:enumeration value="Fresh Innovations  1112-0041"/>
          <xsd:enumeration value="Global Food Solutions"/>
          <xsd:enumeration value="Gold Creek Foods 1819-0111"/>
          <xsd:enumeration value="High Liner Foods  0506-0044"/>
          <xsd:enumeration value="Hormel Food Sales, LLC."/>
          <xsd:enumeration value="House of Raeford  0506-0046"/>
          <xsd:enumeration value="Idahoan Foods  1112-0047"/>
          <xsd:enumeration value="Integrated Food Service  0506-0048"/>
          <xsd:enumeration value="International Food Solutions, Inc."/>
          <xsd:enumeration value="J &amp; J Snack Food Corp.  0607-0049"/>
          <xsd:enumeration value="Jennie-O Turkey Store  0506-0050"/>
          <xsd:enumeration value="JTM Provisions Co.   Inc.   0607-0051"/>
          <xsd:enumeration value="K B. Pizza Company  0506-0052"/>
          <xsd:enumeration value="Kraft Heinz Foods Company  1213-0054"/>
          <xsd:enumeration value="Lamb Weston"/>
          <xsd:enumeration value="Land O'Lakes   Inc.  0506-0056"/>
          <xsd:enumeration value="M.C.I. Foods Inc. 0506-0059"/>
          <xsd:enumeration value="Maid-Rite Specialty Foods  0607-0060"/>
          <xsd:enumeration value="McCain Foods USA   Inc.  0506-0062"/>
          <xsd:enumeration value="Michael Foods  0506-0063"/>
          <xsd:enumeration value="Mickeys Wholesale Pizza  1314-0064"/>
          <xsd:enumeration value="Nardone Bros Baking  0506-0068"/>
          <xsd:enumeration value="National Food Group  1112-0069"/>
          <xsd:enumeration value="Native American Enterprises"/>
          <xsd:enumeration value="Nicks Famous BBQ  1213-0070"/>
          <xsd:enumeration value="Northeast Apple Co."/>
          <xsd:enumeration value="Peterson Farms  1112-0074"/>
          <xsd:enumeration value="Pilgrims Pride Corporation  0506-0075"/>
          <xsd:enumeration value="ProView"/>
          <xsd:enumeration value="Red Gold   LLC  0506-0078"/>
          <xsd:enumeration value="Reggio's Pizza"/>
          <xsd:enumeration value="Revolution Foods  1516-0079"/>
          <xsd:enumeration value="Rich Chicks LLC  1415-0080"/>
          <xsd:enumeration value="Rich Products  0506-0081"/>
          <xsd:enumeration value="Roadrunner Pizza"/>
          <xsd:enumeration value="Rose &amp; Shore   Inc.  1415-0082"/>
          <xsd:enumeration value="S &amp; F Foods   Inc.   0607-0083"/>
          <xsd:enumeration value="S.A. Piazza &amp; Associates  0506-0084"/>
          <xsd:enumeration value="Sals Pizza  0506-0085"/>
          <xsd:enumeration value="Schmidt Baking  1213-0086"/>
          <xsd:enumeration value="Schwans Food Service  Inc  0405-0087"/>
          <xsd:enumeration value="Smucker Foodservice"/>
          <xsd:enumeration value="Sunset Orchard  1112-0094"/>
          <xsd:enumeration value="Tabatchnick Fine Foods  0506-0095"/>
          <xsd:enumeration value="Tasty Brands LLC.  0910-0096"/>
          <xsd:enumeration value="Tasty Pizza"/>
          <xsd:enumeration value="Taylor Farms"/>
          <xsd:enumeration value="The Fathers Table  1314-0097"/>
          <xsd:enumeration value="Tony Roberts Company  1112-0098"/>
          <xsd:enumeration value="Trident Seafoods Corp.  0910-0100"/>
          <xsd:enumeration value="Tyson Sales &amp; Distribution   0506-0102"/>
          <xsd:enumeration value="Uno Foods   Inc.  0506-0103"/>
          <xsd:enumeration value="Velmar Foods  0809-0105"/>
          <xsd:enumeration value="Wawona Frozen Foods  0506-0106"/>
          <xsd:enumeration value="Yangs 5th Taste  0607-0107"/>
        </xsd:restriction>
      </xsd:simpleType>
    </xsd:element>
    <xsd:element name="Doc_x002d_Type" ma:index="6" ma:displayName="Doc-Type" ma:default="SEPDS" ma:format="RadioButtons" ma:internalName="Doc_x002d_Type" ma:readOnly="false">
      <xsd:simpleType>
        <xsd:restriction base="dms:Choice">
          <xsd:enumeration value="SEPDS"/>
        </xsd:restriction>
      </xsd:simpleType>
    </xsd:element>
    <xsd:element name="FY" ma:index="7" ma:displayName="School Year" ma:default="SY 2027" ma:format="RadioButtons" ma:internalName="FY" ma:readOnly="false">
      <xsd:simpleType>
        <xsd:restriction base="dms:Choice">
          <xsd:enumeration value="SY 2025"/>
          <xsd:enumeration value="SY 2026"/>
          <xsd:enumeration value="SY 2027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Date Modified" ma:default="[today]" ma:description="The date on which this resource was last modified" ma:format="DateTime" ma:indexed="tru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5768C8-0B1B-4769-916E-31E2D1B53E8A}"/>
</file>

<file path=customXml/itemProps2.xml><?xml version="1.0" encoding="utf-8"?>
<ds:datastoreItem xmlns:ds="http://schemas.openxmlformats.org/officeDocument/2006/customXml" ds:itemID="{2C4E4908-E780-49CF-8EE5-47A468568053}"/>
</file>

<file path=customXml/itemProps3.xml><?xml version="1.0" encoding="utf-8"?>
<ds:datastoreItem xmlns:ds="http://schemas.openxmlformats.org/officeDocument/2006/customXml" ds:itemID="{75A7595C-DD66-44E9-A2C4-DD4335697CF2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4.xml><?xml version="1.0" encoding="utf-8"?>
<ds:datastoreItem xmlns:ds="http://schemas.openxmlformats.org/officeDocument/2006/customXml" ds:itemID="{3A000964-4513-43D6-9353-6A18B6AE1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af0235-cd04-4bb1-8e27-3b3c7ba77f46"/>
    <ds:schemaRef ds:uri="http://schemas.microsoft.com/sharepoint/v3/fields"/>
    <ds:schemaRef ds:uri="14bd887b-c026-42a7-b5ab-a06c3d5f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CAMERON Beatrice * ODE</cp:lastModifiedBy>
  <cp:revision/>
  <dcterms:created xsi:type="dcterms:W3CDTF">2019-09-13T10:37:59Z</dcterms:created>
  <dcterms:modified xsi:type="dcterms:W3CDTF">2026-01-20T19:00:44Z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651bbb67-44b2-4b45-81b7-d04131915008</vt:lpwstr>
  </property>
</Properties>
</file>