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40A1D206-BD2B-4B56-9127-B8603170463A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SEPDS!$A$3:$N$52</definedName>
    <definedName name="_xlnm.Print_Area" localSheetId="0">SEPDS!$A$1:$N$52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L5" i="1"/>
  <c r="L6" i="1"/>
  <c r="L7" i="1"/>
  <c r="L8" i="1"/>
  <c r="L9" i="1"/>
  <c r="L10" i="1"/>
  <c r="L11" i="1"/>
  <c r="L12" i="1"/>
  <c r="M12" i="1" s="1"/>
  <c r="L13" i="1"/>
  <c r="M13" i="1" s="1"/>
  <c r="L14" i="1"/>
  <c r="M14" i="1" s="1"/>
  <c r="L15" i="1"/>
  <c r="M15" i="1" s="1"/>
  <c r="L16" i="1"/>
  <c r="L17" i="1"/>
  <c r="L18" i="1"/>
  <c r="L19" i="1"/>
  <c r="L20" i="1"/>
  <c r="M20" i="1" s="1"/>
  <c r="L21" i="1"/>
  <c r="M21" i="1" s="1"/>
  <c r="L22" i="1"/>
  <c r="L23" i="1"/>
  <c r="L24" i="1"/>
  <c r="M24" i="1" s="1"/>
  <c r="L25" i="1"/>
  <c r="M25" i="1" s="1"/>
  <c r="L26" i="1"/>
  <c r="M26" i="1" s="1"/>
  <c r="L27" i="1"/>
  <c r="L28" i="1"/>
  <c r="L29" i="1"/>
  <c r="L30" i="1"/>
  <c r="L31" i="1"/>
  <c r="L32" i="1"/>
  <c r="L33" i="1"/>
  <c r="L34" i="1"/>
  <c r="L35" i="1"/>
  <c r="L36" i="1"/>
  <c r="M36" i="1" s="1"/>
  <c r="L37" i="1"/>
  <c r="M37" i="1" s="1"/>
  <c r="L38" i="1"/>
  <c r="M38" i="1" s="1"/>
  <c r="L39" i="1"/>
  <c r="M39" i="1" s="1"/>
  <c r="L40" i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M23" i="1"/>
  <c r="M22" i="1"/>
  <c r="M19" i="1"/>
  <c r="M18" i="1"/>
  <c r="M5" i="1"/>
  <c r="M6" i="1"/>
  <c r="M7" i="1"/>
  <c r="M8" i="1"/>
  <c r="M9" i="1"/>
  <c r="M10" i="1"/>
  <c r="M16" i="1"/>
  <c r="M17" i="1"/>
  <c r="M27" i="1"/>
  <c r="M28" i="1"/>
  <c r="M29" i="1"/>
  <c r="M30" i="1"/>
  <c r="M31" i="1"/>
  <c r="M32" i="1"/>
  <c r="M33" i="1"/>
  <c r="M34" i="1"/>
  <c r="M40" i="1"/>
  <c r="M35" i="1"/>
  <c r="M11" i="1"/>
  <c r="M4" i="1" l="1"/>
</calcChain>
</file>

<file path=xl/sharedStrings.xml><?xml version="1.0" encoding="utf-8"?>
<sst xmlns="http://schemas.openxmlformats.org/spreadsheetml/2006/main" count="256" uniqueCount="88">
  <si>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</si>
  <si>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</si>
  <si>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</si>
  <si>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</si>
  <si>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</si>
  <si>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</si>
  <si>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</si>
  <si>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</si>
  <si>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</si>
  <si>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</si>
  <si>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</si>
  <si>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</si>
  <si>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</si>
  <si>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</si>
  <si>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</si>
  <si>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</si>
  <si>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</si>
  <si>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</si>
  <si>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Cooked Turkey and Gravy</t>
  </si>
  <si>
    <t>Cooked Turkey and Creamy Gravy</t>
  </si>
  <si>
    <t>Shredded Pork Carnitas</t>
  </si>
  <si>
    <t>Cooked Shredded Pork Carnitas</t>
  </si>
  <si>
    <t>Macaroni &amp; Cheese</t>
  </si>
  <si>
    <t>780P-TRAY</t>
  </si>
  <si>
    <t>Cooked Diced Turkey, Gravy &amp; Mashed Potatoes</t>
  </si>
  <si>
    <t>790-7</t>
  </si>
  <si>
    <t>850-TRAY</t>
  </si>
  <si>
    <t>Macaroni &amp; Cheese in Trays</t>
  </si>
  <si>
    <t>BDS100SDC</t>
  </si>
  <si>
    <t>Breakfast Turkey Ham &amp; Cheese Wrap</t>
  </si>
  <si>
    <t>BDS200SDC</t>
  </si>
  <si>
    <t>Breakfast Deli Stick</t>
  </si>
  <si>
    <t>BSTR100C</t>
  </si>
  <si>
    <t>Bistro Cheese Pizza Wedges - I/W</t>
  </si>
  <si>
    <t>BSTR100P</t>
  </si>
  <si>
    <t>Bistro Pepperoni Pizza Wedges - I/W</t>
  </si>
  <si>
    <t>BSTR125C</t>
  </si>
  <si>
    <t>Bistro Cheese Pizza Wedges - Bulk Pack</t>
  </si>
  <si>
    <t>BSTR125P</t>
  </si>
  <si>
    <t>Bistro Pepperoni Pizza Wedges - Bulk Pack</t>
  </si>
  <si>
    <t>BSTR1600C</t>
  </si>
  <si>
    <t>Bistro 16" Cheese Pizza - 10 slices</t>
  </si>
  <si>
    <t>BSTR1600P</t>
  </si>
  <si>
    <t>Bistro 16" Pepperoni Pizza - 10 slices</t>
  </si>
  <si>
    <t>BSTR1608C</t>
  </si>
  <si>
    <t>Bistro 16" Cheese Pizza - uncut - portioned into 8 slices</t>
  </si>
  <si>
    <t>BSTR1608CW</t>
  </si>
  <si>
    <t>BSTR1608P</t>
  </si>
  <si>
    <t>Bistro 16" Pepperoni Pizza - uncut - portioned into 8 slices</t>
  </si>
  <si>
    <t>BSTR1608PW</t>
  </si>
  <si>
    <t>BSTR1650C</t>
  </si>
  <si>
    <t>Bistro 16" Traditional Crust Cheese Pizza - 10 slices</t>
  </si>
  <si>
    <t>BSTR1650P</t>
  </si>
  <si>
    <t>Bistro 16" Traditional Crust Pepperoni Pizza - 10 slices</t>
  </si>
  <si>
    <t>BSTR500B</t>
  </si>
  <si>
    <t>Bistro 5" Breakfast Pizza</t>
  </si>
  <si>
    <t>BSTR500C</t>
  </si>
  <si>
    <t>Bistro 5" Cheese Pizza - I/W</t>
  </si>
  <si>
    <t>BSTR500P</t>
  </si>
  <si>
    <t>Bistro 5" Pepperoni Pizza - I/W</t>
  </si>
  <si>
    <t>BSTR525B</t>
  </si>
  <si>
    <t>Bistro 3" x 5" Breakfast Pizza - Bulk Pack</t>
  </si>
  <si>
    <t>BSTR525C</t>
  </si>
  <si>
    <t>Bistro 5" Cheese Pizza - Bulk Pack</t>
  </si>
  <si>
    <t>BSTR525P</t>
  </si>
  <si>
    <t>Bistro 5" Pepperoni Pizza - Bulk Pack</t>
  </si>
  <si>
    <t>C63019</t>
  </si>
  <si>
    <t>Turkey Ham &amp; Cheese Wrap (Deli Stick)</t>
  </si>
  <si>
    <t>GCW454WC</t>
  </si>
  <si>
    <t>Grilled Cheese Sandwich on Wheat Bread</t>
  </si>
  <si>
    <t>SPC248WC</t>
  </si>
  <si>
    <t>Seasoned Cooked Pork &amp; Cheese French Roll Sandwich</t>
  </si>
  <si>
    <t>SST10WC</t>
  </si>
  <si>
    <t>Turkey Ham &amp; Cheese French Roll Sandwich</t>
  </si>
  <si>
    <t>SSU248WC</t>
  </si>
  <si>
    <t>Turkey Ham, Egg &amp; Cheese Sunnyside Up English Muffin Sandwich</t>
  </si>
  <si>
    <t>TDB100WC</t>
  </si>
  <si>
    <t>Deli Style Turkey &amp; Cheese on a Sandwich Bun</t>
  </si>
  <si>
    <t>TDC248WC</t>
  </si>
  <si>
    <t>Deli Style Turkey &amp; Cheese French Roll Sandwich</t>
  </si>
  <si>
    <t>TDC336WC</t>
  </si>
  <si>
    <t>Deli Style Turkey &amp; Cheese Submarine Sandwich</t>
  </si>
  <si>
    <t>W24072</t>
  </si>
  <si>
    <t>Breakfast Cheese Quesadilla</t>
  </si>
  <si>
    <t>W31100</t>
  </si>
  <si>
    <t>Cheese Quesadilla</t>
  </si>
  <si>
    <t>Rose &amp; Shore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</si>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</sst>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2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14" fontId="2" fillId="0" borderId="0" xfId="0" applyNumberFormat="1" applyFont="1" applyFill="1" applyAlignment="1">
      <alignment horizontal="left" vertical="center"/>
    </xf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52"/>
  <sheetViews>
    <sheetView tabSelected="1" zoomScale="55" zoomScaleNormal="55" zoomScaleSheetLayoutView="70" workbookViewId="0">
      <pane ySplit="3" topLeftCell="A18" activePane="bottomLeft" state="frozen"/>
      <selection pane="bottomLeft" activeCell="J72" sqref="J72"/>
    </sheetView>
  </sheetViews>
  <sheetFormatPr defaultRowHeight="14.5" x14ac:dyDescent="0.35"/>
  <cols>
    <col min="1" max="1" width="10.81640625" style="49" customWidth="1"/>
    <col min="2" max="2" width="22.26953125" style="50" customWidth="1"/>
    <col min="3" max="3" width="19.1796875" style="49" bestFit="1" customWidth="1"/>
    <col min="4" max="4" width="20.26953125" style="51" customWidth="1"/>
    <col min="5" max="5" width="39.7265625" style="48" customWidth="1"/>
    <col min="6" max="6" width="9.26953125" style="52" customWidth="1"/>
    <col min="7" max="8" width="9.81640625" style="52" customWidth="1"/>
    <col min="9" max="9" width="13.7265625" style="53" customWidth="1"/>
    <col min="10" max="10" width="39.7265625" style="49" customWidth="1"/>
    <col min="11" max="11" width="11.7265625" style="52" customWidth="1"/>
    <col min="12" max="12" width="12.1796875" style="54" customWidth="1"/>
    <col min="13" max="13" width="10.54296875" style="55" customWidth="1"/>
    <col min="14" max="14" width="12.26953125" style="56" customWidth="1"/>
    <col min="15" max="16384" width="8.7265625" style="48"/>
  </cols>
  <sheetData>
    <row r="1" spans="1:14" s="15" customFormat="1" ht="31" x14ac:dyDescent="0.7">
      <c r="A1" s="12" t="s">
        <v>13</v>
      </c>
      <c r="B1" s="12"/>
      <c r="C1" s="13"/>
      <c r="D1" s="14"/>
      <c r="F1" s="16"/>
      <c r="G1" s="16"/>
      <c r="H1" s="16"/>
      <c r="I1" s="17"/>
      <c r="J1" s="18"/>
      <c r="K1" s="19"/>
      <c r="L1" s="19"/>
      <c r="M1" s="19"/>
      <c r="N1" s="19"/>
    </row>
    <row r="2" spans="1:14" s="30" customFormat="1" ht="31" x14ac:dyDescent="0.35">
      <c r="A2" s="20" t="s">
        <v>2</v>
      </c>
      <c r="B2" s="21"/>
      <c r="C2" s="22"/>
      <c r="D2" s="23" t="s">
        <v>1</v>
      </c>
      <c r="E2" s="24">
        <v>45996</v>
      </c>
      <c r="F2" s="25"/>
      <c r="G2" s="25"/>
      <c r="H2" s="26"/>
      <c r="I2" s="27"/>
      <c r="J2" s="13"/>
      <c r="K2" s="25"/>
      <c r="L2" s="28"/>
      <c r="M2" s="25"/>
      <c r="N2" s="29"/>
    </row>
    <row r="3" spans="1:14" s="37" customFormat="1" ht="122.65" customHeight="1" x14ac:dyDescent="0.35">
      <c r="A3" s="31" t="s">
        <v>3</v>
      </c>
      <c r="B3" s="31" t="s">
        <v>0</v>
      </c>
      <c r="C3" s="31" t="s">
        <v>4</v>
      </c>
      <c r="D3" s="32" t="s">
        <v>5</v>
      </c>
      <c r="E3" s="31" t="s">
        <v>6</v>
      </c>
      <c r="F3" s="33" t="s">
        <v>16</v>
      </c>
      <c r="G3" s="33" t="s">
        <v>17</v>
      </c>
      <c r="H3" s="33" t="s">
        <v>7</v>
      </c>
      <c r="I3" s="34" t="s">
        <v>8</v>
      </c>
      <c r="J3" s="31" t="s">
        <v>9</v>
      </c>
      <c r="K3" s="33" t="s">
        <v>14</v>
      </c>
      <c r="L3" s="35" t="s">
        <v>10</v>
      </c>
      <c r="M3" s="33" t="s">
        <v>15</v>
      </c>
      <c r="N3" s="36" t="s">
        <v>11</v>
      </c>
    </row>
    <row r="4" spans="1:14" s="4" customFormat="1" ht="46.15" hidden="1" customHeight="1" x14ac:dyDescent="0.35">
      <c r="A4" s="2" t="s">
        <v>87</v>
      </c>
      <c r="B4" s="8" t="s">
        <v>86</v>
      </c>
      <c r="C4" s="2" t="s">
        <v>12</v>
      </c>
      <c r="D4" s="7">
        <v>780</v>
      </c>
      <c r="E4" s="10" t="s">
        <v>18</v>
      </c>
      <c r="F4" s="3">
        <v>20</v>
      </c>
      <c r="G4" s="3">
        <v>80</v>
      </c>
      <c r="H4" s="3">
        <v>4</v>
      </c>
      <c r="I4" s="6">
        <v>100125</v>
      </c>
      <c r="J4" s="1" t="str">
        <f>VLOOKUP(I4,'[1]October 2025'!$A:$C,2,FALSE)</f>
        <v>TURKEY ROASTS FRZ CTN-32-48 LB</v>
      </c>
      <c r="K4" s="3">
        <v>17.13</v>
      </c>
      <c r="L4" s="9">
        <f>VLOOKUP(I4,'[1]October 2025'!$A:$C,3,FALSE)</f>
        <v>3.8738000000000001</v>
      </c>
      <c r="M4" s="11">
        <f t="shared" ref="M4:M17" si="0">ROUND(K4*L4,2)</f>
        <v>66.36</v>
      </c>
      <c r="N4" s="5">
        <v>45996</v>
      </c>
    </row>
    <row r="5" spans="1:14" s="4" customFormat="1" ht="46.15" hidden="1" customHeight="1" x14ac:dyDescent="0.35">
      <c r="A5" s="2" t="s">
        <v>87</v>
      </c>
      <c r="B5" s="8" t="s">
        <v>86</v>
      </c>
      <c r="C5" s="2" t="s">
        <v>12</v>
      </c>
      <c r="D5" s="7">
        <v>782</v>
      </c>
      <c r="E5" s="10" t="s">
        <v>19</v>
      </c>
      <c r="F5" s="3">
        <v>20</v>
      </c>
      <c r="G5" s="3">
        <v>80</v>
      </c>
      <c r="H5" s="3">
        <v>4</v>
      </c>
      <c r="I5" s="6">
        <v>100125</v>
      </c>
      <c r="J5" s="1" t="str">
        <f>VLOOKUP(I5,'[1]October 2025'!$A:$C,2,FALSE)</f>
        <v>TURKEY ROASTS FRZ CTN-32-48 LB</v>
      </c>
      <c r="K5" s="3">
        <v>17.13</v>
      </c>
      <c r="L5" s="9">
        <f>VLOOKUP(I5,'[1]October 2025'!$A:$C,3,FALSE)</f>
        <v>3.8738000000000001</v>
      </c>
      <c r="M5" s="11">
        <f t="shared" si="0"/>
        <v>66.36</v>
      </c>
      <c r="N5" s="5">
        <v>45996</v>
      </c>
    </row>
    <row r="6" spans="1:14" s="4" customFormat="1" ht="46.15" hidden="1" customHeight="1" x14ac:dyDescent="0.35">
      <c r="A6" s="2" t="s">
        <v>87</v>
      </c>
      <c r="B6" s="8" t="s">
        <v>86</v>
      </c>
      <c r="C6" s="2" t="s">
        <v>12</v>
      </c>
      <c r="D6" s="7">
        <v>790</v>
      </c>
      <c r="E6" s="10" t="s">
        <v>20</v>
      </c>
      <c r="F6" s="3">
        <v>40</v>
      </c>
      <c r="G6" s="3">
        <v>278</v>
      </c>
      <c r="H6" s="3">
        <v>2.2999999999999998</v>
      </c>
      <c r="I6" s="6">
        <v>100193</v>
      </c>
      <c r="J6" s="1" t="str">
        <f>VLOOKUP(I6,'[1]October 2025'!$A:$C,2,FALSE)</f>
        <v>PORK PICNIC BNLS FRZ CTN-60 LB</v>
      </c>
      <c r="K6" s="3">
        <v>61</v>
      </c>
      <c r="L6" s="9">
        <f>VLOOKUP(I6,'[1]October 2025'!$A:$C,3,FALSE)</f>
        <v>1.4172</v>
      </c>
      <c r="M6" s="11">
        <f t="shared" si="0"/>
        <v>86.45</v>
      </c>
      <c r="N6" s="5">
        <v>45996</v>
      </c>
    </row>
    <row r="7" spans="1:14" s="4" customFormat="1" ht="46.15" hidden="1" customHeight="1" x14ac:dyDescent="0.35">
      <c r="A7" s="2" t="s">
        <v>87</v>
      </c>
      <c r="B7" s="8" t="s">
        <v>86</v>
      </c>
      <c r="C7" s="2" t="s">
        <v>12</v>
      </c>
      <c r="D7" s="7">
        <v>791</v>
      </c>
      <c r="E7" s="10" t="s">
        <v>21</v>
      </c>
      <c r="F7" s="3">
        <v>40</v>
      </c>
      <c r="G7" s="3">
        <v>278</v>
      </c>
      <c r="H7" s="3">
        <v>2.2999999999999998</v>
      </c>
      <c r="I7" s="6">
        <v>100173</v>
      </c>
      <c r="J7" s="1" t="str">
        <f>VLOOKUP(I7,'[1]October 2025'!$A:$C,2,FALSE)</f>
        <v>PORK ROAST LEG FRZ CTN-32-40 LB</v>
      </c>
      <c r="K7" s="3">
        <v>61</v>
      </c>
      <c r="L7" s="9">
        <f>VLOOKUP(I7,'[1]October 2025'!$A:$C,3,FALSE)</f>
        <v>2.0270999999999999</v>
      </c>
      <c r="M7" s="11">
        <f t="shared" si="0"/>
        <v>123.65</v>
      </c>
      <c r="N7" s="5">
        <v>45996</v>
      </c>
    </row>
    <row r="8" spans="1:14" s="4" customFormat="1" ht="46.15" hidden="1" customHeight="1" x14ac:dyDescent="0.35">
      <c r="A8" s="2" t="s">
        <v>87</v>
      </c>
      <c r="B8" s="8" t="s">
        <v>86</v>
      </c>
      <c r="C8" s="2" t="s">
        <v>12</v>
      </c>
      <c r="D8" s="7">
        <v>850</v>
      </c>
      <c r="E8" s="10" t="s">
        <v>22</v>
      </c>
      <c r="F8" s="3">
        <v>30</v>
      </c>
      <c r="G8" s="3">
        <v>60</v>
      </c>
      <c r="H8" s="3">
        <v>8</v>
      </c>
      <c r="I8" s="6">
        <v>100036</v>
      </c>
      <c r="J8" s="1" t="str">
        <f>VLOOKUP(I8,'[1]October 2025'!$A:$C,2,FALSE)</f>
        <v>CHEESE BLEND AMER SKM YEL SLC LVS-6/5 LB</v>
      </c>
      <c r="K8" s="3">
        <v>5.63</v>
      </c>
      <c r="L8" s="9">
        <f>VLOOKUP(I8,'[1]October 2025'!$A:$C,3,FALSE)</f>
        <v>1.8554999999999999</v>
      </c>
      <c r="M8" s="11">
        <f t="shared" si="0"/>
        <v>10.45</v>
      </c>
      <c r="N8" s="5">
        <v>45996</v>
      </c>
    </row>
    <row r="9" spans="1:14" s="4" customFormat="1" ht="46.15" hidden="1" customHeight="1" x14ac:dyDescent="0.35">
      <c r="A9" s="2" t="s">
        <v>87</v>
      </c>
      <c r="B9" s="8" t="s">
        <v>86</v>
      </c>
      <c r="C9" s="2" t="s">
        <v>12</v>
      </c>
      <c r="D9" s="7">
        <v>850</v>
      </c>
      <c r="E9" s="10" t="s">
        <v>22</v>
      </c>
      <c r="F9" s="3">
        <v>30</v>
      </c>
      <c r="G9" s="3">
        <v>60</v>
      </c>
      <c r="H9" s="3">
        <v>8</v>
      </c>
      <c r="I9" s="6">
        <v>110254</v>
      </c>
      <c r="J9" s="1" t="str">
        <f>VLOOKUP(I9,'[1]October 2025'!$A:$C,2,FALSE)</f>
        <v>CHEESE CHED YEL BLOCK-40 LB (40800)</v>
      </c>
      <c r="K9" s="3">
        <v>1.87</v>
      </c>
      <c r="L9" s="9">
        <f>VLOOKUP(I9,'[1]October 2025'!$A:$C,3,FALSE)</f>
        <v>2.0114999999999998</v>
      </c>
      <c r="M9" s="11">
        <f t="shared" si="0"/>
        <v>3.76</v>
      </c>
      <c r="N9" s="5">
        <v>45996</v>
      </c>
    </row>
    <row r="10" spans="1:14" s="4" customFormat="1" ht="46.15" hidden="1" customHeight="1" x14ac:dyDescent="0.35">
      <c r="A10" s="2" t="s">
        <v>87</v>
      </c>
      <c r="B10" s="8" t="s">
        <v>86</v>
      </c>
      <c r="C10" s="2" t="s">
        <v>12</v>
      </c>
      <c r="D10" s="7" t="s">
        <v>23</v>
      </c>
      <c r="E10" s="10" t="s">
        <v>24</v>
      </c>
      <c r="F10" s="3">
        <v>22.5</v>
      </c>
      <c r="G10" s="3">
        <v>45</v>
      </c>
      <c r="H10" s="3">
        <v>8</v>
      </c>
      <c r="I10" s="6">
        <v>100125</v>
      </c>
      <c r="J10" s="1" t="str">
        <f>VLOOKUP(I10,'[1]October 2025'!$A:$C,2,FALSE)</f>
        <v>TURKEY ROASTS FRZ CTN-32-48 LB</v>
      </c>
      <c r="K10" s="3">
        <v>8.7200000000000006</v>
      </c>
      <c r="L10" s="9">
        <f>VLOOKUP(I10,'[1]October 2025'!$A:$C,3,FALSE)</f>
        <v>3.8738000000000001</v>
      </c>
      <c r="M10" s="11">
        <f t="shared" si="0"/>
        <v>33.78</v>
      </c>
      <c r="N10" s="5">
        <v>45996</v>
      </c>
    </row>
    <row r="11" spans="1:14" s="4" customFormat="1" ht="46.15" hidden="1" customHeight="1" x14ac:dyDescent="0.35">
      <c r="A11" s="2" t="s">
        <v>87</v>
      </c>
      <c r="B11" s="8" t="s">
        <v>86</v>
      </c>
      <c r="C11" s="2" t="s">
        <v>12</v>
      </c>
      <c r="D11" s="7" t="s">
        <v>25</v>
      </c>
      <c r="E11" s="10" t="s">
        <v>21</v>
      </c>
      <c r="F11" s="3">
        <v>40.619999999999997</v>
      </c>
      <c r="G11" s="3">
        <v>280</v>
      </c>
      <c r="H11" s="3">
        <v>2.3199999999999998</v>
      </c>
      <c r="I11" s="6">
        <v>100193</v>
      </c>
      <c r="J11" s="1" t="str">
        <f>VLOOKUP(I11,'[1]October 2025'!$A:$C,2,FALSE)</f>
        <v>PORK PICNIC BNLS FRZ CTN-60 LB</v>
      </c>
      <c r="K11" s="3">
        <v>61.95</v>
      </c>
      <c r="L11" s="9">
        <f>VLOOKUP(I11,'[1]October 2025'!$A:$C,3,FALSE)</f>
        <v>1.4172</v>
      </c>
      <c r="M11" s="11">
        <f t="shared" si="0"/>
        <v>87.8</v>
      </c>
      <c r="N11" s="5">
        <v>45996</v>
      </c>
    </row>
    <row r="12" spans="1:14" s="4" customFormat="1" ht="46.15" hidden="1" customHeight="1" x14ac:dyDescent="0.35">
      <c r="A12" s="2" t="s">
        <v>87</v>
      </c>
      <c r="B12" s="8" t="s">
        <v>86</v>
      </c>
      <c r="C12" s="2" t="s">
        <v>12</v>
      </c>
      <c r="D12" s="7" t="s">
        <v>26</v>
      </c>
      <c r="E12" s="10" t="s">
        <v>27</v>
      </c>
      <c r="F12" s="3">
        <v>22.5</v>
      </c>
      <c r="G12" s="3">
        <v>45</v>
      </c>
      <c r="H12" s="3">
        <v>8</v>
      </c>
      <c r="I12" s="6">
        <v>100036</v>
      </c>
      <c r="J12" s="1" t="str">
        <f>VLOOKUP(I12,'[1]October 2025'!$A:$C,2,FALSE)</f>
        <v>CHEESE BLEND AMER SKM YEL SLC LVS-6/5 LB</v>
      </c>
      <c r="K12" s="3">
        <v>4.22</v>
      </c>
      <c r="L12" s="9">
        <f>VLOOKUP(I12,'[1]October 2025'!$A:$C,3,FALSE)</f>
        <v>1.8554999999999999</v>
      </c>
      <c r="M12" s="11">
        <f t="shared" si="0"/>
        <v>7.83</v>
      </c>
      <c r="N12" s="5">
        <v>45996</v>
      </c>
    </row>
    <row r="13" spans="1:14" s="4" customFormat="1" ht="46.15" hidden="1" customHeight="1" x14ac:dyDescent="0.35">
      <c r="A13" s="2" t="s">
        <v>87</v>
      </c>
      <c r="B13" s="8" t="s">
        <v>86</v>
      </c>
      <c r="C13" s="2" t="s">
        <v>12</v>
      </c>
      <c r="D13" s="7" t="s">
        <v>26</v>
      </c>
      <c r="E13" s="10" t="s">
        <v>27</v>
      </c>
      <c r="F13" s="3">
        <v>22.5</v>
      </c>
      <c r="G13" s="3">
        <v>45</v>
      </c>
      <c r="H13" s="3">
        <v>8</v>
      </c>
      <c r="I13" s="6">
        <v>110254</v>
      </c>
      <c r="J13" s="1" t="str">
        <f>VLOOKUP(I13,'[1]October 2025'!$A:$C,2,FALSE)</f>
        <v>CHEESE CHED YEL BLOCK-40 LB (40800)</v>
      </c>
      <c r="K13" s="3">
        <v>1.41</v>
      </c>
      <c r="L13" s="9">
        <f>VLOOKUP(I13,'[1]October 2025'!$A:$C,3,FALSE)</f>
        <v>2.0114999999999998</v>
      </c>
      <c r="M13" s="11">
        <f t="shared" si="0"/>
        <v>2.84</v>
      </c>
      <c r="N13" s="5">
        <v>45996</v>
      </c>
    </row>
    <row r="14" spans="1:14" s="4" customFormat="1" ht="46.15" hidden="1" customHeight="1" x14ac:dyDescent="0.35">
      <c r="A14" s="2" t="s">
        <v>87</v>
      </c>
      <c r="B14" s="8" t="s">
        <v>86</v>
      </c>
      <c r="C14" s="2" t="s">
        <v>12</v>
      </c>
      <c r="D14" s="7" t="s">
        <v>28</v>
      </c>
      <c r="E14" s="10" t="s">
        <v>29</v>
      </c>
      <c r="F14" s="3">
        <v>14.06</v>
      </c>
      <c r="G14" s="3">
        <v>100</v>
      </c>
      <c r="H14" s="3">
        <v>2.25</v>
      </c>
      <c r="I14" s="6">
        <v>100126</v>
      </c>
      <c r="J14" s="1" t="str">
        <f>VLOOKUP(I14,'[1]October 2025'!$A:$C,2,FALSE)</f>
        <v>TURKEY HAMS SMKD FRZ CTN-40 LB</v>
      </c>
      <c r="K14" s="3">
        <v>5.48</v>
      </c>
      <c r="L14" s="9">
        <f>VLOOKUP(I14,'[1]October 2025'!$A:$C,3,FALSE)</f>
        <v>4.4000000000000004</v>
      </c>
      <c r="M14" s="11">
        <f t="shared" si="0"/>
        <v>24.11</v>
      </c>
      <c r="N14" s="5">
        <v>45996</v>
      </c>
    </row>
    <row r="15" spans="1:14" s="4" customFormat="1" ht="46.15" hidden="1" customHeight="1" x14ac:dyDescent="0.35">
      <c r="A15" s="2" t="s">
        <v>87</v>
      </c>
      <c r="B15" s="8" t="s">
        <v>86</v>
      </c>
      <c r="C15" s="2" t="s">
        <v>12</v>
      </c>
      <c r="D15" s="7" t="s">
        <v>28</v>
      </c>
      <c r="E15" s="10" t="s">
        <v>29</v>
      </c>
      <c r="F15" s="3">
        <v>14.06</v>
      </c>
      <c r="G15" s="3">
        <v>100</v>
      </c>
      <c r="H15" s="3">
        <v>2.25</v>
      </c>
      <c r="I15" s="6">
        <v>110254</v>
      </c>
      <c r="J15" s="1" t="str">
        <f>VLOOKUP(I15,'[1]October 2025'!$A:$C,2,FALSE)</f>
        <v>CHEESE CHED YEL BLOCK-40 LB (40800)</v>
      </c>
      <c r="K15" s="3">
        <v>3.75</v>
      </c>
      <c r="L15" s="9">
        <f>VLOOKUP(I15,'[1]October 2025'!$A:$C,3,FALSE)</f>
        <v>2.0114999999999998</v>
      </c>
      <c r="M15" s="11">
        <f t="shared" si="0"/>
        <v>7.54</v>
      </c>
      <c r="N15" s="5">
        <v>45996</v>
      </c>
    </row>
    <row r="16" spans="1:14" s="4" customFormat="1" ht="46.15" hidden="1" customHeight="1" x14ac:dyDescent="0.35">
      <c r="A16" s="2" t="s">
        <v>87</v>
      </c>
      <c r="B16" s="8" t="s">
        <v>86</v>
      </c>
      <c r="C16" s="2" t="s">
        <v>12</v>
      </c>
      <c r="D16" s="7" t="s">
        <v>30</v>
      </c>
      <c r="E16" s="10" t="s">
        <v>31</v>
      </c>
      <c r="F16" s="3">
        <v>14.06</v>
      </c>
      <c r="G16" s="3">
        <v>100</v>
      </c>
      <c r="H16" s="3">
        <v>2.25</v>
      </c>
      <c r="I16" s="6">
        <v>100121</v>
      </c>
      <c r="J16" s="1" t="str">
        <f>VLOOKUP(I16,'[1]October 2025'!$A:$C,2,FALSE)</f>
        <v>TURKEY BREAST DELI FRZ CTN-40 LB</v>
      </c>
      <c r="K16" s="3">
        <v>5.48</v>
      </c>
      <c r="L16" s="9">
        <f>VLOOKUP(I16,'[1]October 2025'!$A:$C,3,FALSE)</f>
        <v>3.6503000000000001</v>
      </c>
      <c r="M16" s="11">
        <f t="shared" si="0"/>
        <v>20</v>
      </c>
      <c r="N16" s="5">
        <v>45996</v>
      </c>
    </row>
    <row r="17" spans="1:14" s="4" customFormat="1" ht="46.15" hidden="1" customHeight="1" x14ac:dyDescent="0.35">
      <c r="A17" s="2" t="s">
        <v>87</v>
      </c>
      <c r="B17" s="8" t="s">
        <v>86</v>
      </c>
      <c r="C17" s="2" t="s">
        <v>12</v>
      </c>
      <c r="D17" s="7" t="s">
        <v>30</v>
      </c>
      <c r="E17" s="10" t="s">
        <v>31</v>
      </c>
      <c r="F17" s="3">
        <v>14.06</v>
      </c>
      <c r="G17" s="3">
        <v>100</v>
      </c>
      <c r="H17" s="3">
        <v>2.25</v>
      </c>
      <c r="I17" s="6">
        <v>110254</v>
      </c>
      <c r="J17" s="1" t="str">
        <f>VLOOKUP(I17,'[1]October 2025'!$A:$C,2,FALSE)</f>
        <v>CHEESE CHED YEL BLOCK-40 LB (40800)</v>
      </c>
      <c r="K17" s="3">
        <v>3.75</v>
      </c>
      <c r="L17" s="9">
        <f>VLOOKUP(I17,'[1]October 2025'!$A:$C,3,FALSE)</f>
        <v>2.0114999999999998</v>
      </c>
      <c r="M17" s="11">
        <f t="shared" si="0"/>
        <v>7.54</v>
      </c>
      <c r="N17" s="5">
        <v>45996</v>
      </c>
    </row>
    <row r="18" spans="1:14" s="47" customFormat="1" ht="46.15" customHeight="1" x14ac:dyDescent="0.35">
      <c r="A18" s="38" t="s">
        <v>87</v>
      </c>
      <c r="B18" s="39" t="s">
        <v>86</v>
      </c>
      <c r="C18" s="38" t="s">
        <v>12</v>
      </c>
      <c r="D18" s="40" t="s">
        <v>32</v>
      </c>
      <c r="E18" s="41" t="s">
        <v>33</v>
      </c>
      <c r="F18" s="42">
        <v>13.78</v>
      </c>
      <c r="G18" s="42">
        <v>45</v>
      </c>
      <c r="H18" s="42">
        <v>4.9000000000000004</v>
      </c>
      <c r="I18" s="43">
        <v>110244</v>
      </c>
      <c r="J18" s="31" t="str">
        <f>VLOOKUP(I18,'[1]October 2025'!$A:$C,2,FALSE)</f>
        <v>CHEESE MOZ LM PT SKM UNFZ PROC PK(41125)</v>
      </c>
      <c r="K18" s="42">
        <v>5.63</v>
      </c>
      <c r="L18" s="44">
        <f>VLOOKUP(I18,'[1]October 2025'!$A:$C,3,FALSE)</f>
        <v>1.8265</v>
      </c>
      <c r="M18" s="45">
        <f t="shared" ref="M18:M40" si="1">ROUND(K18*L18,2)</f>
        <v>10.28</v>
      </c>
      <c r="N18" s="46">
        <v>45996</v>
      </c>
    </row>
    <row r="19" spans="1:14" s="47" customFormat="1" ht="46.15" customHeight="1" x14ac:dyDescent="0.35">
      <c r="A19" s="38" t="s">
        <v>87</v>
      </c>
      <c r="B19" s="39" t="s">
        <v>86</v>
      </c>
      <c r="C19" s="38" t="s">
        <v>12</v>
      </c>
      <c r="D19" s="40" t="s">
        <v>34</v>
      </c>
      <c r="E19" s="41" t="s">
        <v>35</v>
      </c>
      <c r="F19" s="42">
        <v>14.06</v>
      </c>
      <c r="G19" s="42">
        <v>45</v>
      </c>
      <c r="H19" s="42">
        <v>5</v>
      </c>
      <c r="I19" s="43">
        <v>110244</v>
      </c>
      <c r="J19" s="31" t="str">
        <f>VLOOKUP(I19,'[1]October 2025'!$A:$C,2,FALSE)</f>
        <v>CHEESE MOZ LM PT SKM UNFZ PROC PK(41125)</v>
      </c>
      <c r="K19" s="42">
        <v>5.2</v>
      </c>
      <c r="L19" s="44">
        <f>VLOOKUP(I19,'[1]October 2025'!$A:$C,3,FALSE)</f>
        <v>1.8265</v>
      </c>
      <c r="M19" s="45">
        <f t="shared" si="1"/>
        <v>9.5</v>
      </c>
      <c r="N19" s="46">
        <v>45996</v>
      </c>
    </row>
    <row r="20" spans="1:14" ht="46.15" customHeight="1" x14ac:dyDescent="0.35">
      <c r="A20" s="38" t="s">
        <v>87</v>
      </c>
      <c r="B20" s="39" t="s">
        <v>86</v>
      </c>
      <c r="C20" s="38" t="s">
        <v>12</v>
      </c>
      <c r="D20" s="40" t="s">
        <v>36</v>
      </c>
      <c r="E20" s="41" t="s">
        <v>37</v>
      </c>
      <c r="F20" s="42">
        <v>13.78</v>
      </c>
      <c r="G20" s="42">
        <v>45</v>
      </c>
      <c r="H20" s="42">
        <v>4.9000000000000004</v>
      </c>
      <c r="I20" s="43">
        <v>110244</v>
      </c>
      <c r="J20" s="31" t="str">
        <f>VLOOKUP(I20,'[1]October 2025'!$A:$C,2,FALSE)</f>
        <v>CHEESE MOZ LM PT SKM UNFZ PROC PK(41125)</v>
      </c>
      <c r="K20" s="42">
        <v>5.63</v>
      </c>
      <c r="L20" s="44">
        <f>VLOOKUP(I20,'[1]October 2025'!$A:$C,3,FALSE)</f>
        <v>1.8265</v>
      </c>
      <c r="M20" s="45">
        <f t="shared" si="1"/>
        <v>10.28</v>
      </c>
      <c r="N20" s="46">
        <v>45996</v>
      </c>
    </row>
    <row r="21" spans="1:14" ht="46.15" customHeight="1" x14ac:dyDescent="0.35">
      <c r="A21" s="38" t="s">
        <v>87</v>
      </c>
      <c r="B21" s="39" t="s">
        <v>86</v>
      </c>
      <c r="C21" s="38" t="s">
        <v>12</v>
      </c>
      <c r="D21" s="40" t="s">
        <v>38</v>
      </c>
      <c r="E21" s="41" t="s">
        <v>39</v>
      </c>
      <c r="F21" s="42">
        <v>14.06</v>
      </c>
      <c r="G21" s="42">
        <v>45</v>
      </c>
      <c r="H21" s="42">
        <v>5</v>
      </c>
      <c r="I21" s="43">
        <v>110244</v>
      </c>
      <c r="J21" s="31" t="str">
        <f>VLOOKUP(I21,'[1]October 2025'!$A:$C,2,FALSE)</f>
        <v>CHEESE MOZ LM PT SKM UNFZ PROC PK(41125)</v>
      </c>
      <c r="K21" s="42">
        <v>5.2</v>
      </c>
      <c r="L21" s="44">
        <f>VLOOKUP(I21,'[1]October 2025'!$A:$C,3,FALSE)</f>
        <v>1.8265</v>
      </c>
      <c r="M21" s="45">
        <f t="shared" si="1"/>
        <v>9.5</v>
      </c>
      <c r="N21" s="46">
        <v>45996</v>
      </c>
    </row>
    <row r="22" spans="1:14" ht="46.15" customHeight="1" x14ac:dyDescent="0.35">
      <c r="A22" s="38" t="s">
        <v>87</v>
      </c>
      <c r="B22" s="39" t="s">
        <v>86</v>
      </c>
      <c r="C22" s="38" t="s">
        <v>12</v>
      </c>
      <c r="D22" s="40" t="s">
        <v>40</v>
      </c>
      <c r="E22" s="41" t="s">
        <v>41</v>
      </c>
      <c r="F22" s="42">
        <v>24</v>
      </c>
      <c r="G22" s="42">
        <v>80</v>
      </c>
      <c r="H22" s="42">
        <v>4.8</v>
      </c>
      <c r="I22" s="43">
        <v>110244</v>
      </c>
      <c r="J22" s="31" t="str">
        <f>VLOOKUP(I22,'[1]October 2025'!$A:$C,2,FALSE)</f>
        <v>CHEESE MOZ LM PT SKM UNFZ PROC PK(41125)</v>
      </c>
      <c r="K22" s="42">
        <v>10</v>
      </c>
      <c r="L22" s="44">
        <f>VLOOKUP(I22,'[1]October 2025'!$A:$C,3,FALSE)</f>
        <v>1.8265</v>
      </c>
      <c r="M22" s="45">
        <f t="shared" si="1"/>
        <v>18.27</v>
      </c>
      <c r="N22" s="46">
        <v>45996</v>
      </c>
    </row>
    <row r="23" spans="1:14" ht="46.15" customHeight="1" x14ac:dyDescent="0.35">
      <c r="A23" s="38" t="s">
        <v>87</v>
      </c>
      <c r="B23" s="39" t="s">
        <v>86</v>
      </c>
      <c r="C23" s="38" t="s">
        <v>12</v>
      </c>
      <c r="D23" s="40" t="s">
        <v>42</v>
      </c>
      <c r="E23" s="41" t="s">
        <v>43</v>
      </c>
      <c r="F23" s="42">
        <v>24.5</v>
      </c>
      <c r="G23" s="42">
        <v>80</v>
      </c>
      <c r="H23" s="42">
        <v>4.9000000000000004</v>
      </c>
      <c r="I23" s="43">
        <v>110244</v>
      </c>
      <c r="J23" s="31" t="str">
        <f>VLOOKUP(I23,'[1]October 2025'!$A:$C,2,FALSE)</f>
        <v>CHEESE MOZ LM PT SKM UNFZ PROC PK(41125)</v>
      </c>
      <c r="K23" s="42">
        <v>9.24</v>
      </c>
      <c r="L23" s="44">
        <f>VLOOKUP(I23,'[1]October 2025'!$A:$C,3,FALSE)</f>
        <v>1.8265</v>
      </c>
      <c r="M23" s="45">
        <f t="shared" si="1"/>
        <v>16.88</v>
      </c>
      <c r="N23" s="46">
        <v>45996</v>
      </c>
    </row>
    <row r="24" spans="1:14" customFormat="1" ht="46.15" hidden="1" customHeight="1" x14ac:dyDescent="0.35">
      <c r="A24" s="2" t="s">
        <v>87</v>
      </c>
      <c r="B24" s="8" t="s">
        <v>86</v>
      </c>
      <c r="C24" s="2" t="s">
        <v>12</v>
      </c>
      <c r="D24" s="7" t="s">
        <v>44</v>
      </c>
      <c r="E24" s="10" t="s">
        <v>45</v>
      </c>
      <c r="F24" s="3">
        <v>20</v>
      </c>
      <c r="G24" s="3">
        <v>64</v>
      </c>
      <c r="H24" s="3">
        <v>5</v>
      </c>
      <c r="I24" s="6">
        <v>110244</v>
      </c>
      <c r="J24" s="1" t="str">
        <f>VLOOKUP(I24,'[1]October 2025'!$A:$C,2,FALSE)</f>
        <v>CHEESE MOZ LM PT SKM UNFZ PROC PK(41125)</v>
      </c>
      <c r="K24" s="3">
        <v>8</v>
      </c>
      <c r="L24" s="9">
        <f>VLOOKUP(I24,'[1]October 2025'!$A:$C,3,FALSE)</f>
        <v>1.8265</v>
      </c>
      <c r="M24" s="11">
        <f t="shared" si="1"/>
        <v>14.61</v>
      </c>
      <c r="N24" s="5">
        <v>45996</v>
      </c>
    </row>
    <row r="25" spans="1:14" customFormat="1" ht="46.15" hidden="1" customHeight="1" x14ac:dyDescent="0.35">
      <c r="A25" s="2" t="s">
        <v>87</v>
      </c>
      <c r="B25" s="8" t="s">
        <v>86</v>
      </c>
      <c r="C25" s="2" t="s">
        <v>12</v>
      </c>
      <c r="D25" s="7" t="s">
        <v>46</v>
      </c>
      <c r="E25" s="10" t="s">
        <v>45</v>
      </c>
      <c r="F25" s="3">
        <v>24</v>
      </c>
      <c r="G25" s="3">
        <v>64</v>
      </c>
      <c r="H25" s="3">
        <v>6</v>
      </c>
      <c r="I25" s="6">
        <v>110244</v>
      </c>
      <c r="J25" s="1" t="str">
        <f>VLOOKUP(I25,'[1]October 2025'!$A:$C,2,FALSE)</f>
        <v>CHEESE MOZ LM PT SKM UNFZ PROC PK(41125)</v>
      </c>
      <c r="K25" s="3">
        <v>10</v>
      </c>
      <c r="L25" s="9">
        <f>VLOOKUP(I25,'[1]October 2025'!$A:$C,3,FALSE)</f>
        <v>1.8265</v>
      </c>
      <c r="M25" s="11">
        <f t="shared" si="1"/>
        <v>18.27</v>
      </c>
      <c r="N25" s="5">
        <v>45996</v>
      </c>
    </row>
    <row r="26" spans="1:14" customFormat="1" ht="46.15" hidden="1" customHeight="1" x14ac:dyDescent="0.35">
      <c r="A26" s="2" t="s">
        <v>87</v>
      </c>
      <c r="B26" s="8" t="s">
        <v>86</v>
      </c>
      <c r="C26" s="2" t="s">
        <v>12</v>
      </c>
      <c r="D26" s="7" t="s">
        <v>47</v>
      </c>
      <c r="E26" s="10" t="s">
        <v>48</v>
      </c>
      <c r="F26" s="3">
        <v>20.2</v>
      </c>
      <c r="G26" s="3">
        <v>64</v>
      </c>
      <c r="H26" s="3">
        <v>5.05</v>
      </c>
      <c r="I26" s="6">
        <v>110244</v>
      </c>
      <c r="J26" s="1" t="str">
        <f>VLOOKUP(I26,'[1]October 2025'!$A:$C,2,FALSE)</f>
        <v>CHEESE MOZ LM PT SKM UNFZ PROC PK(41125)</v>
      </c>
      <c r="K26" s="3">
        <v>7.2</v>
      </c>
      <c r="L26" s="9">
        <f>VLOOKUP(I26,'[1]October 2025'!$A:$C,3,FALSE)</f>
        <v>1.8265</v>
      </c>
      <c r="M26" s="11">
        <f t="shared" si="1"/>
        <v>13.15</v>
      </c>
      <c r="N26" s="5">
        <v>45996</v>
      </c>
    </row>
    <row r="27" spans="1:14" customFormat="1" ht="46.15" hidden="1" customHeight="1" x14ac:dyDescent="0.35">
      <c r="A27" s="2" t="s">
        <v>87</v>
      </c>
      <c r="B27" s="8" t="s">
        <v>86</v>
      </c>
      <c r="C27" s="2" t="s">
        <v>12</v>
      </c>
      <c r="D27" s="7" t="s">
        <v>66</v>
      </c>
      <c r="E27" s="10" t="s">
        <v>67</v>
      </c>
      <c r="F27" s="3">
        <v>14.53</v>
      </c>
      <c r="G27" s="3">
        <v>50</v>
      </c>
      <c r="H27" s="3">
        <v>4.6500000000000004</v>
      </c>
      <c r="I27" s="6">
        <v>100126</v>
      </c>
      <c r="J27" s="1" t="str">
        <f>VLOOKUP(I27,'[1]October 2025'!$A:$C,2,FALSE)</f>
        <v>TURKEY HAMS SMKD FRZ CTN-40 LB</v>
      </c>
      <c r="K27" s="3">
        <v>7.2</v>
      </c>
      <c r="L27" s="9">
        <f>VLOOKUP(I27,'[1]October 2025'!$A:$C,3,FALSE)</f>
        <v>4.4000000000000004</v>
      </c>
      <c r="M27" s="11">
        <f t="shared" si="1"/>
        <v>31.68</v>
      </c>
      <c r="N27" s="5">
        <v>45996</v>
      </c>
    </row>
    <row r="28" spans="1:14" customFormat="1" ht="46.15" hidden="1" customHeight="1" x14ac:dyDescent="0.35">
      <c r="A28" s="2" t="s">
        <v>87</v>
      </c>
      <c r="B28" s="8" t="s">
        <v>86</v>
      </c>
      <c r="C28" s="2" t="s">
        <v>12</v>
      </c>
      <c r="D28" s="7" t="s">
        <v>66</v>
      </c>
      <c r="E28" s="10" t="s">
        <v>67</v>
      </c>
      <c r="F28" s="3">
        <v>14.53</v>
      </c>
      <c r="G28" s="3">
        <v>50</v>
      </c>
      <c r="H28" s="3">
        <v>4.6500000000000004</v>
      </c>
      <c r="I28" s="6">
        <v>110254</v>
      </c>
      <c r="J28" s="1" t="str">
        <f>VLOOKUP(I28,'[1]October 2025'!$A:$C,2,FALSE)</f>
        <v>CHEESE CHED YEL BLOCK-40 LB (40800)</v>
      </c>
      <c r="K28" s="3">
        <v>2.5</v>
      </c>
      <c r="L28" s="9">
        <f>VLOOKUP(I28,'[1]October 2025'!$A:$C,3,FALSE)</f>
        <v>2.0114999999999998</v>
      </c>
      <c r="M28" s="11">
        <f t="shared" si="1"/>
        <v>5.03</v>
      </c>
      <c r="N28" s="5">
        <v>45996</v>
      </c>
    </row>
    <row r="29" spans="1:14" customFormat="1" ht="46.15" hidden="1" customHeight="1" x14ac:dyDescent="0.35">
      <c r="A29" s="2" t="s">
        <v>87</v>
      </c>
      <c r="B29" s="8" t="s">
        <v>86</v>
      </c>
      <c r="C29" s="2" t="s">
        <v>12</v>
      </c>
      <c r="D29" s="7" t="s">
        <v>68</v>
      </c>
      <c r="E29" s="10" t="s">
        <v>69</v>
      </c>
      <c r="F29" s="3">
        <v>12.83</v>
      </c>
      <c r="G29" s="3">
        <v>54</v>
      </c>
      <c r="H29" s="3">
        <v>3.8</v>
      </c>
      <c r="I29" s="6">
        <v>100036</v>
      </c>
      <c r="J29" s="1" t="str">
        <f>VLOOKUP(I29,'[1]October 2025'!$A:$C,2,FALSE)</f>
        <v>CHEESE BLEND AMER SKM YEL SLC LVS-6/5 LB</v>
      </c>
      <c r="K29" s="3">
        <v>6.75</v>
      </c>
      <c r="L29" s="9">
        <f>VLOOKUP(I29,'[1]October 2025'!$A:$C,3,FALSE)</f>
        <v>1.8554999999999999</v>
      </c>
      <c r="M29" s="11">
        <f t="shared" si="1"/>
        <v>12.52</v>
      </c>
      <c r="N29" s="5">
        <v>45996</v>
      </c>
    </row>
    <row r="30" spans="1:14" customFormat="1" ht="46.15" hidden="1" customHeight="1" x14ac:dyDescent="0.35">
      <c r="A30" s="2" t="s">
        <v>87</v>
      </c>
      <c r="B30" s="8" t="s">
        <v>86</v>
      </c>
      <c r="C30" s="2" t="s">
        <v>12</v>
      </c>
      <c r="D30" s="7" t="s">
        <v>70</v>
      </c>
      <c r="E30" s="10" t="s">
        <v>71</v>
      </c>
      <c r="F30" s="3">
        <v>12.3</v>
      </c>
      <c r="G30" s="3">
        <v>48</v>
      </c>
      <c r="H30" s="3">
        <v>4.0999999999999996</v>
      </c>
      <c r="I30" s="6">
        <v>100193</v>
      </c>
      <c r="J30" s="1" t="str">
        <f>VLOOKUP(I30,'[1]October 2025'!$A:$C,2,FALSE)</f>
        <v>PORK PICNIC BNLS FRZ CTN-60 LB</v>
      </c>
      <c r="K30" s="3">
        <v>7.92</v>
      </c>
      <c r="L30" s="9">
        <f>VLOOKUP(I30,'[1]October 2025'!$A:$C,3,FALSE)</f>
        <v>1.4172</v>
      </c>
      <c r="M30" s="11">
        <f t="shared" si="1"/>
        <v>11.22</v>
      </c>
      <c r="N30" s="5">
        <v>45996</v>
      </c>
    </row>
    <row r="31" spans="1:14" customFormat="1" ht="46.15" hidden="1" customHeight="1" x14ac:dyDescent="0.35">
      <c r="A31" s="2" t="s">
        <v>87</v>
      </c>
      <c r="B31" s="8" t="s">
        <v>86</v>
      </c>
      <c r="C31" s="2" t="s">
        <v>12</v>
      </c>
      <c r="D31" s="7" t="s">
        <v>70</v>
      </c>
      <c r="E31" s="10" t="s">
        <v>71</v>
      </c>
      <c r="F31" s="3">
        <v>12.3</v>
      </c>
      <c r="G31" s="3">
        <v>48</v>
      </c>
      <c r="H31" s="3">
        <v>4.0999999999999996</v>
      </c>
      <c r="I31" s="6">
        <v>100036</v>
      </c>
      <c r="J31" s="1" t="str">
        <f>VLOOKUP(I31,'[1]October 2025'!$A:$C,2,FALSE)</f>
        <v>CHEESE BLEND AMER SKM YEL SLC LVS-6/5 LB</v>
      </c>
      <c r="K31" s="3">
        <v>1.5</v>
      </c>
      <c r="L31" s="9">
        <f>VLOOKUP(I31,'[1]October 2025'!$A:$C,3,FALSE)</f>
        <v>1.8554999999999999</v>
      </c>
      <c r="M31" s="11">
        <f t="shared" si="1"/>
        <v>2.78</v>
      </c>
      <c r="N31" s="5">
        <v>45996</v>
      </c>
    </row>
    <row r="32" spans="1:14" customFormat="1" ht="46.15" hidden="1" customHeight="1" x14ac:dyDescent="0.35">
      <c r="A32" s="2" t="s">
        <v>87</v>
      </c>
      <c r="B32" s="8" t="s">
        <v>86</v>
      </c>
      <c r="C32" s="2" t="s">
        <v>12</v>
      </c>
      <c r="D32" s="7" t="s">
        <v>72</v>
      </c>
      <c r="E32" s="10" t="s">
        <v>73</v>
      </c>
      <c r="F32" s="3">
        <v>13.5</v>
      </c>
      <c r="G32" s="3">
        <v>48</v>
      </c>
      <c r="H32" s="3">
        <v>4.5</v>
      </c>
      <c r="I32" s="6">
        <v>100126</v>
      </c>
      <c r="J32" s="1" t="str">
        <f>VLOOKUP(I32,'[1]October 2025'!$A:$C,2,FALSE)</f>
        <v>TURKEY HAMS SMKD FRZ CTN-40 LB</v>
      </c>
      <c r="K32" s="3">
        <v>5.83</v>
      </c>
      <c r="L32" s="9">
        <f>VLOOKUP(I32,'[1]October 2025'!$A:$C,3,FALSE)</f>
        <v>4.4000000000000004</v>
      </c>
      <c r="M32" s="11">
        <f t="shared" si="1"/>
        <v>25.65</v>
      </c>
      <c r="N32" s="5">
        <v>45996</v>
      </c>
    </row>
    <row r="33" spans="1:14" customFormat="1" ht="46.15" hidden="1" customHeight="1" x14ac:dyDescent="0.35">
      <c r="A33" s="2" t="s">
        <v>87</v>
      </c>
      <c r="B33" s="8" t="s">
        <v>86</v>
      </c>
      <c r="C33" s="2" t="s">
        <v>12</v>
      </c>
      <c r="D33" s="7" t="s">
        <v>72</v>
      </c>
      <c r="E33" s="10" t="s">
        <v>73</v>
      </c>
      <c r="F33" s="3">
        <v>13.5</v>
      </c>
      <c r="G33" s="3">
        <v>48</v>
      </c>
      <c r="H33" s="3">
        <v>4.5</v>
      </c>
      <c r="I33" s="6">
        <v>100036</v>
      </c>
      <c r="J33" s="1" t="str">
        <f>VLOOKUP(I33,'[1]October 2025'!$A:$C,2,FALSE)</f>
        <v>CHEESE BLEND AMER SKM YEL SLC LVS-6/5 LB</v>
      </c>
      <c r="K33" s="3">
        <v>3</v>
      </c>
      <c r="L33" s="9">
        <f>VLOOKUP(I33,'[1]October 2025'!$A:$C,3,FALSE)</f>
        <v>1.8554999999999999</v>
      </c>
      <c r="M33" s="11">
        <f t="shared" si="1"/>
        <v>5.57</v>
      </c>
      <c r="N33" s="5">
        <v>45996</v>
      </c>
    </row>
    <row r="34" spans="1:14" customFormat="1" ht="46.15" hidden="1" customHeight="1" x14ac:dyDescent="0.35">
      <c r="A34" s="2" t="s">
        <v>87</v>
      </c>
      <c r="B34" s="8" t="s">
        <v>86</v>
      </c>
      <c r="C34" s="2" t="s">
        <v>12</v>
      </c>
      <c r="D34" s="7" t="s">
        <v>74</v>
      </c>
      <c r="E34" s="10" t="s">
        <v>75</v>
      </c>
      <c r="F34" s="3">
        <v>13.8</v>
      </c>
      <c r="G34" s="3">
        <v>48</v>
      </c>
      <c r="H34" s="3">
        <v>4.5999999999999996</v>
      </c>
      <c r="I34" s="6">
        <v>100126</v>
      </c>
      <c r="J34" s="1" t="str">
        <f>VLOOKUP(I34,'[1]October 2025'!$A:$C,2,FALSE)</f>
        <v>TURKEY HAMS SMKD FRZ CTN-40 LB</v>
      </c>
      <c r="K34" s="3">
        <v>3.19</v>
      </c>
      <c r="L34" s="9">
        <f>VLOOKUP(I34,'[1]October 2025'!$A:$C,3,FALSE)</f>
        <v>4.4000000000000004</v>
      </c>
      <c r="M34" s="11">
        <f t="shared" si="1"/>
        <v>14.04</v>
      </c>
      <c r="N34" s="5">
        <v>45996</v>
      </c>
    </row>
    <row r="35" spans="1:14" customFormat="1" ht="46.15" hidden="1" customHeight="1" x14ac:dyDescent="0.35">
      <c r="A35" s="2" t="s">
        <v>87</v>
      </c>
      <c r="B35" s="8" t="s">
        <v>86</v>
      </c>
      <c r="C35" s="2" t="s">
        <v>12</v>
      </c>
      <c r="D35" s="7" t="s">
        <v>74</v>
      </c>
      <c r="E35" s="10" t="s">
        <v>75</v>
      </c>
      <c r="F35" s="3">
        <v>13.8</v>
      </c>
      <c r="G35" s="3">
        <v>48</v>
      </c>
      <c r="H35" s="3">
        <v>4.5999999999999996</v>
      </c>
      <c r="I35" s="6">
        <v>100036</v>
      </c>
      <c r="J35" s="1" t="str">
        <f>VLOOKUP(I35,'[1]October 2025'!$A:$C,2,FALSE)</f>
        <v>CHEESE BLEND AMER SKM YEL SLC LVS-6/5 LB</v>
      </c>
      <c r="K35" s="3">
        <v>1.5</v>
      </c>
      <c r="L35" s="9">
        <f>VLOOKUP(I35,'[1]October 2025'!$A:$C,3,FALSE)</f>
        <v>1.8554999999999999</v>
      </c>
      <c r="M35" s="11">
        <f t="shared" si="1"/>
        <v>2.78</v>
      </c>
      <c r="N35" s="5">
        <v>45996</v>
      </c>
    </row>
    <row r="36" spans="1:14" customFormat="1" ht="46.15" hidden="1" customHeight="1" x14ac:dyDescent="0.35">
      <c r="A36" s="2" t="s">
        <v>87</v>
      </c>
      <c r="B36" s="8" t="s">
        <v>86</v>
      </c>
      <c r="C36" s="2" t="s">
        <v>12</v>
      </c>
      <c r="D36" s="7" t="s">
        <v>76</v>
      </c>
      <c r="E36" s="10" t="s">
        <v>77</v>
      </c>
      <c r="F36" s="3">
        <v>10.8</v>
      </c>
      <c r="G36" s="3">
        <v>36</v>
      </c>
      <c r="H36" s="3">
        <v>4.8</v>
      </c>
      <c r="I36" s="6">
        <v>100121</v>
      </c>
      <c r="J36" s="1" t="str">
        <f>VLOOKUP(I36,'[1]October 2025'!$A:$C,2,FALSE)</f>
        <v>TURKEY BREAST DELI FRZ CTN-40 LB</v>
      </c>
      <c r="K36" s="3">
        <v>6.07</v>
      </c>
      <c r="L36" s="9">
        <f>VLOOKUP(I36,'[1]October 2025'!$A:$C,3,FALSE)</f>
        <v>3.6503000000000001</v>
      </c>
      <c r="M36" s="11">
        <f t="shared" si="1"/>
        <v>22.16</v>
      </c>
      <c r="N36" s="5">
        <v>45996</v>
      </c>
    </row>
    <row r="37" spans="1:14" customFormat="1" ht="46.15" hidden="1" customHeight="1" x14ac:dyDescent="0.35">
      <c r="A37" s="2" t="s">
        <v>87</v>
      </c>
      <c r="B37" s="8" t="s">
        <v>86</v>
      </c>
      <c r="C37" s="2" t="s">
        <v>12</v>
      </c>
      <c r="D37" s="7" t="s">
        <v>76</v>
      </c>
      <c r="E37" s="10" t="s">
        <v>77</v>
      </c>
      <c r="F37" s="3">
        <v>10.8</v>
      </c>
      <c r="G37" s="3">
        <v>36</v>
      </c>
      <c r="H37" s="3">
        <v>4.8</v>
      </c>
      <c r="I37" s="6">
        <v>100036</v>
      </c>
      <c r="J37" s="1" t="str">
        <f>VLOOKUP(I37,'[1]October 2025'!$A:$C,2,FALSE)</f>
        <v>CHEESE BLEND AMER SKM YEL SLC LVS-6/5 LB</v>
      </c>
      <c r="K37" s="3">
        <v>1.1299999999999999</v>
      </c>
      <c r="L37" s="9">
        <f>VLOOKUP(I37,'[1]October 2025'!$A:$C,3,FALSE)</f>
        <v>1.8554999999999999</v>
      </c>
      <c r="M37" s="11">
        <f t="shared" si="1"/>
        <v>2.1</v>
      </c>
      <c r="N37" s="5">
        <v>45996</v>
      </c>
    </row>
    <row r="38" spans="1:14" customFormat="1" ht="46.15" hidden="1" customHeight="1" x14ac:dyDescent="0.35">
      <c r="A38" s="2" t="s">
        <v>87</v>
      </c>
      <c r="B38" s="8" t="s">
        <v>86</v>
      </c>
      <c r="C38" s="2" t="s">
        <v>12</v>
      </c>
      <c r="D38" s="7" t="s">
        <v>78</v>
      </c>
      <c r="E38" s="10" t="s">
        <v>79</v>
      </c>
      <c r="F38" s="3">
        <v>14.1</v>
      </c>
      <c r="G38" s="3">
        <v>48</v>
      </c>
      <c r="H38" s="3">
        <v>4.7</v>
      </c>
      <c r="I38" s="6">
        <v>100121</v>
      </c>
      <c r="J38" s="1" t="str">
        <f>VLOOKUP(I38,'[1]October 2025'!$A:$C,2,FALSE)</f>
        <v>TURKEY BREAST DELI FRZ CTN-40 LB</v>
      </c>
      <c r="K38" s="3">
        <v>8.32</v>
      </c>
      <c r="L38" s="9">
        <f>VLOOKUP(I38,'[1]October 2025'!$A:$C,3,FALSE)</f>
        <v>3.6503000000000001</v>
      </c>
      <c r="M38" s="11">
        <f t="shared" si="1"/>
        <v>30.37</v>
      </c>
      <c r="N38" s="5">
        <v>45996</v>
      </c>
    </row>
    <row r="39" spans="1:14" customFormat="1" ht="46.15" hidden="1" customHeight="1" x14ac:dyDescent="0.35">
      <c r="A39" s="2" t="s">
        <v>87</v>
      </c>
      <c r="B39" s="8" t="s">
        <v>86</v>
      </c>
      <c r="C39" s="2" t="s">
        <v>12</v>
      </c>
      <c r="D39" s="7" t="s">
        <v>78</v>
      </c>
      <c r="E39" s="10" t="s">
        <v>79</v>
      </c>
      <c r="F39" s="3">
        <v>14.1</v>
      </c>
      <c r="G39" s="3">
        <v>48</v>
      </c>
      <c r="H39" s="3">
        <v>4.7</v>
      </c>
      <c r="I39" s="6">
        <v>100036</v>
      </c>
      <c r="J39" s="1" t="str">
        <f>VLOOKUP(I39,'[1]October 2025'!$A:$C,2,FALSE)</f>
        <v>CHEESE BLEND AMER SKM YEL SLC LVS-6/5 LB</v>
      </c>
      <c r="K39" s="3">
        <v>1.5</v>
      </c>
      <c r="L39" s="9">
        <f>VLOOKUP(I39,'[1]October 2025'!$A:$C,3,FALSE)</f>
        <v>1.8554999999999999</v>
      </c>
      <c r="M39" s="11">
        <f t="shared" si="1"/>
        <v>2.78</v>
      </c>
      <c r="N39" s="5">
        <v>45996</v>
      </c>
    </row>
    <row r="40" spans="1:14" customFormat="1" ht="46.15" hidden="1" customHeight="1" x14ac:dyDescent="0.35">
      <c r="A40" s="2" t="s">
        <v>87</v>
      </c>
      <c r="B40" s="8" t="s">
        <v>86</v>
      </c>
      <c r="C40" s="2" t="s">
        <v>12</v>
      </c>
      <c r="D40" s="7" t="s">
        <v>80</v>
      </c>
      <c r="E40" s="10" t="s">
        <v>81</v>
      </c>
      <c r="F40" s="3">
        <v>11.03</v>
      </c>
      <c r="G40" s="3">
        <v>36</v>
      </c>
      <c r="H40" s="3">
        <v>4.9000000000000004</v>
      </c>
      <c r="I40" s="6">
        <v>100121</v>
      </c>
      <c r="J40" s="1" t="str">
        <f>VLOOKUP(I40,'[1]October 2025'!$A:$C,2,FALSE)</f>
        <v>TURKEY BREAST DELI FRZ CTN-40 LB</v>
      </c>
      <c r="K40" s="3">
        <v>6.07</v>
      </c>
      <c r="L40" s="9">
        <f>VLOOKUP(I40,'[1]October 2025'!$A:$C,3,FALSE)</f>
        <v>3.6503000000000001</v>
      </c>
      <c r="M40" s="11">
        <f t="shared" si="1"/>
        <v>22.16</v>
      </c>
      <c r="N40" s="5">
        <v>45996</v>
      </c>
    </row>
    <row r="41" spans="1:14" customFormat="1" ht="46.15" hidden="1" customHeight="1" x14ac:dyDescent="0.35">
      <c r="A41" s="2" t="s">
        <v>87</v>
      </c>
      <c r="B41" s="8" t="s">
        <v>86</v>
      </c>
      <c r="C41" s="2" t="s">
        <v>12</v>
      </c>
      <c r="D41" s="7" t="s">
        <v>80</v>
      </c>
      <c r="E41" s="10" t="s">
        <v>81</v>
      </c>
      <c r="F41" s="3">
        <v>11.03</v>
      </c>
      <c r="G41" s="3">
        <v>36</v>
      </c>
      <c r="H41" s="3">
        <v>4.9000000000000004</v>
      </c>
      <c r="I41" s="6">
        <v>100036</v>
      </c>
      <c r="J41" s="1" t="str">
        <f>VLOOKUP(I41,'[1]October 2025'!$A:$C,2,FALSE)</f>
        <v>CHEESE BLEND AMER SKM YEL SLC LVS-6/5 LB</v>
      </c>
      <c r="K41" s="3">
        <v>1.1299999999999999</v>
      </c>
      <c r="L41" s="9">
        <f>VLOOKUP(I41,'[1]October 2025'!$A:$C,3,FALSE)</f>
        <v>1.8554999999999999</v>
      </c>
      <c r="M41" s="11">
        <f t="shared" ref="M41:M52" si="2">ROUND(K41*L41,2)</f>
        <v>2.1</v>
      </c>
      <c r="N41" s="5">
        <v>45996</v>
      </c>
    </row>
    <row r="42" spans="1:14" customFormat="1" ht="46.15" hidden="1" customHeight="1" x14ac:dyDescent="0.35">
      <c r="A42" s="2" t="s">
        <v>87</v>
      </c>
      <c r="B42" s="8" t="s">
        <v>86</v>
      </c>
      <c r="C42" s="2" t="s">
        <v>12</v>
      </c>
      <c r="D42" s="7" t="s">
        <v>82</v>
      </c>
      <c r="E42" s="10" t="s">
        <v>83</v>
      </c>
      <c r="F42" s="3">
        <v>9.68</v>
      </c>
      <c r="G42" s="3">
        <v>72</v>
      </c>
      <c r="H42" s="3">
        <v>2.15</v>
      </c>
      <c r="I42" s="6">
        <v>110254</v>
      </c>
      <c r="J42" s="1" t="str">
        <f>VLOOKUP(I42,'[1]October 2025'!$A:$C,2,FALSE)</f>
        <v>CHEESE CHED YEL BLOCK-40 LB (40800)</v>
      </c>
      <c r="K42" s="3">
        <v>4.5</v>
      </c>
      <c r="L42" s="9">
        <f>VLOOKUP(I42,'[1]October 2025'!$A:$C,3,FALSE)</f>
        <v>2.0114999999999998</v>
      </c>
      <c r="M42" s="11">
        <f t="shared" si="2"/>
        <v>9.0500000000000007</v>
      </c>
      <c r="N42" s="5">
        <v>45996</v>
      </c>
    </row>
    <row r="43" spans="1:14" customFormat="1" ht="46.15" hidden="1" customHeight="1" x14ac:dyDescent="0.35">
      <c r="A43" s="2" t="s">
        <v>87</v>
      </c>
      <c r="B43" s="8" t="s">
        <v>86</v>
      </c>
      <c r="C43" s="2" t="s">
        <v>12</v>
      </c>
      <c r="D43" s="7" t="s">
        <v>84</v>
      </c>
      <c r="E43" s="10" t="s">
        <v>85</v>
      </c>
      <c r="F43" s="3">
        <v>12.6</v>
      </c>
      <c r="G43" s="3">
        <v>48</v>
      </c>
      <c r="H43" s="3">
        <v>4.2</v>
      </c>
      <c r="I43" s="6">
        <v>110254</v>
      </c>
      <c r="J43" s="1" t="str">
        <f>VLOOKUP(I43,'[1]October 2025'!$A:$C,2,FALSE)</f>
        <v>CHEESE CHED YEL BLOCK-40 LB (40800)</v>
      </c>
      <c r="K43" s="3">
        <v>6</v>
      </c>
      <c r="L43" s="9">
        <f>VLOOKUP(I43,'[1]October 2025'!$A:$C,3,FALSE)</f>
        <v>2.0114999999999998</v>
      </c>
      <c r="M43" s="11">
        <f t="shared" si="2"/>
        <v>12.07</v>
      </c>
      <c r="N43" s="5">
        <v>45996</v>
      </c>
    </row>
    <row r="44" spans="1:14" s="4" customFormat="1" ht="46.15" hidden="1" customHeight="1" x14ac:dyDescent="0.35">
      <c r="A44" s="2" t="s">
        <v>87</v>
      </c>
      <c r="B44" s="8" t="s">
        <v>86</v>
      </c>
      <c r="C44" s="2" t="s">
        <v>12</v>
      </c>
      <c r="D44" s="7" t="s">
        <v>49</v>
      </c>
      <c r="E44" s="10" t="s">
        <v>48</v>
      </c>
      <c r="F44" s="3">
        <v>24.5</v>
      </c>
      <c r="G44" s="3">
        <v>64</v>
      </c>
      <c r="H44" s="3">
        <v>6.13</v>
      </c>
      <c r="I44" s="6">
        <v>110244</v>
      </c>
      <c r="J44" s="1" t="str">
        <f>VLOOKUP(I44,'[1]October 2025'!$A:$C,2,FALSE)</f>
        <v>CHEESE MOZ LM PT SKM UNFZ PROC PK(41125)</v>
      </c>
      <c r="K44" s="3">
        <v>9.24</v>
      </c>
      <c r="L44" s="9">
        <f>VLOOKUP(I44,'[1]October 2025'!$A:$C,3,FALSE)</f>
        <v>1.8265</v>
      </c>
      <c r="M44" s="11">
        <f t="shared" si="2"/>
        <v>16.88</v>
      </c>
      <c r="N44" s="5">
        <v>45996</v>
      </c>
    </row>
    <row r="45" spans="1:14" s="4" customFormat="1" ht="46.15" hidden="1" customHeight="1" x14ac:dyDescent="0.35">
      <c r="A45" s="2" t="s">
        <v>87</v>
      </c>
      <c r="B45" s="8" t="s">
        <v>86</v>
      </c>
      <c r="C45" s="2" t="s">
        <v>12</v>
      </c>
      <c r="D45" s="7" t="s">
        <v>50</v>
      </c>
      <c r="E45" s="10" t="s">
        <v>51</v>
      </c>
      <c r="F45" s="3">
        <v>24</v>
      </c>
      <c r="G45" s="3">
        <v>80</v>
      </c>
      <c r="H45" s="3">
        <v>4.8</v>
      </c>
      <c r="I45" s="6">
        <v>110244</v>
      </c>
      <c r="J45" s="1" t="str">
        <f>VLOOKUP(I45,'[1]October 2025'!$A:$C,2,FALSE)</f>
        <v>CHEESE MOZ LM PT SKM UNFZ PROC PK(41125)</v>
      </c>
      <c r="K45" s="3">
        <v>10</v>
      </c>
      <c r="L45" s="9">
        <f>VLOOKUP(I45,'[1]October 2025'!$A:$C,3,FALSE)</f>
        <v>1.8265</v>
      </c>
      <c r="M45" s="11">
        <f t="shared" si="2"/>
        <v>18.27</v>
      </c>
      <c r="N45" s="5">
        <v>45996</v>
      </c>
    </row>
    <row r="46" spans="1:14" customFormat="1" ht="46.15" hidden="1" customHeight="1" x14ac:dyDescent="0.35">
      <c r="A46" s="2" t="s">
        <v>87</v>
      </c>
      <c r="B46" s="8" t="s">
        <v>86</v>
      </c>
      <c r="C46" s="2" t="s">
        <v>12</v>
      </c>
      <c r="D46" s="7" t="s">
        <v>52</v>
      </c>
      <c r="E46" s="10" t="s">
        <v>53</v>
      </c>
      <c r="F46" s="3">
        <v>24.5</v>
      </c>
      <c r="G46" s="3">
        <v>80</v>
      </c>
      <c r="H46" s="3">
        <v>4.9000000000000004</v>
      </c>
      <c r="I46" s="6">
        <v>110244</v>
      </c>
      <c r="J46" s="1" t="str">
        <f>VLOOKUP(I46,'[1]October 2025'!$A:$C,2,FALSE)</f>
        <v>CHEESE MOZ LM PT SKM UNFZ PROC PK(41125)</v>
      </c>
      <c r="K46" s="3">
        <v>9.24</v>
      </c>
      <c r="L46" s="9">
        <f>VLOOKUP(I46,'[1]October 2025'!$A:$C,3,FALSE)</f>
        <v>1.8265</v>
      </c>
      <c r="M46" s="11">
        <f t="shared" si="2"/>
        <v>16.88</v>
      </c>
      <c r="N46" s="5">
        <v>45996</v>
      </c>
    </row>
    <row r="47" spans="1:14" customFormat="1" ht="46.15" hidden="1" customHeight="1" x14ac:dyDescent="0.35">
      <c r="A47" s="2" t="s">
        <v>87</v>
      </c>
      <c r="B47" s="8" t="s">
        <v>86</v>
      </c>
      <c r="C47" s="2" t="s">
        <v>12</v>
      </c>
      <c r="D47" s="7" t="s">
        <v>54</v>
      </c>
      <c r="E47" s="10" t="s">
        <v>55</v>
      </c>
      <c r="F47" s="3">
        <v>10.8</v>
      </c>
      <c r="G47" s="3">
        <v>48</v>
      </c>
      <c r="H47" s="3">
        <v>3.6</v>
      </c>
      <c r="I47" s="6">
        <v>110244</v>
      </c>
      <c r="J47" s="1" t="str">
        <f>VLOOKUP(I47,'[1]October 2025'!$A:$C,2,FALSE)</f>
        <v>CHEESE MOZ LM PT SKM UNFZ PROC PK(41125)</v>
      </c>
      <c r="K47" s="3">
        <v>2.1</v>
      </c>
      <c r="L47" s="9">
        <f>VLOOKUP(I47,'[1]October 2025'!$A:$C,3,FALSE)</f>
        <v>1.8265</v>
      </c>
      <c r="M47" s="11">
        <f t="shared" si="2"/>
        <v>3.84</v>
      </c>
      <c r="N47" s="5">
        <v>45996</v>
      </c>
    </row>
    <row r="48" spans="1:14" customFormat="1" ht="46.15" hidden="1" customHeight="1" x14ac:dyDescent="0.35">
      <c r="A48" s="2" t="s">
        <v>87</v>
      </c>
      <c r="B48" s="8" t="s">
        <v>86</v>
      </c>
      <c r="C48" s="2" t="s">
        <v>12</v>
      </c>
      <c r="D48" s="7" t="s">
        <v>56</v>
      </c>
      <c r="E48" s="10" t="s">
        <v>57</v>
      </c>
      <c r="F48" s="3">
        <v>14.7</v>
      </c>
      <c r="G48" s="3">
        <v>48</v>
      </c>
      <c r="H48" s="3">
        <v>4.9000000000000004</v>
      </c>
      <c r="I48" s="6">
        <v>110244</v>
      </c>
      <c r="J48" s="1" t="str">
        <f>VLOOKUP(I48,'[1]October 2025'!$A:$C,2,FALSE)</f>
        <v>CHEESE MOZ LM PT SKM UNFZ PROC PK(41125)</v>
      </c>
      <c r="K48" s="3">
        <v>6</v>
      </c>
      <c r="L48" s="9">
        <f>VLOOKUP(I48,'[1]October 2025'!$A:$C,3,FALSE)</f>
        <v>1.8265</v>
      </c>
      <c r="M48" s="11">
        <f t="shared" si="2"/>
        <v>10.96</v>
      </c>
      <c r="N48" s="5">
        <v>45996</v>
      </c>
    </row>
    <row r="49" spans="1:14" customFormat="1" ht="46.15" hidden="1" customHeight="1" x14ac:dyDescent="0.35">
      <c r="A49" s="2" t="s">
        <v>87</v>
      </c>
      <c r="B49" s="8" t="s">
        <v>86</v>
      </c>
      <c r="C49" s="2" t="s">
        <v>12</v>
      </c>
      <c r="D49" s="7" t="s">
        <v>58</v>
      </c>
      <c r="E49" s="10" t="s">
        <v>59</v>
      </c>
      <c r="F49" s="3">
        <v>15</v>
      </c>
      <c r="G49" s="3">
        <v>48</v>
      </c>
      <c r="H49" s="3">
        <v>5</v>
      </c>
      <c r="I49" s="6">
        <v>110244</v>
      </c>
      <c r="J49" s="1" t="str">
        <f>VLOOKUP(I49,'[1]October 2025'!$A:$C,2,FALSE)</f>
        <v>CHEESE MOZ LM PT SKM UNFZ PROC PK(41125)</v>
      </c>
      <c r="K49" s="3">
        <v>5.55</v>
      </c>
      <c r="L49" s="9">
        <f>VLOOKUP(I49,'[1]October 2025'!$A:$C,3,FALSE)</f>
        <v>1.8265</v>
      </c>
      <c r="M49" s="11">
        <f t="shared" si="2"/>
        <v>10.14</v>
      </c>
      <c r="N49" s="5">
        <v>45996</v>
      </c>
    </row>
    <row r="50" spans="1:14" customFormat="1" ht="46.15" hidden="1" customHeight="1" x14ac:dyDescent="0.35">
      <c r="A50" s="2" t="s">
        <v>87</v>
      </c>
      <c r="B50" s="8" t="s">
        <v>86</v>
      </c>
      <c r="C50" s="2" t="s">
        <v>12</v>
      </c>
      <c r="D50" s="7" t="s">
        <v>60</v>
      </c>
      <c r="E50" s="10" t="s">
        <v>61</v>
      </c>
      <c r="F50" s="3">
        <v>18</v>
      </c>
      <c r="G50" s="3">
        <v>80</v>
      </c>
      <c r="H50" s="3">
        <v>3.6</v>
      </c>
      <c r="I50" s="6">
        <v>110244</v>
      </c>
      <c r="J50" s="1" t="str">
        <f>VLOOKUP(I50,'[1]October 2025'!$A:$C,2,FALSE)</f>
        <v>CHEESE MOZ LM PT SKM UNFZ PROC PK(41125)</v>
      </c>
      <c r="K50" s="3">
        <v>3.65</v>
      </c>
      <c r="L50" s="9">
        <f>VLOOKUP(I50,'[1]October 2025'!$A:$C,3,FALSE)</f>
        <v>1.8265</v>
      </c>
      <c r="M50" s="11">
        <f t="shared" si="2"/>
        <v>6.67</v>
      </c>
      <c r="N50" s="5">
        <v>45996</v>
      </c>
    </row>
    <row r="51" spans="1:14" customFormat="1" ht="46.15" hidden="1" customHeight="1" x14ac:dyDescent="0.35">
      <c r="A51" s="2" t="s">
        <v>87</v>
      </c>
      <c r="B51" s="8" t="s">
        <v>86</v>
      </c>
      <c r="C51" s="2" t="s">
        <v>12</v>
      </c>
      <c r="D51" s="7" t="s">
        <v>62</v>
      </c>
      <c r="E51" s="10" t="s">
        <v>63</v>
      </c>
      <c r="F51" s="3">
        <v>14.7</v>
      </c>
      <c r="G51" s="3">
        <v>48</v>
      </c>
      <c r="H51" s="3">
        <v>4.9000000000000004</v>
      </c>
      <c r="I51" s="6">
        <v>110244</v>
      </c>
      <c r="J51" s="1" t="str">
        <f>VLOOKUP(I51,'[1]October 2025'!$A:$C,2,FALSE)</f>
        <v>CHEESE MOZ LM PT SKM UNFZ PROC PK(41125)</v>
      </c>
      <c r="K51" s="3">
        <v>6</v>
      </c>
      <c r="L51" s="9">
        <f>VLOOKUP(I51,'[1]October 2025'!$A:$C,3,FALSE)</f>
        <v>1.8265</v>
      </c>
      <c r="M51" s="11">
        <f t="shared" si="2"/>
        <v>10.96</v>
      </c>
      <c r="N51" s="5">
        <v>45996</v>
      </c>
    </row>
    <row r="52" spans="1:14" customFormat="1" ht="46.15" hidden="1" customHeight="1" x14ac:dyDescent="0.35">
      <c r="A52" s="2" t="s">
        <v>87</v>
      </c>
      <c r="B52" s="8" t="s">
        <v>86</v>
      </c>
      <c r="C52" s="2" t="s">
        <v>12</v>
      </c>
      <c r="D52" s="7" t="s">
        <v>64</v>
      </c>
      <c r="E52" s="10" t="s">
        <v>65</v>
      </c>
      <c r="F52" s="3">
        <v>15</v>
      </c>
      <c r="G52" s="3">
        <v>48</v>
      </c>
      <c r="H52" s="3">
        <v>5</v>
      </c>
      <c r="I52" s="6">
        <v>110244</v>
      </c>
      <c r="J52" s="1" t="str">
        <f>VLOOKUP(I52,'[1]October 2025'!$A:$C,2,FALSE)</f>
        <v>CHEESE MOZ LM PT SKM UNFZ PROC PK(41125)</v>
      </c>
      <c r="K52" s="3">
        <v>5.55</v>
      </c>
      <c r="L52" s="9">
        <f>VLOOKUP(I52,'[1]October 2025'!$A:$C,3,FALSE)</f>
        <v>1.8265</v>
      </c>
      <c r="M52" s="11">
        <f t="shared" si="2"/>
        <v>10.14</v>
      </c>
      <c r="N52" s="5">
        <v>45996</v>
      </c>
    </row>
  </sheetData>
  <sheetProtection algorithmName="SHA-512" hashValue="G1pSmSyaWsPb3yWlBJQnD6gKmdppJU5u4uRE4MHZTKp9ODG5FC2suYksnvv1RfCVsrwBD+o2AA3hzrtj/4udcw==" saltValue="X3MihzMwNclELu6TzrVPJQ==" spinCount="100000" sheet="1" formatCells="0" formatColumns="0" formatRows="0" deleteColumns="0" deleteRows="0" sort="0" autoFilter="0"/>
  <autoFilter ref="A3:N52" xr:uid="{00000000-0009-0000-0000-000000000000}">
    <filterColumn colId="3">
      <filters>
        <filter val="BSTR100C"/>
        <filter val="BSTR100P"/>
        <filter val="BSTR125C"/>
        <filter val="BSTR125P"/>
        <filter val="BSTR1600C"/>
        <filter val="BSTR1600P"/>
      </filters>
    </filterColumn>
    <sortState xmlns:xlrd2="http://schemas.microsoft.com/office/spreadsheetml/2017/richdata2" ref="A18:N52">
      <sortCondition ref="D3:D43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2026-01-28T19:29:29+00:00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0043C4-5EE7-4929-A91E-796767C439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aaaf0235-cd04-4bb1-8e27-3b3c7ba77f46"/>
    <ds:schemaRef ds:uri="http://purl.org/dc/elements/1.1/"/>
    <ds:schemaRef ds:uri="http://schemas.microsoft.com/office/2006/metadata/properties"/>
    <ds:schemaRef ds:uri="14bd887b-c026-42a7-b5ab-a06c3d5f0703"/>
    <ds:schemaRef ds:uri="http://purl.org/dc/dcmitype/"/>
    <ds:schemaRef ds:uri="http://schemas.microsoft.com/sharepoint/v3/fields"/>
    <ds:schemaRef ds:uri="http://schemas.microsoft.com/office/infopath/2007/PartnerControl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3A1FEE1-D1E1-4BC4-873E-B36EEB980E54}"/>
</file>

<file path=customXml/itemProps3.xml><?xml version="1.0" encoding="utf-8"?>
<ds:datastoreItem xmlns:ds="http://schemas.openxmlformats.org/officeDocument/2006/customXml" ds:itemID="{99829D3C-2E84-47B4-B569-5AF516F1AD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1E1BC3-5E14-42B0-B857-4ED65E75644D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2025-12-24T18:09:59Z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c3ba31c0-e1d1-41aa-bf52-87f63bfba31b</vt:lpwstr>
  </property>
</Properties>
</file>