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160652A6-D4AF-4D69-9ECE-5B4C2A8BD157}" xr6:coauthVersionLast="47" xr6:coauthVersionMax="47" xr10:uidLastSave="{00000000-0000-0000-0000-000000000000}"/>
  <bookViews>
    <workbookView xWindow="-19310" yWindow="-110" windowWidth="19420" windowHeight="1030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SEPDS!$A$3:$N$41</definedName>
    <definedName name="_xlnm.Print_Area" localSheetId="0">SEPDS!$A$1:$N$41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L4" i="1"/>
  <c r="J4" i="1"/>
  <c r="M7" i="1" l="1"/>
  <c r="M6" i="1"/>
  <c r="M33" i="1"/>
  <c r="M32" i="1"/>
  <c r="M31" i="1"/>
  <c r="M5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4" i="1"/>
  <c r="M35" i="1"/>
  <c r="M36" i="1"/>
  <c r="M37" i="1"/>
  <c r="M38" i="1"/>
  <c r="M39" i="1"/>
  <c r="M40" i="1"/>
  <c r="M41" i="1"/>
  <c r="M4" i="1" l="1"/>
</calcChain>
</file>

<file path=xl/sharedStrings.xml><?xml version="1.0" encoding="utf-8"?>
<sst xmlns="http://schemas.openxmlformats.org/spreadsheetml/2006/main" count="198" uniqueCount="87">
  <si>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</si>
  <si>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</si>
  <si>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</si>
  <si>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</si>
  <si>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</si>
  <si>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</si>
  <si>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</si>
  <si>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</si>
  <si>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</si>
  <si>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</si>
  <si>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</si>
  <si>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</si>
  <si>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</si>
  <si>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</si>
  <si>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</si>
  <si>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</si>
  <si>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</si>
  <si>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</si>
  <si>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 xml:space="preserve">Zee Zees Diced Apple Fruit Cup </t>
  </si>
  <si>
    <t xml:space="preserve">Zee Zees Diced Peach Cup </t>
  </si>
  <si>
    <t xml:space="preserve">Zee Zees Diced Apple Cinnamon Fruit Cup </t>
  </si>
  <si>
    <t xml:space="preserve">Zee Zees Diced Mixed Fruit Cup </t>
  </si>
  <si>
    <t xml:space="preserve">Zee Zees Diced Pear Cup </t>
  </si>
  <si>
    <t>Zee Zees Peach Cobbler Flavored Diced Fruit Cup</t>
  </si>
  <si>
    <t>Zee Zees Tropical Flavored Diced Pear Fruit Cup</t>
  </si>
  <si>
    <t>151BC</t>
  </si>
  <si>
    <t>Whole Grain Cheesy Breadsticks Bulk</t>
  </si>
  <si>
    <t>201MC</t>
  </si>
  <si>
    <t>202MC</t>
  </si>
  <si>
    <t>Whole Grain Cheese Calzone I/W</t>
  </si>
  <si>
    <t>211BC</t>
  </si>
  <si>
    <t xml:space="preserve">Whole Grain Pepperoni Calzone </t>
  </si>
  <si>
    <t>212BC</t>
  </si>
  <si>
    <t xml:space="preserve">Whole Grain Cheese Calzone </t>
  </si>
  <si>
    <t>A1410</t>
  </si>
  <si>
    <t>Zee Zees Shelf Stable Applesauce Cups No Added Sugar Cinnamon</t>
  </si>
  <si>
    <t>A1490</t>
  </si>
  <si>
    <t>Zee Zees Shelf Stable Applesauce Cups No Added Sugar Strawberry</t>
  </si>
  <si>
    <t>A1525UN</t>
  </si>
  <si>
    <t>Zee Zees Shelf Stable Applesauce Cup Cherry No Added Sugar</t>
  </si>
  <si>
    <t>A1555</t>
  </si>
  <si>
    <t>Zee Zees Shelf Stable Applesauce Cup No Added Sugar Peach</t>
  </si>
  <si>
    <t>A1760</t>
  </si>
  <si>
    <t>Zee Zees Mixed Four Fruit Cup</t>
  </si>
  <si>
    <t>A3500</t>
  </si>
  <si>
    <t xml:space="preserve">Zee Zees Shelf Stable Applesauce Cups No Added Sugar  </t>
  </si>
  <si>
    <t>A3510UN</t>
  </si>
  <si>
    <t>Zee Zees Shelf Stable Applesauce Cup No Added Sugar Watermelon</t>
  </si>
  <si>
    <t>A3530UN</t>
  </si>
  <si>
    <t>Zee Zees Shelf Stable Applesauce Cup No Added Sugar Blue Raspberry</t>
  </si>
  <si>
    <t>A3600</t>
  </si>
  <si>
    <t>Zee Zees Shelf Stable Applesauce Cup No Added Sugar Banana</t>
  </si>
  <si>
    <t>A3610</t>
  </si>
  <si>
    <t>Zee Zees Shelf Stable Applesauce Cup No Added Sugar Pink Lemonade</t>
  </si>
  <si>
    <t>A3700</t>
  </si>
  <si>
    <t>Zee Zees Shelf Stable Applesauce Cups No Added Sugar Strawberry Banana</t>
  </si>
  <si>
    <t>A3800UN</t>
  </si>
  <si>
    <t xml:space="preserve">Zee Zees Shelf Stable Applesauce Cup No Added Sugar Birthday Cake </t>
  </si>
  <si>
    <t>A3810</t>
  </si>
  <si>
    <t>Zee Zees Shelf Stable Applesauce Mango Peach No Added Sugar</t>
  </si>
  <si>
    <t>A5000</t>
  </si>
  <si>
    <t>Zee Zees Shelf Stable Hummus Cup 3oz</t>
  </si>
  <si>
    <t>A5050</t>
  </si>
  <si>
    <t>Zee Zees Shelf Stable Hummus Cup 4.5 oz</t>
  </si>
  <si>
    <t>A5100</t>
  </si>
  <si>
    <t>Zee Zees Shelf Stable Red Pepper Hummus Cup 3oz</t>
  </si>
  <si>
    <t>A5150</t>
  </si>
  <si>
    <t>Zee Zees Shelf Stable Red Pepper Hummus Cup 4.5 oz</t>
  </si>
  <si>
    <t>A5200</t>
  </si>
  <si>
    <t>Zee Zees Shelf Stable Taco Hummus Cup 3oz</t>
  </si>
  <si>
    <t>A5250</t>
  </si>
  <si>
    <t xml:space="preserve">Zee Zees Shelf Stable Taco Hummus Cup 4.5oz </t>
  </si>
  <si>
    <t>A5700</t>
  </si>
  <si>
    <t>Zee Zees Shelf Stable Bean Dip Cup 3 oz</t>
  </si>
  <si>
    <t>A5750</t>
  </si>
  <si>
    <t>Zee Zees Shelf Stable Bean Dip Cup 4.5oz</t>
  </si>
  <si>
    <t>National Food Group</t>
  </si>
  <si>
    <t>A3900</t>
  </si>
  <si>
    <t>A3910</t>
  </si>
  <si>
    <t>A3920</t>
  </si>
  <si>
    <t>Zee Zees Diced Apple Fruit Cup Caramel Apple</t>
  </si>
  <si>
    <t>Whole Grain Pepperoni Calzone  I/W</t>
  </si>
  <si>
    <t>Zee Zees Diced Apple Fruit Cup Strawberry</t>
  </si>
  <si>
    <t xml:space="preserve">Zee Zees Shelf Stable Applesauce 6/#10 Cans Original, No Added Sugar </t>
  </si>
  <si>
    <t xml:space="preserve">Zee Zees Shelf Stable Applesauce 6/#10 Cans Cinnamon, No Added Sugar </t>
  </si>
  <si>
    <t>Zee Zees Shelf Stable Applesauce 6/#10 Cans Strawberry, No Added Sugar</t>
  </si>
  <si>
    <t>SY27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</si>
</sst>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7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1"/>
  <sheetViews>
    <sheetView tabSelected="1" zoomScale="70" zoomScaleNormal="70" zoomScaleSheetLayoutView="70" workbookViewId="0">
      <pane ySplit="3" topLeftCell="A4" activePane="bottomLeft" state="frozen"/>
      <selection pane="bottomLeft" activeCell="E3" sqref="E3"/>
    </sheetView>
  </sheetViews>
  <sheetFormatPr defaultRowHeight="14.5" x14ac:dyDescent="0.35"/>
  <cols>
    <col min="1" max="1" width="10.90625" style="15" customWidth="1"/>
    <col min="2" max="2" width="22.36328125" style="17" customWidth="1"/>
    <col min="3" max="3" width="19.08984375" style="15" bestFit="1" customWidth="1"/>
    <col min="4" max="4" width="20.36328125" style="34" customWidth="1"/>
    <col min="5" max="5" width="39.6328125" customWidth="1"/>
    <col min="6" max="6" width="9.36328125" style="3" customWidth="1"/>
    <col min="7" max="8" width="9.90625" style="3" customWidth="1"/>
    <col min="9" max="9" width="13.6328125" style="27" customWidth="1"/>
    <col min="10" max="10" width="39.6328125" style="15" customWidth="1"/>
    <col min="11" max="11" width="11.6328125" style="3" customWidth="1"/>
    <col min="12" max="12" width="12.08984375" style="20" customWidth="1"/>
    <col min="13" max="13" width="10.54296875" style="21" customWidth="1"/>
    <col min="14" max="14" width="12.36328125" style="22" customWidth="1"/>
  </cols>
  <sheetData>
    <row r="1" spans="1:14" s="1" customFormat="1" ht="31" x14ac:dyDescent="0.7">
      <c r="A1" s="16" t="s">
        <v>13</v>
      </c>
      <c r="B1" s="16"/>
      <c r="C1" s="14"/>
      <c r="D1" s="33"/>
      <c r="F1" s="30"/>
      <c r="G1" s="30"/>
      <c r="H1" s="30"/>
      <c r="I1" s="24"/>
      <c r="J1" s="39"/>
      <c r="K1" s="44"/>
      <c r="L1" s="44"/>
      <c r="M1" s="44"/>
      <c r="N1" s="44"/>
    </row>
    <row r="2" spans="1:14" s="35" customFormat="1" ht="31" x14ac:dyDescent="0.35">
      <c r="A2" s="23" t="s">
        <v>2</v>
      </c>
      <c r="B2" s="11"/>
      <c r="C2" s="12"/>
      <c r="D2" s="38" t="s">
        <v>1</v>
      </c>
      <c r="E2" s="32">
        <v>45996</v>
      </c>
      <c r="F2" s="18"/>
      <c r="G2" s="18"/>
      <c r="H2" s="36"/>
      <c r="I2" s="37"/>
      <c r="J2" s="14"/>
      <c r="K2" s="18"/>
      <c r="L2" s="31"/>
      <c r="M2" s="18"/>
      <c r="N2" s="19"/>
    </row>
    <row r="3" spans="1:14" s="2" customFormat="1" ht="122.7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38" customHeight="1" x14ac:dyDescent="0.35">
      <c r="A4" s="7" t="s">
        <v>86</v>
      </c>
      <c r="B4" s="40" t="s">
        <v>76</v>
      </c>
      <c r="C4" s="7" t="s">
        <v>12</v>
      </c>
      <c r="D4" s="29">
        <v>1700</v>
      </c>
      <c r="E4" s="42" t="s">
        <v>18</v>
      </c>
      <c r="F4" s="8">
        <v>20.25</v>
      </c>
      <c r="G4" s="8">
        <v>72</v>
      </c>
      <c r="H4" s="8">
        <v>4.5</v>
      </c>
      <c r="I4" s="26">
        <v>110149</v>
      </c>
      <c r="J4" s="4" t="str">
        <f>VLOOKUP(I4,'[1]October 2025'!$A:$C,2,FALSE)</f>
        <v>APPLES FOR FURTHER PROCESSING – BULK</v>
      </c>
      <c r="K4" s="8">
        <v>10</v>
      </c>
      <c r="L4" s="41">
        <f>VLOOKUP(I4,'[1]October 2025'!$A:$C,3,FALSE)</f>
        <v>0.32850000000000001</v>
      </c>
      <c r="M4" s="43">
        <f t="shared" ref="M4:M41" si="0">ROUND(K4*L4,2)</f>
        <v>3.29</v>
      </c>
      <c r="N4" s="10">
        <v>45996</v>
      </c>
    </row>
    <row r="5" spans="1:14" s="9" customFormat="1" ht="38" customHeight="1" x14ac:dyDescent="0.35">
      <c r="A5" s="7" t="s">
        <v>86</v>
      </c>
      <c r="B5" s="40" t="s">
        <v>76</v>
      </c>
      <c r="C5" s="7" t="s">
        <v>12</v>
      </c>
      <c r="D5" s="29">
        <v>1740</v>
      </c>
      <c r="E5" s="42" t="s">
        <v>19</v>
      </c>
      <c r="F5" s="8">
        <v>20.25</v>
      </c>
      <c r="G5" s="8">
        <v>72</v>
      </c>
      <c r="H5" s="8">
        <v>4.5</v>
      </c>
      <c r="I5" s="26">
        <v>100220</v>
      </c>
      <c r="J5" s="4" t="str">
        <f>VLOOKUP(I5,'[1]October 2025'!$A:$C,2,FALSE)</f>
        <v>PEACHES CLING DICED EX LT  CAN-6/10</v>
      </c>
      <c r="K5" s="8">
        <v>20.25</v>
      </c>
      <c r="L5" s="41">
        <f>VLOOKUP(I5,'[1]October 2025'!$A:$C,3,FALSE)</f>
        <v>1.0951</v>
      </c>
      <c r="M5" s="43">
        <f t="shared" si="0"/>
        <v>22.18</v>
      </c>
      <c r="N5" s="10">
        <v>45996</v>
      </c>
    </row>
    <row r="6" spans="1:14" s="9" customFormat="1" ht="38" customHeight="1" x14ac:dyDescent="0.35">
      <c r="A6" s="7" t="s">
        <v>86</v>
      </c>
      <c r="B6" s="40" t="s">
        <v>76</v>
      </c>
      <c r="C6" s="7" t="s">
        <v>12</v>
      </c>
      <c r="D6" s="29">
        <v>1743</v>
      </c>
      <c r="E6" s="42" t="s">
        <v>80</v>
      </c>
      <c r="F6" s="8">
        <v>20.25</v>
      </c>
      <c r="G6" s="8">
        <v>72</v>
      </c>
      <c r="H6" s="8">
        <v>4.5</v>
      </c>
      <c r="I6" s="26">
        <v>110149</v>
      </c>
      <c r="J6" s="4" t="str">
        <f>VLOOKUP(I6,'[1]October 2025'!$A:$C,2,FALSE)</f>
        <v>APPLES FOR FURTHER PROCESSING – BULK</v>
      </c>
      <c r="K6" s="8">
        <v>10</v>
      </c>
      <c r="L6" s="41">
        <f>VLOOKUP(I6,'[1]October 2025'!$A:$C,3,FALSE)</f>
        <v>0.32850000000000001</v>
      </c>
      <c r="M6" s="43">
        <f t="shared" si="0"/>
        <v>3.29</v>
      </c>
      <c r="N6" s="10">
        <v>45996</v>
      </c>
    </row>
    <row r="7" spans="1:14" s="9" customFormat="1" ht="38" customHeight="1" x14ac:dyDescent="0.35">
      <c r="A7" s="7" t="s">
        <v>86</v>
      </c>
      <c r="B7" s="40" t="s">
        <v>76</v>
      </c>
      <c r="C7" s="7" t="s">
        <v>12</v>
      </c>
      <c r="D7" s="29">
        <v>1744</v>
      </c>
      <c r="E7" s="42" t="s">
        <v>82</v>
      </c>
      <c r="F7" s="8">
        <v>20.25</v>
      </c>
      <c r="G7" s="8">
        <v>72</v>
      </c>
      <c r="H7" s="8">
        <v>4.5</v>
      </c>
      <c r="I7" s="26">
        <v>110149</v>
      </c>
      <c r="J7" s="4" t="str">
        <f>VLOOKUP(I7,'[1]October 2025'!$A:$C,2,FALSE)</f>
        <v>APPLES FOR FURTHER PROCESSING – BULK</v>
      </c>
      <c r="K7" s="8">
        <v>10</v>
      </c>
      <c r="L7" s="41">
        <f>VLOOKUP(I7,'[1]October 2025'!$A:$C,3,FALSE)</f>
        <v>0.32850000000000001</v>
      </c>
      <c r="M7" s="43">
        <f t="shared" si="0"/>
        <v>3.29</v>
      </c>
      <c r="N7" s="10">
        <v>45996</v>
      </c>
    </row>
    <row r="8" spans="1:14" s="9" customFormat="1" ht="38" customHeight="1" x14ac:dyDescent="0.35">
      <c r="A8" s="7" t="s">
        <v>86</v>
      </c>
      <c r="B8" s="40" t="s">
        <v>76</v>
      </c>
      <c r="C8" s="7" t="s">
        <v>12</v>
      </c>
      <c r="D8" s="29">
        <v>1750</v>
      </c>
      <c r="E8" s="42" t="s">
        <v>20</v>
      </c>
      <c r="F8" s="8">
        <v>20.25</v>
      </c>
      <c r="G8" s="8">
        <v>72</v>
      </c>
      <c r="H8" s="8">
        <v>4.5</v>
      </c>
      <c r="I8" s="26">
        <v>110149</v>
      </c>
      <c r="J8" s="4" t="str">
        <f>VLOOKUP(I8,'[1]October 2025'!$A:$C,2,FALSE)</f>
        <v>APPLES FOR FURTHER PROCESSING – BULK</v>
      </c>
      <c r="K8" s="8">
        <v>10</v>
      </c>
      <c r="L8" s="41">
        <f>VLOOKUP(I8,'[1]October 2025'!$A:$C,3,FALSE)</f>
        <v>0.32850000000000001</v>
      </c>
      <c r="M8" s="43">
        <f t="shared" si="0"/>
        <v>3.29</v>
      </c>
      <c r="N8" s="10">
        <v>45996</v>
      </c>
    </row>
    <row r="9" spans="1:14" s="9" customFormat="1" ht="38" customHeight="1" x14ac:dyDescent="0.35">
      <c r="A9" s="7" t="s">
        <v>86</v>
      </c>
      <c r="B9" s="40" t="s">
        <v>76</v>
      </c>
      <c r="C9" s="7" t="s">
        <v>12</v>
      </c>
      <c r="D9" s="29">
        <v>1765</v>
      </c>
      <c r="E9" s="42" t="s">
        <v>21</v>
      </c>
      <c r="F9" s="8">
        <v>20.25</v>
      </c>
      <c r="G9" s="8">
        <v>72</v>
      </c>
      <c r="H9" s="8">
        <v>4.5</v>
      </c>
      <c r="I9" s="26">
        <v>100212</v>
      </c>
      <c r="J9" s="4" t="str">
        <f>VLOOKUP(I9,'[1]October 2025'!$A:$C,2,FALSE)</f>
        <v>MIXED FRUIT EX LT CAN-6/10</v>
      </c>
      <c r="K9" s="8">
        <v>20.25</v>
      </c>
      <c r="L9" s="41">
        <f>VLOOKUP(I9,'[1]October 2025'!$A:$C,3,FALSE)</f>
        <v>1.1001000000000001</v>
      </c>
      <c r="M9" s="43">
        <f t="shared" si="0"/>
        <v>22.28</v>
      </c>
      <c r="N9" s="10">
        <v>45996</v>
      </c>
    </row>
    <row r="10" spans="1:14" s="9" customFormat="1" ht="38" customHeight="1" x14ac:dyDescent="0.35">
      <c r="A10" s="7" t="s">
        <v>86</v>
      </c>
      <c r="B10" s="40" t="s">
        <v>76</v>
      </c>
      <c r="C10" s="7" t="s">
        <v>12</v>
      </c>
      <c r="D10" s="29">
        <v>1780</v>
      </c>
      <c r="E10" s="42" t="s">
        <v>22</v>
      </c>
      <c r="F10" s="8">
        <v>20.25</v>
      </c>
      <c r="G10" s="8">
        <v>72</v>
      </c>
      <c r="H10" s="8">
        <v>4.5</v>
      </c>
      <c r="I10" s="26">
        <v>100225</v>
      </c>
      <c r="J10" s="4" t="str">
        <f>VLOOKUP(I10,'[1]October 2025'!$A:$C,2,FALSE)</f>
        <v>PEARS DICED EX LT CAN-6/10</v>
      </c>
      <c r="K10" s="8">
        <v>20.25</v>
      </c>
      <c r="L10" s="41">
        <f>VLOOKUP(I10,'[1]October 2025'!$A:$C,3,FALSE)</f>
        <v>1.0801000000000001</v>
      </c>
      <c r="M10" s="43">
        <f t="shared" si="0"/>
        <v>21.87</v>
      </c>
      <c r="N10" s="10">
        <v>45996</v>
      </c>
    </row>
    <row r="11" spans="1:14" s="9" customFormat="1" ht="38" customHeight="1" x14ac:dyDescent="0.35">
      <c r="A11" s="7" t="s">
        <v>86</v>
      </c>
      <c r="B11" s="40" t="s">
        <v>76</v>
      </c>
      <c r="C11" s="7" t="s">
        <v>12</v>
      </c>
      <c r="D11" s="29">
        <v>1785</v>
      </c>
      <c r="E11" s="42" t="s">
        <v>23</v>
      </c>
      <c r="F11" s="8">
        <v>20.25</v>
      </c>
      <c r="G11" s="8">
        <v>72</v>
      </c>
      <c r="H11" s="8">
        <v>4.5</v>
      </c>
      <c r="I11" s="26">
        <v>100220</v>
      </c>
      <c r="J11" s="4" t="str">
        <f>VLOOKUP(I11,'[1]October 2025'!$A:$C,2,FALSE)</f>
        <v>PEACHES CLING DICED EX LT  CAN-6/10</v>
      </c>
      <c r="K11" s="8">
        <v>20.25</v>
      </c>
      <c r="L11" s="41">
        <f>VLOOKUP(I11,'[1]October 2025'!$A:$C,3,FALSE)</f>
        <v>1.0951</v>
      </c>
      <c r="M11" s="43">
        <f t="shared" si="0"/>
        <v>22.18</v>
      </c>
      <c r="N11" s="10">
        <v>45996</v>
      </c>
    </row>
    <row r="12" spans="1:14" s="9" customFormat="1" ht="38" customHeight="1" x14ac:dyDescent="0.35">
      <c r="A12" s="7" t="s">
        <v>86</v>
      </c>
      <c r="B12" s="40" t="s">
        <v>76</v>
      </c>
      <c r="C12" s="7" t="s">
        <v>12</v>
      </c>
      <c r="D12" s="29">
        <v>1800</v>
      </c>
      <c r="E12" s="42" t="s">
        <v>24</v>
      </c>
      <c r="F12" s="8">
        <v>20.25</v>
      </c>
      <c r="G12" s="8">
        <v>72</v>
      </c>
      <c r="H12" s="8">
        <v>4.5</v>
      </c>
      <c r="I12" s="26">
        <v>100225</v>
      </c>
      <c r="J12" s="4" t="str">
        <f>VLOOKUP(I12,'[1]October 2025'!$A:$C,2,FALSE)</f>
        <v>PEARS DICED EX LT CAN-6/10</v>
      </c>
      <c r="K12" s="8">
        <v>20.25</v>
      </c>
      <c r="L12" s="41">
        <f>VLOOKUP(I12,'[1]October 2025'!$A:$C,3,FALSE)</f>
        <v>1.0801000000000001</v>
      </c>
      <c r="M12" s="43">
        <f t="shared" si="0"/>
        <v>21.87</v>
      </c>
      <c r="N12" s="10">
        <v>45996</v>
      </c>
    </row>
    <row r="13" spans="1:14" s="9" customFormat="1" ht="38" customHeight="1" x14ac:dyDescent="0.35">
      <c r="A13" s="7" t="s">
        <v>86</v>
      </c>
      <c r="B13" s="40" t="s">
        <v>76</v>
      </c>
      <c r="C13" s="7" t="s">
        <v>12</v>
      </c>
      <c r="D13" s="29" t="s">
        <v>25</v>
      </c>
      <c r="E13" s="42" t="s">
        <v>26</v>
      </c>
      <c r="F13" s="8">
        <v>26.25</v>
      </c>
      <c r="G13" s="8">
        <v>105</v>
      </c>
      <c r="H13" s="8">
        <v>4</v>
      </c>
      <c r="I13" s="26">
        <v>110244</v>
      </c>
      <c r="J13" s="4" t="str">
        <f>VLOOKUP(I13,'[1]October 2025'!$A:$C,2,FALSE)</f>
        <v>CHEESE MOZ LM PT SKM UNFZ PROC PK(41125)</v>
      </c>
      <c r="K13" s="8">
        <v>10.45</v>
      </c>
      <c r="L13" s="41">
        <f>VLOOKUP(I13,'[1]October 2025'!$A:$C,3,FALSE)</f>
        <v>1.8265</v>
      </c>
      <c r="M13" s="43">
        <f t="shared" si="0"/>
        <v>19.09</v>
      </c>
      <c r="N13" s="10">
        <v>45996</v>
      </c>
    </row>
    <row r="14" spans="1:14" s="9" customFormat="1" ht="38" customHeight="1" x14ac:dyDescent="0.35">
      <c r="A14" s="7" t="s">
        <v>86</v>
      </c>
      <c r="B14" s="40" t="s">
        <v>76</v>
      </c>
      <c r="C14" s="7" t="s">
        <v>12</v>
      </c>
      <c r="D14" s="29" t="s">
        <v>27</v>
      </c>
      <c r="E14" s="42" t="s">
        <v>81</v>
      </c>
      <c r="F14" s="8">
        <v>25</v>
      </c>
      <c r="G14" s="8">
        <v>80</v>
      </c>
      <c r="H14" s="8">
        <v>5</v>
      </c>
      <c r="I14" s="26">
        <v>110244</v>
      </c>
      <c r="J14" s="4" t="str">
        <f>VLOOKUP(I14,'[1]October 2025'!$A:$C,2,FALSE)</f>
        <v>CHEESE MOZ LM PT SKM UNFZ PROC PK(41125)</v>
      </c>
      <c r="K14" s="8">
        <v>8.76</v>
      </c>
      <c r="L14" s="41">
        <f>VLOOKUP(I14,'[1]October 2025'!$A:$C,3,FALSE)</f>
        <v>1.8265</v>
      </c>
      <c r="M14" s="43">
        <f t="shared" si="0"/>
        <v>16</v>
      </c>
      <c r="N14" s="10">
        <v>45996</v>
      </c>
    </row>
    <row r="15" spans="1:14" s="9" customFormat="1" ht="38" customHeight="1" x14ac:dyDescent="0.35">
      <c r="A15" s="7" t="s">
        <v>86</v>
      </c>
      <c r="B15" s="40" t="s">
        <v>76</v>
      </c>
      <c r="C15" s="7" t="s">
        <v>12</v>
      </c>
      <c r="D15" s="29" t="s">
        <v>28</v>
      </c>
      <c r="E15" s="42" t="s">
        <v>29</v>
      </c>
      <c r="F15" s="8">
        <v>25</v>
      </c>
      <c r="G15" s="8">
        <v>80</v>
      </c>
      <c r="H15" s="8">
        <v>5</v>
      </c>
      <c r="I15" s="26">
        <v>110244</v>
      </c>
      <c r="J15" s="4" t="str">
        <f>VLOOKUP(I15,'[1]October 2025'!$A:$C,2,FALSE)</f>
        <v>CHEESE MOZ LM PT SKM UNFZ PROC PK(41125)</v>
      </c>
      <c r="K15" s="8">
        <v>9.82</v>
      </c>
      <c r="L15" s="41">
        <f>VLOOKUP(I15,'[1]October 2025'!$A:$C,3,FALSE)</f>
        <v>1.8265</v>
      </c>
      <c r="M15" s="43">
        <f t="shared" si="0"/>
        <v>17.940000000000001</v>
      </c>
      <c r="N15" s="10">
        <v>45996</v>
      </c>
    </row>
    <row r="16" spans="1:14" s="9" customFormat="1" ht="38" customHeight="1" x14ac:dyDescent="0.35">
      <c r="A16" s="7" t="s">
        <v>86</v>
      </c>
      <c r="B16" s="40" t="s">
        <v>76</v>
      </c>
      <c r="C16" s="7" t="s">
        <v>12</v>
      </c>
      <c r="D16" s="29" t="s">
        <v>30</v>
      </c>
      <c r="E16" s="42" t="s">
        <v>31</v>
      </c>
      <c r="F16" s="8">
        <v>25</v>
      </c>
      <c r="G16" s="8">
        <v>80</v>
      </c>
      <c r="H16" s="8">
        <v>5</v>
      </c>
      <c r="I16" s="26">
        <v>110244</v>
      </c>
      <c r="J16" s="4" t="str">
        <f>VLOOKUP(I16,'[1]October 2025'!$A:$C,2,FALSE)</f>
        <v>CHEESE MOZ LM PT SKM UNFZ PROC PK(41125)</v>
      </c>
      <c r="K16" s="8">
        <v>8.76</v>
      </c>
      <c r="L16" s="41">
        <f>VLOOKUP(I16,'[1]October 2025'!$A:$C,3,FALSE)</f>
        <v>1.8265</v>
      </c>
      <c r="M16" s="43">
        <f t="shared" si="0"/>
        <v>16</v>
      </c>
      <c r="N16" s="10">
        <v>45996</v>
      </c>
    </row>
    <row r="17" spans="1:14" s="9" customFormat="1" ht="38" customHeight="1" x14ac:dyDescent="0.35">
      <c r="A17" s="7" t="s">
        <v>86</v>
      </c>
      <c r="B17" s="40" t="s">
        <v>76</v>
      </c>
      <c r="C17" s="7" t="s">
        <v>12</v>
      </c>
      <c r="D17" s="29" t="s">
        <v>32</v>
      </c>
      <c r="E17" s="42" t="s">
        <v>33</v>
      </c>
      <c r="F17" s="8">
        <v>25</v>
      </c>
      <c r="G17" s="8">
        <v>80</v>
      </c>
      <c r="H17" s="8">
        <v>5</v>
      </c>
      <c r="I17" s="26">
        <v>110244</v>
      </c>
      <c r="J17" s="4" t="str">
        <f>VLOOKUP(I17,'[1]October 2025'!$A:$C,2,FALSE)</f>
        <v>CHEESE MOZ LM PT SKM UNFZ PROC PK(41125)</v>
      </c>
      <c r="K17" s="8">
        <v>9.82</v>
      </c>
      <c r="L17" s="41">
        <f>VLOOKUP(I17,'[1]October 2025'!$A:$C,3,FALSE)</f>
        <v>1.8265</v>
      </c>
      <c r="M17" s="43">
        <f t="shared" si="0"/>
        <v>17.940000000000001</v>
      </c>
      <c r="N17" s="10">
        <v>45996</v>
      </c>
    </row>
    <row r="18" spans="1:14" s="9" customFormat="1" ht="38" customHeight="1" x14ac:dyDescent="0.35">
      <c r="A18" s="7" t="s">
        <v>86</v>
      </c>
      <c r="B18" s="40" t="s">
        <v>76</v>
      </c>
      <c r="C18" s="7" t="s">
        <v>12</v>
      </c>
      <c r="D18" s="29" t="s">
        <v>34</v>
      </c>
      <c r="E18" s="42" t="s">
        <v>35</v>
      </c>
      <c r="F18" s="8">
        <v>27</v>
      </c>
      <c r="G18" s="8">
        <v>96</v>
      </c>
      <c r="H18" s="8">
        <v>4.5</v>
      </c>
      <c r="I18" s="26">
        <v>110149</v>
      </c>
      <c r="J18" s="4" t="str">
        <f>VLOOKUP(I18,'[1]October 2025'!$A:$C,2,FALSE)</f>
        <v>APPLES FOR FURTHER PROCESSING – BULK</v>
      </c>
      <c r="K18" s="8">
        <v>10</v>
      </c>
      <c r="L18" s="41">
        <f>VLOOKUP(I18,'[1]October 2025'!$A:$C,3,FALSE)</f>
        <v>0.32850000000000001</v>
      </c>
      <c r="M18" s="43">
        <f t="shared" si="0"/>
        <v>3.29</v>
      </c>
      <c r="N18" s="10">
        <v>45996</v>
      </c>
    </row>
    <row r="19" spans="1:14" s="9" customFormat="1" ht="38" customHeight="1" x14ac:dyDescent="0.35">
      <c r="A19" s="7" t="s">
        <v>86</v>
      </c>
      <c r="B19" s="40" t="s">
        <v>76</v>
      </c>
      <c r="C19" s="7" t="s">
        <v>12</v>
      </c>
      <c r="D19" s="29" t="s">
        <v>36</v>
      </c>
      <c r="E19" s="42" t="s">
        <v>37</v>
      </c>
      <c r="F19" s="8">
        <v>27</v>
      </c>
      <c r="G19" s="8">
        <v>96</v>
      </c>
      <c r="H19" s="8">
        <v>4.5</v>
      </c>
      <c r="I19" s="26">
        <v>110149</v>
      </c>
      <c r="J19" s="4" t="str">
        <f>VLOOKUP(I19,'[1]October 2025'!$A:$C,2,FALSE)</f>
        <v>APPLES FOR FURTHER PROCESSING – BULK</v>
      </c>
      <c r="K19" s="8">
        <v>10</v>
      </c>
      <c r="L19" s="41">
        <f>VLOOKUP(I19,'[1]October 2025'!$A:$C,3,FALSE)</f>
        <v>0.32850000000000001</v>
      </c>
      <c r="M19" s="43">
        <f t="shared" si="0"/>
        <v>3.29</v>
      </c>
      <c r="N19" s="10">
        <v>45996</v>
      </c>
    </row>
    <row r="20" spans="1:14" ht="38" customHeight="1" x14ac:dyDescent="0.35">
      <c r="A20" s="7" t="s">
        <v>86</v>
      </c>
      <c r="B20" s="40" t="s">
        <v>76</v>
      </c>
      <c r="C20" s="7" t="s">
        <v>12</v>
      </c>
      <c r="D20" s="29" t="s">
        <v>38</v>
      </c>
      <c r="E20" s="42" t="s">
        <v>39</v>
      </c>
      <c r="F20" s="8">
        <v>27</v>
      </c>
      <c r="G20" s="8">
        <v>96</v>
      </c>
      <c r="H20" s="8">
        <v>4.5</v>
      </c>
      <c r="I20" s="26">
        <v>110149</v>
      </c>
      <c r="J20" s="4" t="str">
        <f>VLOOKUP(I20,'[1]October 2025'!$A:$C,2,FALSE)</f>
        <v>APPLES FOR FURTHER PROCESSING – BULK</v>
      </c>
      <c r="K20" s="8">
        <v>10</v>
      </c>
      <c r="L20" s="41">
        <f>VLOOKUP(I20,'[1]October 2025'!$A:$C,3,FALSE)</f>
        <v>0.32850000000000001</v>
      </c>
      <c r="M20" s="43">
        <f t="shared" si="0"/>
        <v>3.29</v>
      </c>
      <c r="N20" s="10">
        <v>45996</v>
      </c>
    </row>
    <row r="21" spans="1:14" ht="38" customHeight="1" x14ac:dyDescent="0.35">
      <c r="A21" s="7" t="s">
        <v>86</v>
      </c>
      <c r="B21" s="40" t="s">
        <v>76</v>
      </c>
      <c r="C21" s="7" t="s">
        <v>12</v>
      </c>
      <c r="D21" s="29" t="s">
        <v>40</v>
      </c>
      <c r="E21" s="42" t="s">
        <v>41</v>
      </c>
      <c r="F21" s="8">
        <v>27</v>
      </c>
      <c r="G21" s="8">
        <v>96</v>
      </c>
      <c r="H21" s="8">
        <v>4.5</v>
      </c>
      <c r="I21" s="26">
        <v>110149</v>
      </c>
      <c r="J21" s="4" t="str">
        <f>VLOOKUP(I21,'[1]October 2025'!$A:$C,2,FALSE)</f>
        <v>APPLES FOR FURTHER PROCESSING – BULK</v>
      </c>
      <c r="K21" s="8">
        <v>10</v>
      </c>
      <c r="L21" s="41">
        <f>VLOOKUP(I21,'[1]October 2025'!$A:$C,3,FALSE)</f>
        <v>0.32850000000000001</v>
      </c>
      <c r="M21" s="43">
        <f t="shared" si="0"/>
        <v>3.29</v>
      </c>
      <c r="N21" s="10">
        <v>45996</v>
      </c>
    </row>
    <row r="22" spans="1:14" ht="38" customHeight="1" x14ac:dyDescent="0.35">
      <c r="A22" s="7" t="s">
        <v>86</v>
      </c>
      <c r="B22" s="40" t="s">
        <v>76</v>
      </c>
      <c r="C22" s="7" t="s">
        <v>12</v>
      </c>
      <c r="D22" s="29" t="s">
        <v>42</v>
      </c>
      <c r="E22" s="42" t="s">
        <v>43</v>
      </c>
      <c r="F22" s="8">
        <v>20.25</v>
      </c>
      <c r="G22" s="8">
        <v>72</v>
      </c>
      <c r="H22" s="8">
        <v>4.5</v>
      </c>
      <c r="I22" s="26">
        <v>110149</v>
      </c>
      <c r="J22" s="4" t="str">
        <f>VLOOKUP(I22,'[1]October 2025'!$A:$C,2,FALSE)</f>
        <v>APPLES FOR FURTHER PROCESSING – BULK</v>
      </c>
      <c r="K22" s="8">
        <v>11.77</v>
      </c>
      <c r="L22" s="41">
        <f>VLOOKUP(I22,'[1]October 2025'!$A:$C,3,FALSE)</f>
        <v>0.32850000000000001</v>
      </c>
      <c r="M22" s="43">
        <f t="shared" si="0"/>
        <v>3.87</v>
      </c>
      <c r="N22" s="10">
        <v>45996</v>
      </c>
    </row>
    <row r="23" spans="1:14" ht="38" customHeight="1" x14ac:dyDescent="0.35">
      <c r="A23" s="7" t="s">
        <v>86</v>
      </c>
      <c r="B23" s="40" t="s">
        <v>76</v>
      </c>
      <c r="C23" s="7" t="s">
        <v>12</v>
      </c>
      <c r="D23" s="29" t="s">
        <v>44</v>
      </c>
      <c r="E23" s="42" t="s">
        <v>45</v>
      </c>
      <c r="F23" s="8">
        <v>27</v>
      </c>
      <c r="G23" s="8">
        <v>96</v>
      </c>
      <c r="H23" s="8">
        <v>4.5</v>
      </c>
      <c r="I23" s="26">
        <v>110149</v>
      </c>
      <c r="J23" s="4" t="str">
        <f>VLOOKUP(I23,'[1]October 2025'!$A:$C,2,FALSE)</f>
        <v>APPLES FOR FURTHER PROCESSING – BULK</v>
      </c>
      <c r="K23" s="8">
        <v>10</v>
      </c>
      <c r="L23" s="41">
        <f>VLOOKUP(I23,'[1]October 2025'!$A:$C,3,FALSE)</f>
        <v>0.32850000000000001</v>
      </c>
      <c r="M23" s="43">
        <f t="shared" si="0"/>
        <v>3.29</v>
      </c>
      <c r="N23" s="10">
        <v>45996</v>
      </c>
    </row>
    <row r="24" spans="1:14" ht="38" customHeight="1" x14ac:dyDescent="0.35">
      <c r="A24" s="7" t="s">
        <v>86</v>
      </c>
      <c r="B24" s="40" t="s">
        <v>76</v>
      </c>
      <c r="C24" s="7" t="s">
        <v>12</v>
      </c>
      <c r="D24" s="29" t="s">
        <v>46</v>
      </c>
      <c r="E24" s="42" t="s">
        <v>47</v>
      </c>
      <c r="F24" s="8">
        <v>27</v>
      </c>
      <c r="G24" s="8">
        <v>96</v>
      </c>
      <c r="H24" s="8">
        <v>4.5</v>
      </c>
      <c r="I24" s="26">
        <v>110149</v>
      </c>
      <c r="J24" s="4" t="str">
        <f>VLOOKUP(I24,'[1]October 2025'!$A:$C,2,FALSE)</f>
        <v>APPLES FOR FURTHER PROCESSING – BULK</v>
      </c>
      <c r="K24" s="8">
        <v>10</v>
      </c>
      <c r="L24" s="41">
        <f>VLOOKUP(I24,'[1]October 2025'!$A:$C,3,FALSE)</f>
        <v>0.32850000000000001</v>
      </c>
      <c r="M24" s="43">
        <f t="shared" si="0"/>
        <v>3.29</v>
      </c>
      <c r="N24" s="10">
        <v>45996</v>
      </c>
    </row>
    <row r="25" spans="1:14" ht="38" customHeight="1" x14ac:dyDescent="0.35">
      <c r="A25" s="7" t="s">
        <v>86</v>
      </c>
      <c r="B25" s="40" t="s">
        <v>76</v>
      </c>
      <c r="C25" s="7" t="s">
        <v>12</v>
      </c>
      <c r="D25" s="29" t="s">
        <v>48</v>
      </c>
      <c r="E25" s="42" t="s">
        <v>49</v>
      </c>
      <c r="F25" s="8">
        <v>27</v>
      </c>
      <c r="G25" s="8">
        <v>96</v>
      </c>
      <c r="H25" s="8">
        <v>4.5</v>
      </c>
      <c r="I25" s="26">
        <v>110149</v>
      </c>
      <c r="J25" s="4" t="str">
        <f>VLOOKUP(I25,'[1]October 2025'!$A:$C,2,FALSE)</f>
        <v>APPLES FOR FURTHER PROCESSING – BULK</v>
      </c>
      <c r="K25" s="8">
        <v>10</v>
      </c>
      <c r="L25" s="41">
        <f>VLOOKUP(I25,'[1]October 2025'!$A:$C,3,FALSE)</f>
        <v>0.32850000000000001</v>
      </c>
      <c r="M25" s="43">
        <f t="shared" si="0"/>
        <v>3.29</v>
      </c>
      <c r="N25" s="10">
        <v>45996</v>
      </c>
    </row>
    <row r="26" spans="1:14" ht="38" customHeight="1" x14ac:dyDescent="0.35">
      <c r="A26" s="7" t="s">
        <v>86</v>
      </c>
      <c r="B26" s="40" t="s">
        <v>76</v>
      </c>
      <c r="C26" s="7" t="s">
        <v>12</v>
      </c>
      <c r="D26" s="29" t="s">
        <v>50</v>
      </c>
      <c r="E26" s="42" t="s">
        <v>51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2025'!$A:$C,2,FALSE)</f>
        <v>APPLES FOR FURTHER PROCESSING – BULK</v>
      </c>
      <c r="K26" s="8">
        <v>10</v>
      </c>
      <c r="L26" s="41">
        <f>VLOOKUP(I26,'[1]October 2025'!$A:$C,3,FALSE)</f>
        <v>0.32850000000000001</v>
      </c>
      <c r="M26" s="43">
        <f t="shared" si="0"/>
        <v>3.29</v>
      </c>
      <c r="N26" s="10">
        <v>45996</v>
      </c>
    </row>
    <row r="27" spans="1:14" ht="38" customHeight="1" x14ac:dyDescent="0.35">
      <c r="A27" s="7" t="s">
        <v>86</v>
      </c>
      <c r="B27" s="40" t="s">
        <v>76</v>
      </c>
      <c r="C27" s="7" t="s">
        <v>12</v>
      </c>
      <c r="D27" s="29" t="s">
        <v>52</v>
      </c>
      <c r="E27" s="42" t="s">
        <v>53</v>
      </c>
      <c r="F27" s="8">
        <v>27</v>
      </c>
      <c r="G27" s="8">
        <v>96</v>
      </c>
      <c r="H27" s="8">
        <v>4.5</v>
      </c>
      <c r="I27" s="26">
        <v>110149</v>
      </c>
      <c r="J27" s="4" t="str">
        <f>VLOOKUP(I27,'[1]October 2025'!$A:$C,2,FALSE)</f>
        <v>APPLES FOR FURTHER PROCESSING – BULK</v>
      </c>
      <c r="K27" s="8">
        <v>10</v>
      </c>
      <c r="L27" s="41">
        <f>VLOOKUP(I27,'[1]October 2025'!$A:$C,3,FALSE)</f>
        <v>0.32850000000000001</v>
      </c>
      <c r="M27" s="43">
        <f t="shared" si="0"/>
        <v>3.29</v>
      </c>
      <c r="N27" s="10">
        <v>45996</v>
      </c>
    </row>
    <row r="28" spans="1:14" ht="38" customHeight="1" x14ac:dyDescent="0.35">
      <c r="A28" s="7" t="s">
        <v>86</v>
      </c>
      <c r="B28" s="40" t="s">
        <v>76</v>
      </c>
      <c r="C28" s="7" t="s">
        <v>12</v>
      </c>
      <c r="D28" s="29" t="s">
        <v>54</v>
      </c>
      <c r="E28" s="42" t="s">
        <v>55</v>
      </c>
      <c r="F28" s="8">
        <v>27</v>
      </c>
      <c r="G28" s="8">
        <v>96</v>
      </c>
      <c r="H28" s="8">
        <v>4.5</v>
      </c>
      <c r="I28" s="26">
        <v>110149</v>
      </c>
      <c r="J28" s="4" t="str">
        <f>VLOOKUP(I28,'[1]October 2025'!$A:$C,2,FALSE)</f>
        <v>APPLES FOR FURTHER PROCESSING – BULK</v>
      </c>
      <c r="K28" s="8">
        <v>10</v>
      </c>
      <c r="L28" s="41">
        <f>VLOOKUP(I28,'[1]October 2025'!$A:$C,3,FALSE)</f>
        <v>0.32850000000000001</v>
      </c>
      <c r="M28" s="43">
        <f t="shared" si="0"/>
        <v>3.29</v>
      </c>
      <c r="N28" s="10">
        <v>45996</v>
      </c>
    </row>
    <row r="29" spans="1:14" ht="38" customHeight="1" x14ac:dyDescent="0.35">
      <c r="A29" s="7" t="s">
        <v>86</v>
      </c>
      <c r="B29" s="40" t="s">
        <v>76</v>
      </c>
      <c r="C29" s="7" t="s">
        <v>12</v>
      </c>
      <c r="D29" s="29" t="s">
        <v>56</v>
      </c>
      <c r="E29" s="42" t="s">
        <v>57</v>
      </c>
      <c r="F29" s="8">
        <v>27</v>
      </c>
      <c r="G29" s="8">
        <v>96</v>
      </c>
      <c r="H29" s="8">
        <v>4.5</v>
      </c>
      <c r="I29" s="26">
        <v>110149</v>
      </c>
      <c r="J29" s="4" t="str">
        <f>VLOOKUP(I29,'[1]October 2025'!$A:$C,2,FALSE)</f>
        <v>APPLES FOR FURTHER PROCESSING – BULK</v>
      </c>
      <c r="K29" s="8">
        <v>10</v>
      </c>
      <c r="L29" s="41">
        <f>VLOOKUP(I29,'[1]October 2025'!$A:$C,3,FALSE)</f>
        <v>0.32850000000000001</v>
      </c>
      <c r="M29" s="43">
        <f t="shared" si="0"/>
        <v>3.29</v>
      </c>
      <c r="N29" s="10">
        <v>45996</v>
      </c>
    </row>
    <row r="30" spans="1:14" ht="38" customHeight="1" x14ac:dyDescent="0.35">
      <c r="A30" s="7" t="s">
        <v>86</v>
      </c>
      <c r="B30" s="40" t="s">
        <v>76</v>
      </c>
      <c r="C30" s="7" t="s">
        <v>12</v>
      </c>
      <c r="D30" s="29" t="s">
        <v>58</v>
      </c>
      <c r="E30" s="42" t="s">
        <v>59</v>
      </c>
      <c r="F30" s="8">
        <v>27</v>
      </c>
      <c r="G30" s="8">
        <v>96</v>
      </c>
      <c r="H30" s="8">
        <v>4.5</v>
      </c>
      <c r="I30" s="26">
        <v>110149</v>
      </c>
      <c r="J30" s="4" t="str">
        <f>VLOOKUP(I30,'[1]October 2025'!$A:$C,2,FALSE)</f>
        <v>APPLES FOR FURTHER PROCESSING – BULK</v>
      </c>
      <c r="K30" s="8">
        <v>10</v>
      </c>
      <c r="L30" s="41">
        <f>VLOOKUP(I30,'[1]October 2025'!$A:$C,3,FALSE)</f>
        <v>0.32850000000000001</v>
      </c>
      <c r="M30" s="43">
        <f t="shared" si="0"/>
        <v>3.29</v>
      </c>
      <c r="N30" s="10">
        <v>45996</v>
      </c>
    </row>
    <row r="31" spans="1:14" ht="38" customHeight="1" x14ac:dyDescent="0.35">
      <c r="A31" s="7" t="s">
        <v>86</v>
      </c>
      <c r="B31" s="40" t="s">
        <v>76</v>
      </c>
      <c r="C31" s="7" t="s">
        <v>12</v>
      </c>
      <c r="D31" s="29" t="s">
        <v>77</v>
      </c>
      <c r="E31" s="42" t="s">
        <v>83</v>
      </c>
      <c r="F31" s="8">
        <v>40.5</v>
      </c>
      <c r="G31" s="8">
        <v>144</v>
      </c>
      <c r="H31" s="8">
        <v>4.5</v>
      </c>
      <c r="I31" s="26">
        <v>110149</v>
      </c>
      <c r="J31" s="4" t="str">
        <f>VLOOKUP(I31,'[1]October 2025'!$A:$C,2,FALSE)</f>
        <v>APPLES FOR FURTHER PROCESSING – BULK</v>
      </c>
      <c r="K31" s="8">
        <v>10</v>
      </c>
      <c r="L31" s="41">
        <f>VLOOKUP(I31,'[1]October 2025'!$A:$C,3,FALSE)</f>
        <v>0.32850000000000001</v>
      </c>
      <c r="M31" s="43">
        <f t="shared" si="0"/>
        <v>3.29</v>
      </c>
      <c r="N31" s="10">
        <v>45996</v>
      </c>
    </row>
    <row r="32" spans="1:14" ht="38" customHeight="1" x14ac:dyDescent="0.35">
      <c r="A32" s="7" t="s">
        <v>86</v>
      </c>
      <c r="B32" s="40" t="s">
        <v>76</v>
      </c>
      <c r="C32" s="7" t="s">
        <v>12</v>
      </c>
      <c r="D32" s="29" t="s">
        <v>78</v>
      </c>
      <c r="E32" s="42" t="s">
        <v>84</v>
      </c>
      <c r="F32" s="8">
        <v>40.5</v>
      </c>
      <c r="G32" s="8">
        <v>144</v>
      </c>
      <c r="H32" s="8">
        <v>4.5</v>
      </c>
      <c r="I32" s="26">
        <v>110149</v>
      </c>
      <c r="J32" s="4" t="str">
        <f>VLOOKUP(I32,'[1]October 2025'!$A:$C,2,FALSE)</f>
        <v>APPLES FOR FURTHER PROCESSING – BULK</v>
      </c>
      <c r="K32" s="8">
        <v>10</v>
      </c>
      <c r="L32" s="41">
        <f>VLOOKUP(I32,'[1]October 2025'!$A:$C,3,FALSE)</f>
        <v>0.32850000000000001</v>
      </c>
      <c r="M32" s="43">
        <f t="shared" si="0"/>
        <v>3.29</v>
      </c>
      <c r="N32" s="10">
        <v>45996</v>
      </c>
    </row>
    <row r="33" spans="1:14" ht="38" customHeight="1" x14ac:dyDescent="0.35">
      <c r="A33" s="7" t="s">
        <v>86</v>
      </c>
      <c r="B33" s="40" t="s">
        <v>76</v>
      </c>
      <c r="C33" s="7" t="s">
        <v>12</v>
      </c>
      <c r="D33" s="29" t="s">
        <v>79</v>
      </c>
      <c r="E33" s="42" t="s">
        <v>85</v>
      </c>
      <c r="F33" s="8">
        <v>40.5</v>
      </c>
      <c r="G33" s="8">
        <v>144</v>
      </c>
      <c r="H33" s="8">
        <v>4.5</v>
      </c>
      <c r="I33" s="26">
        <v>110149</v>
      </c>
      <c r="J33" s="4" t="str">
        <f>VLOOKUP(I33,'[1]October 2025'!$A:$C,2,FALSE)</f>
        <v>APPLES FOR FURTHER PROCESSING – BULK</v>
      </c>
      <c r="K33" s="8">
        <v>10</v>
      </c>
      <c r="L33" s="41">
        <f>VLOOKUP(I33,'[1]October 2025'!$A:$C,3,FALSE)</f>
        <v>0.32850000000000001</v>
      </c>
      <c r="M33" s="43">
        <f t="shared" si="0"/>
        <v>3.29</v>
      </c>
      <c r="N33" s="10">
        <v>45996</v>
      </c>
    </row>
    <row r="34" spans="1:14" ht="38" customHeight="1" x14ac:dyDescent="0.35">
      <c r="A34" s="7" t="s">
        <v>86</v>
      </c>
      <c r="B34" s="40" t="s">
        <v>76</v>
      </c>
      <c r="C34" s="7" t="s">
        <v>12</v>
      </c>
      <c r="D34" s="29" t="s">
        <v>60</v>
      </c>
      <c r="E34" s="42" t="s">
        <v>61</v>
      </c>
      <c r="F34" s="8">
        <v>22.5</v>
      </c>
      <c r="G34" s="8">
        <v>120</v>
      </c>
      <c r="H34" s="8">
        <v>3</v>
      </c>
      <c r="I34" s="26">
        <v>100360</v>
      </c>
      <c r="J34" s="4" t="str">
        <f>VLOOKUP(I34,'[1]October 2025'!$A:$C,2,FALSE)</f>
        <v>BEANS GARBANZO CAN-6/10</v>
      </c>
      <c r="K34" s="8">
        <v>19.899999999999999</v>
      </c>
      <c r="L34" s="41">
        <f>VLOOKUP(I34,'[1]October 2025'!$A:$C,3,FALSE)</f>
        <v>0.47220000000000001</v>
      </c>
      <c r="M34" s="43">
        <f t="shared" si="0"/>
        <v>9.4</v>
      </c>
      <c r="N34" s="10">
        <v>45996</v>
      </c>
    </row>
    <row r="35" spans="1:14" ht="38" customHeight="1" x14ac:dyDescent="0.35">
      <c r="A35" s="7" t="s">
        <v>86</v>
      </c>
      <c r="B35" s="40" t="s">
        <v>76</v>
      </c>
      <c r="C35" s="7" t="s">
        <v>12</v>
      </c>
      <c r="D35" s="29" t="s">
        <v>62</v>
      </c>
      <c r="E35" s="42" t="s">
        <v>63</v>
      </c>
      <c r="F35" s="8">
        <v>27</v>
      </c>
      <c r="G35" s="8">
        <v>96</v>
      </c>
      <c r="H35" s="8">
        <v>4.5</v>
      </c>
      <c r="I35" s="26">
        <v>100360</v>
      </c>
      <c r="J35" s="4" t="str">
        <f>VLOOKUP(I35,'[1]October 2025'!$A:$C,2,FALSE)</f>
        <v>BEANS GARBANZO CAN-6/10</v>
      </c>
      <c r="K35" s="8">
        <v>23.89</v>
      </c>
      <c r="L35" s="41">
        <f>VLOOKUP(I35,'[1]October 2025'!$A:$C,3,FALSE)</f>
        <v>0.47220000000000001</v>
      </c>
      <c r="M35" s="43">
        <f t="shared" si="0"/>
        <v>11.28</v>
      </c>
      <c r="N35" s="10">
        <v>45996</v>
      </c>
    </row>
    <row r="36" spans="1:14" ht="38" customHeight="1" x14ac:dyDescent="0.35">
      <c r="A36" s="7" t="s">
        <v>86</v>
      </c>
      <c r="B36" s="40" t="s">
        <v>76</v>
      </c>
      <c r="C36" s="7" t="s">
        <v>12</v>
      </c>
      <c r="D36" s="29" t="s">
        <v>64</v>
      </c>
      <c r="E36" s="42" t="s">
        <v>65</v>
      </c>
      <c r="F36" s="8">
        <v>22.5</v>
      </c>
      <c r="G36" s="8">
        <v>120</v>
      </c>
      <c r="H36" s="8">
        <v>3</v>
      </c>
      <c r="I36" s="26">
        <v>100360</v>
      </c>
      <c r="J36" s="4" t="str">
        <f>VLOOKUP(I36,'[1]October 2025'!$A:$C,2,FALSE)</f>
        <v>BEANS GARBANZO CAN-6/10</v>
      </c>
      <c r="K36" s="8">
        <v>19.899999999999999</v>
      </c>
      <c r="L36" s="41">
        <f>VLOOKUP(I36,'[1]October 2025'!$A:$C,3,FALSE)</f>
        <v>0.47220000000000001</v>
      </c>
      <c r="M36" s="43">
        <f t="shared" si="0"/>
        <v>9.4</v>
      </c>
      <c r="N36" s="10">
        <v>45996</v>
      </c>
    </row>
    <row r="37" spans="1:14" ht="38" customHeight="1" x14ac:dyDescent="0.35">
      <c r="A37" s="7" t="s">
        <v>86</v>
      </c>
      <c r="B37" s="40" t="s">
        <v>76</v>
      </c>
      <c r="C37" s="7" t="s">
        <v>12</v>
      </c>
      <c r="D37" s="29" t="s">
        <v>66</v>
      </c>
      <c r="E37" s="42" t="s">
        <v>67</v>
      </c>
      <c r="F37" s="8">
        <v>27</v>
      </c>
      <c r="G37" s="8">
        <v>96</v>
      </c>
      <c r="H37" s="8">
        <v>4.5</v>
      </c>
      <c r="I37" s="26">
        <v>100360</v>
      </c>
      <c r="J37" s="4" t="str">
        <f>VLOOKUP(I37,'[1]October 2025'!$A:$C,2,FALSE)</f>
        <v>BEANS GARBANZO CAN-6/10</v>
      </c>
      <c r="K37" s="8">
        <v>23.89</v>
      </c>
      <c r="L37" s="41">
        <f>VLOOKUP(I37,'[1]October 2025'!$A:$C,3,FALSE)</f>
        <v>0.47220000000000001</v>
      </c>
      <c r="M37" s="43">
        <f t="shared" si="0"/>
        <v>11.28</v>
      </c>
      <c r="N37" s="10">
        <v>45996</v>
      </c>
    </row>
    <row r="38" spans="1:14" ht="38" customHeight="1" x14ac:dyDescent="0.35">
      <c r="A38" s="7" t="s">
        <v>86</v>
      </c>
      <c r="B38" s="40" t="s">
        <v>76</v>
      </c>
      <c r="C38" s="7" t="s">
        <v>12</v>
      </c>
      <c r="D38" s="29" t="s">
        <v>68</v>
      </c>
      <c r="E38" s="42" t="s">
        <v>69</v>
      </c>
      <c r="F38" s="8">
        <v>22.5</v>
      </c>
      <c r="G38" s="8">
        <v>120</v>
      </c>
      <c r="H38" s="8">
        <v>3</v>
      </c>
      <c r="I38" s="26">
        <v>100360</v>
      </c>
      <c r="J38" s="4" t="str">
        <f>VLOOKUP(I38,'[1]October 2025'!$A:$C,2,FALSE)</f>
        <v>BEANS GARBANZO CAN-6/10</v>
      </c>
      <c r="K38" s="8">
        <v>19.899999999999999</v>
      </c>
      <c r="L38" s="41">
        <f>VLOOKUP(I38,'[1]October 2025'!$A:$C,3,FALSE)</f>
        <v>0.47220000000000001</v>
      </c>
      <c r="M38" s="43">
        <f t="shared" si="0"/>
        <v>9.4</v>
      </c>
      <c r="N38" s="10">
        <v>45996</v>
      </c>
    </row>
    <row r="39" spans="1:14" ht="38" customHeight="1" x14ac:dyDescent="0.35">
      <c r="A39" s="7" t="s">
        <v>86</v>
      </c>
      <c r="B39" s="40" t="s">
        <v>76</v>
      </c>
      <c r="C39" s="7" t="s">
        <v>12</v>
      </c>
      <c r="D39" s="29" t="s">
        <v>70</v>
      </c>
      <c r="E39" s="42" t="s">
        <v>71</v>
      </c>
      <c r="F39" s="8">
        <v>27</v>
      </c>
      <c r="G39" s="8">
        <v>96</v>
      </c>
      <c r="H39" s="8">
        <v>4.5</v>
      </c>
      <c r="I39" s="26">
        <v>100360</v>
      </c>
      <c r="J39" s="4" t="str">
        <f>VLOOKUP(I39,'[1]October 2025'!$A:$C,2,FALSE)</f>
        <v>BEANS GARBANZO CAN-6/10</v>
      </c>
      <c r="K39" s="8">
        <v>23.89</v>
      </c>
      <c r="L39" s="41">
        <f>VLOOKUP(I39,'[1]October 2025'!$A:$C,3,FALSE)</f>
        <v>0.47220000000000001</v>
      </c>
      <c r="M39" s="43">
        <f t="shared" si="0"/>
        <v>11.28</v>
      </c>
      <c r="N39" s="10">
        <v>45996</v>
      </c>
    </row>
    <row r="40" spans="1:14" ht="38" customHeight="1" x14ac:dyDescent="0.35">
      <c r="A40" s="7" t="s">
        <v>86</v>
      </c>
      <c r="B40" s="40" t="s">
        <v>76</v>
      </c>
      <c r="C40" s="7" t="s">
        <v>12</v>
      </c>
      <c r="D40" s="29" t="s">
        <v>72</v>
      </c>
      <c r="E40" s="42" t="s">
        <v>73</v>
      </c>
      <c r="F40" s="8">
        <v>22.5</v>
      </c>
      <c r="G40" s="8">
        <v>120</v>
      </c>
      <c r="H40" s="8">
        <v>3</v>
      </c>
      <c r="I40" s="26">
        <v>100365</v>
      </c>
      <c r="J40" s="4" t="str">
        <f>VLOOKUP(I40,'[1]October 2025'!$A:$C,2,FALSE)</f>
        <v>BEANS PINTO CAN-6/10</v>
      </c>
      <c r="K40" s="8">
        <v>21.9</v>
      </c>
      <c r="L40" s="41">
        <f>VLOOKUP(I40,'[1]October 2025'!$A:$C,3,FALSE)</f>
        <v>0.47589999999999999</v>
      </c>
      <c r="M40" s="43">
        <f t="shared" si="0"/>
        <v>10.42</v>
      </c>
      <c r="N40" s="10">
        <v>45996</v>
      </c>
    </row>
    <row r="41" spans="1:14" ht="38" customHeight="1" x14ac:dyDescent="0.35">
      <c r="A41" s="7" t="s">
        <v>86</v>
      </c>
      <c r="B41" s="40" t="s">
        <v>76</v>
      </c>
      <c r="C41" s="7" t="s">
        <v>12</v>
      </c>
      <c r="D41" s="29" t="s">
        <v>74</v>
      </c>
      <c r="E41" s="42" t="s">
        <v>75</v>
      </c>
      <c r="F41" s="8">
        <v>27</v>
      </c>
      <c r="G41" s="8">
        <v>96</v>
      </c>
      <c r="H41" s="8">
        <v>4.5</v>
      </c>
      <c r="I41" s="26">
        <v>100365</v>
      </c>
      <c r="J41" s="4" t="str">
        <f>VLOOKUP(I41,'[1]October 2025'!$A:$C,2,FALSE)</f>
        <v>BEANS PINTO CAN-6/10</v>
      </c>
      <c r="K41" s="8">
        <v>26.28</v>
      </c>
      <c r="L41" s="41">
        <f>VLOOKUP(I41,'[1]October 2025'!$A:$C,3,FALSE)</f>
        <v>0.47589999999999999</v>
      </c>
      <c r="M41" s="43">
        <f t="shared" si="0"/>
        <v>12.51</v>
      </c>
      <c r="N41" s="10">
        <v>45996</v>
      </c>
    </row>
  </sheetData>
  <sheetProtection algorithmName="SHA-512" hashValue="kr69H+JiCS7/0LOjfMs/7bIaQ10t8PatSUKpQ0Bsz0wrST8dnU8Q7XV40FWBpxOI6qSKuiKhaiCHrqXDua5qwQ==" saltValue="zk+xBxMl17cLJnF45jkTyg==" spinCount="100000" sheet="1" formatCells="0" formatColumns="0" formatRows="0" deleteColumns="0" deleteRows="0" sort="0" autoFilter="0"/>
  <autoFilter ref="A3:N41" xr:uid="{00000000-0009-0000-0000-000000000000}">
    <sortState xmlns:xlrd2="http://schemas.microsoft.com/office/spreadsheetml/2017/richdata2" ref="A4:N41">
      <sortCondition ref="D3:D41"/>
    </sortState>
  </autoFilter>
  <mergeCells count="1">
    <mergeCell ref="K1:N1"/>
  </mergeCells>
  <phoneticPr fontId="6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365df3b4-2938-4962-8750-b3f089551ef3">No</Priority>
    <Estimated_x0020_Creation_x0020_Date xmlns="365df3b4-2938-4962-8750-b3f089551ef3" xsi:nil="true"/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2026-01-28T19:29:28+00:00</Remediation_x0020_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A7070-066E-4590-9495-1A2324220444}">
  <ds:schemaRefs>
    <ds:schemaRef ds:uri="http://purl.org/dc/dcmitype/"/>
    <ds:schemaRef ds:uri="http://schemas.microsoft.com/office/infopath/2007/PartnerControls"/>
    <ds:schemaRef ds:uri="http://schemas.microsoft.com/sharepoint/v3"/>
    <ds:schemaRef ds:uri="http://schemas.microsoft.com/office/2006/metadata/properties"/>
    <ds:schemaRef ds:uri="http://www.w3.org/XML/1998/namespace"/>
    <ds:schemaRef ds:uri="http://purl.org/dc/elements/1.1/"/>
    <ds:schemaRef ds:uri="aaaf0235-cd04-4bb1-8e27-3b3c7ba77f46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4bd887b-c026-42a7-b5ab-a06c3d5f0703"/>
    <ds:schemaRef ds:uri="http://schemas.microsoft.com/sharepoint/v3/fields"/>
    <ds:schemaRef ds:uri="0c581606-5c6c-45dc-80e3-528762baf013"/>
    <ds:schemaRef ds:uri="64ca1e5c-1c13-477a-a685-0a9720ee0086"/>
  </ds:schemaRefs>
</ds:datastoreItem>
</file>

<file path=customXml/itemProps2.xml><?xml version="1.0" encoding="utf-8"?>
<ds:datastoreItem xmlns:ds="http://schemas.openxmlformats.org/officeDocument/2006/customXml" ds:itemID="{84CCECCD-ED30-4892-B962-60C64DCDEADE}"/>
</file>

<file path=customXml/itemProps3.xml><?xml version="1.0" encoding="utf-8"?>
<ds:datastoreItem xmlns:ds="http://schemas.openxmlformats.org/officeDocument/2006/customXml" ds:itemID="{F2CD5F61-2574-490E-A4CC-A80CEE07310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2025-12-19T22:26:52Z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1ea6fa57-acf3-4940-8801-cd2a8241391b</vt:lpwstr>
  </property>
</Properties>
</file>