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8497EAF9-CEDB-4A11-B6C5-82E8C896F4DC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SY25-26" sheetId="1" r:id="rId1"/>
  </sheets>
  <definedNames>
    <definedName name="_xlnm._FilterDatabase" localSheetId="0" hidden="1">'SY25-26'!$A$12:$Q$81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8" i="1" l="1"/>
  <c r="O58" i="1" s="1"/>
  <c r="L61" i="1"/>
  <c r="L60" i="1"/>
  <c r="O60" i="1" s="1"/>
  <c r="Q60" i="1" s="1"/>
  <c r="L36" i="1"/>
  <c r="O36" i="1" s="1"/>
  <c r="Q36" i="1" s="1"/>
  <c r="L35" i="1"/>
  <c r="O35" i="1" s="1"/>
  <c r="Q35" i="1" s="1"/>
  <c r="L28" i="1"/>
  <c r="O28" i="1" s="1"/>
  <c r="Q28" i="1" s="1"/>
  <c r="L27" i="1"/>
  <c r="O27" i="1" s="1"/>
  <c r="Q27" i="1" s="1"/>
  <c r="L34" i="1"/>
  <c r="O34" i="1" s="1"/>
  <c r="Q34" i="1" s="1"/>
  <c r="L38" i="1"/>
  <c r="O38" i="1" s="1"/>
  <c r="Q38" i="1" s="1"/>
  <c r="L67" i="1"/>
  <c r="O67" i="1" s="1"/>
  <c r="Q67" i="1" s="1"/>
  <c r="L32" i="1"/>
  <c r="O32" i="1" s="1"/>
  <c r="Q32" i="1" s="1"/>
  <c r="L24" i="1"/>
  <c r="O24" i="1" s="1"/>
  <c r="Q24" i="1" s="1"/>
  <c r="L22" i="1"/>
  <c r="O22" i="1" s="1"/>
  <c r="Q22" i="1" s="1"/>
  <c r="L79" i="1"/>
  <c r="L77" i="1"/>
  <c r="L72" i="1"/>
  <c r="L73" i="1"/>
  <c r="L44" i="1"/>
  <c r="L31" i="1"/>
  <c r="L20" i="1"/>
  <c r="L19" i="1"/>
  <c r="L18" i="1"/>
  <c r="L17" i="1"/>
  <c r="L16" i="1"/>
  <c r="L15" i="1"/>
  <c r="Q58" i="1" l="1"/>
  <c r="L63" i="1"/>
  <c r="O63" i="1" s="1"/>
  <c r="Q63" i="1" s="1"/>
  <c r="L62" i="1"/>
  <c r="O62" i="1" s="1"/>
  <c r="Q62" i="1" s="1"/>
  <c r="O61" i="1"/>
  <c r="O17" i="1"/>
  <c r="Q17" i="1" s="1"/>
  <c r="O15" i="1"/>
  <c r="Q15" i="1" s="1"/>
  <c r="L41" i="1"/>
  <c r="O41" i="1" s="1"/>
  <c r="L42" i="1"/>
  <c r="O42" i="1" s="1"/>
  <c r="Q42" i="1" s="1"/>
  <c r="L43" i="1"/>
  <c r="O43" i="1" s="1"/>
  <c r="Q43" i="1" s="1"/>
  <c r="O44" i="1"/>
  <c r="L45" i="1"/>
  <c r="O45" i="1" s="1"/>
  <c r="Q45" i="1" s="1"/>
  <c r="L49" i="1"/>
  <c r="L50" i="1"/>
  <c r="O50" i="1" s="1"/>
  <c r="Q50" i="1" s="1"/>
  <c r="L51" i="1"/>
  <c r="O51" i="1" s="1"/>
  <c r="Q51" i="1" s="1"/>
  <c r="L53" i="1"/>
  <c r="O53" i="1" s="1"/>
  <c r="Q53" i="1" s="1"/>
  <c r="L54" i="1"/>
  <c r="O54" i="1" s="1"/>
  <c r="Q54" i="1" s="1"/>
  <c r="L55" i="1"/>
  <c r="O55" i="1" s="1"/>
  <c r="Q55" i="1" s="1"/>
  <c r="L56" i="1"/>
  <c r="O56" i="1" s="1"/>
  <c r="Q56" i="1" s="1"/>
  <c r="L68" i="1"/>
  <c r="O68" i="1" s="1"/>
  <c r="Q68" i="1" s="1"/>
  <c r="L71" i="1"/>
  <c r="O71" i="1" s="1"/>
  <c r="Q71" i="1" s="1"/>
  <c r="O73" i="1"/>
  <c r="Q73" i="1" s="1"/>
  <c r="L74" i="1"/>
  <c r="O74" i="1" s="1"/>
  <c r="Q74" i="1" s="1"/>
  <c r="O77" i="1"/>
  <c r="Q77" i="1" s="1"/>
  <c r="L78" i="1"/>
  <c r="O78" i="1" s="1"/>
  <c r="Q78" i="1" s="1"/>
  <c r="O79" i="1"/>
  <c r="Q79" i="1" s="1"/>
  <c r="L80" i="1"/>
  <c r="O80" i="1" s="1"/>
  <c r="Q80" i="1" s="1"/>
  <c r="L76" i="1"/>
  <c r="O76" i="1" s="1"/>
  <c r="Q76" i="1" s="1"/>
  <c r="L57" i="1"/>
  <c r="O57" i="1" s="1"/>
  <c r="Q57" i="1" s="1"/>
  <c r="L59" i="1"/>
  <c r="L64" i="1"/>
  <c r="O64" i="1" s="1"/>
  <c r="Q64" i="1" s="1"/>
  <c r="L65" i="1"/>
  <c r="O65" i="1" s="1"/>
  <c r="Q65" i="1" s="1"/>
  <c r="L66" i="1"/>
  <c r="O66" i="1" s="1"/>
  <c r="Q66" i="1" s="1"/>
  <c r="L69" i="1"/>
  <c r="O69" i="1" s="1"/>
  <c r="Q69" i="1" s="1"/>
  <c r="L70" i="1"/>
  <c r="O70" i="1" s="1"/>
  <c r="Q70" i="1" s="1"/>
  <c r="O72" i="1"/>
  <c r="Q72" i="1" s="1"/>
  <c r="L75" i="1"/>
  <c r="O75" i="1" s="1"/>
  <c r="Q75" i="1" s="1"/>
  <c r="L47" i="1"/>
  <c r="O47" i="1" s="1"/>
  <c r="Q47" i="1" s="1"/>
  <c r="O19" i="1"/>
  <c r="O20" i="1"/>
  <c r="Q20" i="1" s="1"/>
  <c r="L21" i="1"/>
  <c r="O21" i="1" s="1"/>
  <c r="L23" i="1"/>
  <c r="O23" i="1" s="1"/>
  <c r="Q23" i="1" s="1"/>
  <c r="L25" i="1"/>
  <c r="O25" i="1" s="1"/>
  <c r="Q25" i="1" s="1"/>
  <c r="L26" i="1"/>
  <c r="O26" i="1" s="1"/>
  <c r="Q26" i="1" s="1"/>
  <c r="L29" i="1"/>
  <c r="O29" i="1" s="1"/>
  <c r="Q29" i="1" s="1"/>
  <c r="L30" i="1"/>
  <c r="O30" i="1" s="1"/>
  <c r="Q30" i="1" s="1"/>
  <c r="O31" i="1"/>
  <c r="L33" i="1"/>
  <c r="O33" i="1" s="1"/>
  <c r="Q33" i="1" s="1"/>
  <c r="L37" i="1"/>
  <c r="O37" i="1" s="1"/>
  <c r="Q37" i="1" s="1"/>
  <c r="L39" i="1"/>
  <c r="O39" i="1" s="1"/>
  <c r="Q39" i="1" s="1"/>
  <c r="L40" i="1"/>
  <c r="O40" i="1" s="1"/>
  <c r="Q40" i="1" s="1"/>
  <c r="L46" i="1"/>
  <c r="O46" i="1" s="1"/>
  <c r="Q46" i="1" s="1"/>
  <c r="L48" i="1"/>
  <c r="O16" i="1"/>
  <c r="Q16" i="1" s="1"/>
  <c r="O18" i="1"/>
  <c r="Q18" i="1" s="1"/>
  <c r="L14" i="1"/>
  <c r="O14" i="1" s="1"/>
  <c r="L52" i="1"/>
  <c r="O52" i="1" s="1"/>
  <c r="Q52" i="1" l="1"/>
  <c r="Q94" i="1" s="1"/>
  <c r="P94" i="1"/>
  <c r="O59" i="1"/>
  <c r="Q59" i="1" s="1"/>
  <c r="O49" i="1"/>
  <c r="Q49" i="1" s="1"/>
  <c r="O48" i="1"/>
  <c r="Q48" i="1" s="1"/>
  <c r="Q19" i="1"/>
  <c r="P85" i="1"/>
  <c r="Q14" i="1"/>
  <c r="Q61" i="1"/>
  <c r="Q44" i="1"/>
  <c r="Q41" i="1"/>
  <c r="Q31" i="1"/>
  <c r="Q21" i="1"/>
  <c r="Q91" i="1" l="1"/>
  <c r="P91" i="1"/>
  <c r="Q85" i="1"/>
  <c r="L13" i="1" l="1"/>
  <c r="O13" i="1" s="1"/>
  <c r="P88" i="1" s="1"/>
  <c r="Q13" i="1" l="1"/>
  <c r="Q88" i="1" s="1"/>
</calcChain>
</file>

<file path=xl/sharedStrings.xml><?xml version="1.0" encoding="utf-8"?>
<sst xmlns="http://schemas.openxmlformats.org/spreadsheetml/2006/main" count="233" uniqueCount="82">
  <si>
    <t>Total DF $ Needed</t>
  </si>
  <si>
    <t>Pounds Needed</t>
  </si>
  <si>
    <t>Commodity</t>
  </si>
  <si>
    <t xml:space="preserve">100021 MOZ LM -SHRD </t>
  </si>
  <si>
    <t>IW</t>
  </si>
  <si>
    <t xml:space="preserve">WG Chocolate Chip Crumble </t>
  </si>
  <si>
    <t>WG Blueberry Cinnamon Crumble</t>
  </si>
  <si>
    <t>WG Coffee Cake</t>
  </si>
  <si>
    <t>WG Cherry Muffin</t>
  </si>
  <si>
    <t xml:space="preserve">WG Blueberry Muffin IW </t>
  </si>
  <si>
    <t xml:space="preserve">WG Banana Muffin IW  </t>
  </si>
  <si>
    <t xml:space="preserve">WG Apple Cinnamon Muffin IW </t>
  </si>
  <si>
    <t>WG Sweet Potato Oatmeal Muffin</t>
  </si>
  <si>
    <t>WG Sweet Potato Chocolate Chip  Muffin Top</t>
  </si>
  <si>
    <t>WG Double Chocolate Chip  Muffin Top</t>
  </si>
  <si>
    <t>WG Blueberry  Muffin Top</t>
  </si>
  <si>
    <t>WG Chocolate Chip Muffin  Muffin</t>
  </si>
  <si>
    <t xml:space="preserve">WG Cheesy Cornbread Muffin IW </t>
  </si>
  <si>
    <t xml:space="preserve">WG Cheesy Cornbread Muffin IW  </t>
  </si>
  <si>
    <t>Bulk</t>
  </si>
  <si>
    <t>PTV  ($)</t>
  </si>
  <si>
    <t>Value Per Pound</t>
  </si>
  <si>
    <t>Drawdown per case</t>
  </si>
  <si>
    <t xml:space="preserve">Commodity </t>
  </si>
  <si>
    <t>Cases Equivalent</t>
  </si>
  <si>
    <t>Servings Needed</t>
  </si>
  <si>
    <t>Case Count</t>
  </si>
  <si>
    <t>Pack Size (ounces)</t>
  </si>
  <si>
    <t>Bulk / IW</t>
  </si>
  <si>
    <t>Product Description</t>
  </si>
  <si>
    <t>Code</t>
  </si>
  <si>
    <t>Office Fax:       626-815-8829</t>
  </si>
  <si>
    <t>Office Phone: 626-815-8859</t>
  </si>
  <si>
    <t xml:space="preserve">    Azusa, CA 91702</t>
  </si>
  <si>
    <t xml:space="preserve">    823 W. 8th Street</t>
  </si>
  <si>
    <t>WG Breakfast Empanda Egg, Cheese, and Potato 3.25oz</t>
  </si>
  <si>
    <t xml:space="preserve">WG Three Cheese Calzone 5.5 oz </t>
  </si>
  <si>
    <t xml:space="preserve">Bulk  </t>
  </si>
  <si>
    <t>WG Turkey Pepperoni Calzone, 5.5 oz</t>
  </si>
  <si>
    <t>100046       Frz Eggs</t>
  </si>
  <si>
    <t>Bean and Cheese Bowl, 4.0 oz</t>
  </si>
  <si>
    <t>WG Chocolate Chip Muffin</t>
  </si>
  <si>
    <t xml:space="preserve">WG Sweet Potato Chocolate Chip Muffin </t>
  </si>
  <si>
    <t>Apple Pancake Bowl WG 3.8oz 72pk</t>
  </si>
  <si>
    <t>Peach Pancake Bowl 3.8oz 72pk IW</t>
  </si>
  <si>
    <t>Strawberry Pancake Bowl WG 3.8oz 72pk</t>
  </si>
  <si>
    <t>WG Cornbread Muffin, 2.5 oz, IW</t>
  </si>
  <si>
    <t>WG Nacho Pretzel Pocket, 5.5 oz, IW</t>
  </si>
  <si>
    <t>WG Cheesy Pretzel Pocket IW</t>
  </si>
  <si>
    <t>WG Cheesy Pretzel Pocket Bulk</t>
  </si>
  <si>
    <t>WG Cowboy Bread 3.4oz IW</t>
  </si>
  <si>
    <t>Spinach &amp; Cheese Calzone, 5.5 oz</t>
  </si>
  <si>
    <t>64175LA</t>
  </si>
  <si>
    <t>WG Spinach and Cheese Calzone, Bulk</t>
  </si>
  <si>
    <t xml:space="preserve">Bean and Cheese Empanada 5.2 oz </t>
  </si>
  <si>
    <t>Bean and Cheese Empanada 5.2 oz - Bulk</t>
  </si>
  <si>
    <t>WG Sunrise Muffin, fortified, IW, 100/3.5oz</t>
  </si>
  <si>
    <t>100317 Sweet Potatoes w/ Syrup Can - 6/10</t>
  </si>
  <si>
    <t>WG Sunrise Muffin, fortified Bulk, 60/3.5 oz</t>
  </si>
  <si>
    <t>WG Chocolate Chip Cookie Dough, 1 oz</t>
  </si>
  <si>
    <t>WG Chocolate Chip Cookie Dough, 1.5 oz</t>
  </si>
  <si>
    <t>WG Chocolate Chip Cookie Dough with bags, 1.85 oz</t>
  </si>
  <si>
    <t>WG Blueberry Crumble Muffin, 3 oz, Bulk</t>
  </si>
  <si>
    <t>WG Blueberry Crumble Muffin, 3 oz, IW</t>
  </si>
  <si>
    <t>Iw</t>
  </si>
  <si>
    <t>WG Mocha Crumble</t>
  </si>
  <si>
    <t>WG Café LA Coffee Cake Fortified IW</t>
  </si>
  <si>
    <t>WG Breakfast Croissant with Ham and Swiss Cheese 3.6 oz</t>
  </si>
  <si>
    <t>WG Breakfast Croissant with Ham and Swiss Cheese 3.60oz, Bulk</t>
  </si>
  <si>
    <t>WG Breakfast Croissant with Ham and Swiss Cheese 3.60oz, IW</t>
  </si>
  <si>
    <t>WG Cheesy Cornbread Muffin Bulk</t>
  </si>
  <si>
    <t>WG Cinnatwin 2.9oz IW</t>
  </si>
  <si>
    <t>WG Cinnatwin 2.9oz Bulk</t>
  </si>
  <si>
    <t>WG Cinnamon Roll 2.9oz</t>
  </si>
  <si>
    <t>Commodity Calculator for SY 2025-2026</t>
  </si>
  <si>
    <t>Revised 12/10/24 LLINC</t>
  </si>
  <si>
    <t>110254 Cedd Yel Block Cheddar</t>
  </si>
  <si>
    <t xml:space="preserve">110254 Ched Yel Block Cheese </t>
  </si>
  <si>
    <t>WG Breakfast Crumble w/carrot, zucchini, 3.4oz, IW</t>
  </si>
  <si>
    <t>WG Black Bean and Cheese Empanada 5.2oz IW</t>
  </si>
  <si>
    <t>WG Black Bean and Cheese Empanada 5.2oz Bulk</t>
  </si>
  <si>
    <t>WG Nacho Pretzel Pocket, 5.5 oz, 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</si>
</sst>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0"/>
  </numFmts>
  <fonts count="24" x14ac:knownFonts="1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Helv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Calibri"/>
      <family val="2"/>
      <scheme val="minor"/>
    </font>
    <font>
      <sz val="8"/>
      <name val="Helv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3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8" fontId="16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</cellStyleXfs>
  <cellXfs count="158">
    <xf numFmtId="0" fontId="0" fillId="0" borderId="0" xfId="0"/>
    <xf numFmtId="2" fontId="0" fillId="0" borderId="0" xfId="0" applyNumberFormat="1"/>
    <xf numFmtId="164" fontId="0" fillId="0" borderId="0" xfId="0" applyNumberFormat="1"/>
    <xf numFmtId="2" fontId="15" fillId="2" borderId="1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2" xfId="0" applyNumberFormat="1" applyFont="1" applyFill="1" applyBorder="1" applyAlignment="1">
      <alignment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2" fontId="0" fillId="5" borderId="15" xfId="0" applyNumberFormat="1" applyFill="1" applyBorder="1"/>
    <xf numFmtId="2" fontId="0" fillId="5" borderId="0" xfId="0" applyNumberFormat="1" applyFill="1"/>
    <xf numFmtId="0" fontId="0" fillId="5" borderId="0" xfId="0" applyFill="1"/>
    <xf numFmtId="0" fontId="0" fillId="5" borderId="16" xfId="0" applyFill="1" applyBorder="1"/>
    <xf numFmtId="0" fontId="15" fillId="5" borderId="0" xfId="0" applyFont="1" applyFill="1"/>
    <xf numFmtId="0" fontId="15" fillId="5" borderId="16" xfId="0" applyFont="1" applyFill="1" applyBorder="1"/>
    <xf numFmtId="0" fontId="20" fillId="5" borderId="15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left"/>
    </xf>
    <xf numFmtId="0" fontId="15" fillId="5" borderId="16" xfId="0" applyFont="1" applyFill="1" applyBorder="1" applyAlignment="1">
      <alignment horizontal="left"/>
    </xf>
    <xf numFmtId="0" fontId="15" fillId="5" borderId="0" xfId="0" applyFont="1" applyFill="1" applyAlignment="1">
      <alignment horizontal="left" vertical="top"/>
    </xf>
    <xf numFmtId="0" fontId="15" fillId="5" borderId="16" xfId="0" applyFont="1" applyFill="1" applyBorder="1" applyAlignment="1">
      <alignment horizontal="left" vertical="top"/>
    </xf>
    <xf numFmtId="2" fontId="0" fillId="5" borderId="13" xfId="0" applyNumberFormat="1" applyFill="1" applyBorder="1"/>
    <xf numFmtId="0" fontId="0" fillId="5" borderId="13" xfId="0" applyFill="1" applyBorder="1"/>
    <xf numFmtId="0" fontId="0" fillId="5" borderId="18" xfId="0" applyFill="1" applyBorder="1"/>
    <xf numFmtId="1" fontId="17" fillId="6" borderId="1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2" fontId="17" fillId="0" borderId="19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1" fontId="17" fillId="6" borderId="19" xfId="0" applyNumberFormat="1" applyFont="1" applyFill="1" applyBorder="1" applyAlignment="1">
      <alignment horizontal="center" vertical="center" wrapText="1"/>
    </xf>
    <xf numFmtId="4" fontId="17" fillId="6" borderId="19" xfId="0" applyNumberFormat="1" applyFont="1" applyFill="1" applyBorder="1" applyAlignment="1">
      <alignment horizontal="center" vertical="center"/>
    </xf>
    <xf numFmtId="2" fontId="17" fillId="6" borderId="19" xfId="0" applyNumberFormat="1" applyFont="1" applyFill="1" applyBorder="1" applyAlignment="1">
      <alignment vertical="center"/>
    </xf>
    <xf numFmtId="8" fontId="17" fillId="6" borderId="19" xfId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center" vertical="center" wrapText="1"/>
    </xf>
    <xf numFmtId="1" fontId="17" fillId="3" borderId="19" xfId="0" applyNumberFormat="1" applyFont="1" applyFill="1" applyBorder="1" applyAlignment="1">
      <alignment horizontal="center" vertical="center" wrapText="1"/>
    </xf>
    <xf numFmtId="4" fontId="17" fillId="3" borderId="19" xfId="0" applyNumberFormat="1" applyFont="1" applyFill="1" applyBorder="1" applyAlignment="1">
      <alignment horizontal="center" vertical="center"/>
    </xf>
    <xf numFmtId="2" fontId="17" fillId="3" borderId="19" xfId="0" applyNumberFormat="1" applyFont="1" applyFill="1" applyBorder="1" applyAlignment="1">
      <alignment vertical="center"/>
    </xf>
    <xf numFmtId="164" fontId="17" fillId="3" borderId="19" xfId="0" applyNumberFormat="1" applyFont="1" applyFill="1" applyBorder="1" applyAlignment="1">
      <alignment vertical="center"/>
    </xf>
    <xf numFmtId="8" fontId="17" fillId="3" borderId="19" xfId="1" applyFont="1" applyFill="1" applyBorder="1" applyAlignment="1" applyProtection="1">
      <alignment vertical="center"/>
    </xf>
    <xf numFmtId="0" fontId="8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2" fontId="17" fillId="0" borderId="24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" fontId="17" fillId="6" borderId="24" xfId="0" applyNumberFormat="1" applyFont="1" applyFill="1" applyBorder="1" applyAlignment="1">
      <alignment horizontal="center" vertical="center" wrapText="1"/>
    </xf>
    <xf numFmtId="4" fontId="17" fillId="6" borderId="24" xfId="0" applyNumberFormat="1" applyFont="1" applyFill="1" applyBorder="1" applyAlignment="1">
      <alignment horizontal="center" vertical="center"/>
    </xf>
    <xf numFmtId="2" fontId="17" fillId="6" borderId="24" xfId="0" applyNumberFormat="1" applyFont="1" applyFill="1" applyBorder="1" applyAlignment="1">
      <alignment vertical="center"/>
    </xf>
    <xf numFmtId="8" fontId="17" fillId="6" borderId="24" xfId="1" applyFont="1" applyFill="1" applyBorder="1" applyAlignment="1" applyProtection="1">
      <alignment vertical="center"/>
    </xf>
    <xf numFmtId="0" fontId="13" fillId="0" borderId="25" xfId="0" applyFont="1" applyBorder="1" applyAlignment="1">
      <alignment horizontal="center" vertical="center" wrapText="1"/>
    </xf>
    <xf numFmtId="1" fontId="17" fillId="6" borderId="25" xfId="0" applyNumberFormat="1" applyFont="1" applyFill="1" applyBorder="1" applyAlignment="1">
      <alignment horizontal="center" vertical="center" wrapText="1"/>
    </xf>
    <xf numFmtId="4" fontId="17" fillId="6" borderId="25" xfId="0" applyNumberFormat="1" applyFont="1" applyFill="1" applyBorder="1" applyAlignment="1">
      <alignment horizontal="center" vertical="center"/>
    </xf>
    <xf numFmtId="2" fontId="17" fillId="6" borderId="25" xfId="0" applyNumberFormat="1" applyFont="1" applyFill="1" applyBorder="1" applyAlignment="1">
      <alignment vertical="center"/>
    </xf>
    <xf numFmtId="164" fontId="17" fillId="6" borderId="25" xfId="0" applyNumberFormat="1" applyFont="1" applyFill="1" applyBorder="1" applyAlignment="1">
      <alignment vertical="center"/>
    </xf>
    <xf numFmtId="8" fontId="17" fillId="6" borderId="25" xfId="1" applyFont="1" applyFill="1" applyBorder="1" applyAlignment="1" applyProtection="1">
      <alignment vertical="center"/>
    </xf>
    <xf numFmtId="0" fontId="0" fillId="0" borderId="23" xfId="0" applyBorder="1"/>
    <xf numFmtId="0" fontId="17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17" fillId="0" borderId="26" xfId="0" applyNumberFormat="1" applyFont="1" applyBorder="1" applyAlignment="1">
      <alignment horizontal="center" vertical="center"/>
    </xf>
    <xf numFmtId="0" fontId="19" fillId="4" borderId="26" xfId="0" applyFont="1" applyFill="1" applyBorder="1" applyAlignment="1" applyProtection="1">
      <alignment horizontal="center" vertical="center"/>
      <protection locked="0"/>
    </xf>
    <xf numFmtId="0" fontId="19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" fontId="17" fillId="7" borderId="19" xfId="0" applyNumberFormat="1" applyFont="1" applyFill="1" applyBorder="1" applyAlignment="1">
      <alignment horizontal="center" vertical="center" wrapText="1"/>
    </xf>
    <xf numFmtId="4" fontId="17" fillId="7" borderId="19" xfId="0" applyNumberFormat="1" applyFont="1" applyFill="1" applyBorder="1" applyAlignment="1">
      <alignment horizontal="center" vertical="center"/>
    </xf>
    <xf numFmtId="2" fontId="17" fillId="7" borderId="19" xfId="0" applyNumberFormat="1" applyFont="1" applyFill="1" applyBorder="1" applyAlignment="1">
      <alignment vertical="center"/>
    </xf>
    <xf numFmtId="164" fontId="17" fillId="7" borderId="19" xfId="0" applyNumberFormat="1" applyFont="1" applyFill="1" applyBorder="1" applyAlignment="1">
      <alignment vertical="center"/>
    </xf>
    <xf numFmtId="8" fontId="17" fillId="7" borderId="19" xfId="1" applyFont="1" applyFill="1" applyBorder="1" applyAlignment="1" applyProtection="1">
      <alignment vertical="center"/>
    </xf>
    <xf numFmtId="0" fontId="4" fillId="0" borderId="19" xfId="0" applyFont="1" applyBorder="1" applyAlignment="1">
      <alignment horizontal="center" vertical="center" wrapText="1"/>
    </xf>
    <xf numFmtId="4" fontId="17" fillId="3" borderId="26" xfId="0" applyNumberFormat="1" applyFont="1" applyFill="1" applyBorder="1" applyAlignment="1">
      <alignment horizontal="center" vertical="center"/>
    </xf>
    <xf numFmtId="2" fontId="17" fillId="3" borderId="26" xfId="0" applyNumberFormat="1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2" fontId="23" fillId="5" borderId="17" xfId="0" applyNumberFormat="1" applyFont="1" applyFill="1" applyBorder="1"/>
    <xf numFmtId="164" fontId="17" fillId="3" borderId="26" xfId="0" applyNumberFormat="1" applyFont="1" applyFill="1" applyBorder="1" applyAlignment="1">
      <alignment vertical="center"/>
    </xf>
    <xf numFmtId="8" fontId="17" fillId="3" borderId="26" xfId="1" applyFont="1" applyFill="1" applyBorder="1" applyAlignment="1" applyProtection="1">
      <alignment vertical="center"/>
    </xf>
    <xf numFmtId="0" fontId="10" fillId="0" borderId="26" xfId="0" applyFont="1" applyBorder="1" applyAlignment="1">
      <alignment horizontal="center" vertical="center" wrapText="1"/>
    </xf>
    <xf numFmtId="164" fontId="17" fillId="0" borderId="28" xfId="0" applyNumberFormat="1" applyFont="1" applyBorder="1" applyAlignment="1">
      <alignment vertical="center"/>
    </xf>
    <xf numFmtId="0" fontId="18" fillId="0" borderId="28" xfId="0" applyFont="1" applyBorder="1"/>
    <xf numFmtId="0" fontId="0" fillId="0" borderId="28" xfId="0" applyBorder="1"/>
    <xf numFmtId="164" fontId="0" fillId="0" borderId="28" xfId="0" applyNumberFormat="1" applyBorder="1"/>
    <xf numFmtId="2" fontId="0" fillId="0" borderId="28" xfId="0" applyNumberFormat="1" applyBorder="1"/>
    <xf numFmtId="1" fontId="17" fillId="8" borderId="19" xfId="0" applyNumberFormat="1" applyFont="1" applyFill="1" applyBorder="1" applyAlignment="1">
      <alignment horizontal="center" vertical="center" wrapText="1"/>
    </xf>
    <xf numFmtId="4" fontId="17" fillId="8" borderId="19" xfId="0" applyNumberFormat="1" applyFont="1" applyFill="1" applyBorder="1" applyAlignment="1">
      <alignment horizontal="center" vertical="center"/>
    </xf>
    <xf numFmtId="2" fontId="17" fillId="8" borderId="19" xfId="0" applyNumberFormat="1" applyFont="1" applyFill="1" applyBorder="1" applyAlignment="1">
      <alignment vertical="center"/>
    </xf>
    <xf numFmtId="1" fontId="17" fillId="8" borderId="25" xfId="0" applyNumberFormat="1" applyFont="1" applyFill="1" applyBorder="1" applyAlignment="1">
      <alignment horizontal="center" vertical="center" wrapText="1"/>
    </xf>
    <xf numFmtId="4" fontId="17" fillId="8" borderId="25" xfId="0" applyNumberFormat="1" applyFont="1" applyFill="1" applyBorder="1" applyAlignment="1">
      <alignment horizontal="center" vertical="center"/>
    </xf>
    <xf numFmtId="2" fontId="17" fillId="8" borderId="25" xfId="0" applyNumberFormat="1" applyFont="1" applyFill="1" applyBorder="1" applyAlignment="1">
      <alignment vertical="center"/>
    </xf>
    <xf numFmtId="164" fontId="17" fillId="8" borderId="25" xfId="0" applyNumberFormat="1" applyFont="1" applyFill="1" applyBorder="1" applyAlignment="1">
      <alignment vertical="center"/>
    </xf>
    <xf numFmtId="8" fontId="17" fillId="8" borderId="25" xfId="1" applyFont="1" applyFill="1" applyBorder="1" applyAlignment="1" applyProtection="1">
      <alignment vertical="center"/>
    </xf>
    <xf numFmtId="1" fontId="17" fillId="6" borderId="26" xfId="0" applyNumberFormat="1" applyFont="1" applyFill="1" applyBorder="1" applyAlignment="1">
      <alignment horizontal="center" vertical="center" wrapText="1"/>
    </xf>
    <xf numFmtId="4" fontId="17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vertical="center"/>
    </xf>
    <xf numFmtId="164" fontId="17" fillId="6" borderId="26" xfId="0" applyNumberFormat="1" applyFont="1" applyFill="1" applyBorder="1" applyAlignment="1">
      <alignment vertical="center"/>
    </xf>
    <xf numFmtId="8" fontId="17" fillId="6" borderId="26" xfId="1" applyFont="1" applyFill="1" applyBorder="1" applyAlignment="1" applyProtection="1">
      <alignment vertical="center"/>
    </xf>
    <xf numFmtId="164" fontId="17" fillId="6" borderId="30" xfId="0" applyNumberFormat="1" applyFont="1" applyFill="1" applyBorder="1" applyAlignment="1">
      <alignment vertical="center"/>
    </xf>
    <xf numFmtId="0" fontId="2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" fontId="17" fillId="8" borderId="24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2" fontId="17" fillId="8" borderId="24" xfId="0" applyNumberFormat="1" applyFont="1" applyFill="1" applyBorder="1" applyAlignment="1">
      <alignment vertical="center"/>
    </xf>
    <xf numFmtId="8" fontId="17" fillId="8" borderId="24" xfId="1" applyFont="1" applyFill="1" applyBorder="1" applyAlignment="1" applyProtection="1">
      <alignment vertical="center"/>
    </xf>
    <xf numFmtId="8" fontId="17" fillId="8" borderId="19" xfId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0" fontId="22" fillId="5" borderId="15" xfId="0" applyFont="1" applyFill="1" applyBorder="1" applyAlignment="1">
      <alignment horizontal="center" vertical="center"/>
    </xf>
    <xf numFmtId="2" fontId="15" fillId="2" borderId="9" xfId="0" applyNumberFormat="1" applyFont="1" applyFill="1" applyBorder="1" applyAlignment="1">
      <alignment horizontal="center" vertical="center" wrapText="1"/>
    </xf>
    <xf numFmtId="2" fontId="15" fillId="2" borderId="11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15" fillId="2" borderId="10" xfId="0" applyNumberFormat="1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2" fontId="15" fillId="2" borderId="4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23" xfId="0" applyBorder="1"/>
    <xf numFmtId="0" fontId="0" fillId="0" borderId="27" xfId="0" applyBorder="1"/>
    <xf numFmtId="0" fontId="10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 2" xfId="2" xr:uid="{7D7BFAEF-4E73-4E87-AF6A-AB7B01708624}"/>
    <cellStyle name="Percent 2" xfId="3" xr:uid="{F15079C9-4F67-47EE-A9AD-5D4ABE83FE69}"/>
  </cellStyles>
  <dxfs count="0"/>
  <tableStyles count="0" defaultTableStyle="TableStyleMedium2" defaultPivotStyle="PivotStyleLight16"/>
  <colors>
    <mruColors>
      <color rgb="FF996633"/>
      <color rgb="FFF9F97F"/>
      <color rgb="FFE9F3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461962</xdr:colOff>
      <xdr:row>0</xdr:row>
      <xdr:rowOff>123826</xdr:rowOff>
    </xdr:from>
    <xdr:ext cx="1471797" cy="831849"/>
    <xdr:pic>
      <xdr:nvPicPr>
        <xdr:cNvPr id="2" name="Picture 1">
          <a:extLst>
            <a:ext uri="{FF2B5EF4-FFF2-40B4-BE49-F238E27FC236}">
              <a16:creationId xmlns:a16="http://schemas.microsoft.com/office/drawing/2014/main" id="{642D0135-987F-46A9-B4AE-67CB1851A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" y="123826"/>
          <a:ext cx="1471797" cy="8318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96"/>
  <sheetViews>
    <sheetView tabSelected="1" zoomScaleNormal="100" workbookViewId="0">
      <selection activeCell="B13" sqref="B13:B80"/>
    </sheetView>
  </sheetViews>
  <sheetFormatPr defaultColWidth="9.08984375" defaultRowHeight="13" x14ac:dyDescent="0.3"/>
  <cols>
    <col min="1" max="1" width="2.453125" customWidth="1"/>
    <col min="2" max="2" width="19.90625" customWidth="1"/>
    <col min="3" max="4" width="9.08984375" customWidth="1"/>
    <col min="5" max="5" width="14.08984375" customWidth="1"/>
    <col min="6" max="6" width="6.90625" customWidth="1"/>
    <col min="7" max="7" width="0.54296875" customWidth="1"/>
    <col min="8" max="8" width="9" customWidth="1"/>
    <col min="9" max="9" width="9.90625" customWidth="1"/>
    <col min="10" max="10" width="8.453125" customWidth="1"/>
    <col min="11" max="12" width="13.453125" customWidth="1"/>
    <col min="13" max="13" width="26.453125" customWidth="1"/>
    <col min="14" max="14" width="13.453125" customWidth="1"/>
    <col min="15" max="15" width="22" style="1" customWidth="1"/>
    <col min="16" max="16" width="11" style="1" customWidth="1"/>
    <col min="17" max="17" width="18.90625" customWidth="1"/>
  </cols>
  <sheetData>
    <row r="1" spans="2:17" x14ac:dyDescent="0.3"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9"/>
      <c r="P1" s="19"/>
      <c r="Q1" s="71" t="s">
        <v>75</v>
      </c>
    </row>
    <row r="2" spans="2:17" ht="15" customHeight="1" x14ac:dyDescent="0.3">
      <c r="B2" s="10"/>
      <c r="C2" s="9"/>
      <c r="D2" s="9"/>
      <c r="E2" s="137" t="s">
        <v>74</v>
      </c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8"/>
    </row>
    <row r="3" spans="2:17" ht="15" customHeight="1" x14ac:dyDescent="0.3">
      <c r="B3" s="10"/>
      <c r="C3" s="9"/>
      <c r="D3" s="9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8"/>
    </row>
    <row r="4" spans="2:17" ht="32.15" customHeight="1" x14ac:dyDescent="0.3">
      <c r="B4" s="10"/>
      <c r="C4" s="9"/>
      <c r="D4" s="9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8"/>
    </row>
    <row r="5" spans="2:17" ht="15" customHeight="1" x14ac:dyDescent="0.3">
      <c r="B5" s="18" t="s">
        <v>34</v>
      </c>
      <c r="C5" s="17"/>
      <c r="D5" s="1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8"/>
    </row>
    <row r="6" spans="2:17" ht="23.25" customHeight="1" x14ac:dyDescent="0.3">
      <c r="B6" s="18" t="s">
        <v>33</v>
      </c>
      <c r="C6" s="17"/>
      <c r="D6" s="1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8"/>
    </row>
    <row r="7" spans="2:17" ht="13.5" customHeight="1" x14ac:dyDescent="0.35">
      <c r="B7" s="16" t="s">
        <v>32</v>
      </c>
      <c r="C7" s="15"/>
      <c r="D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3"/>
    </row>
    <row r="8" spans="2:17" ht="15" customHeight="1" x14ac:dyDescent="0.35">
      <c r="B8" s="12" t="s">
        <v>31</v>
      </c>
      <c r="C8" s="11"/>
      <c r="E8" s="11"/>
      <c r="F8" s="9"/>
      <c r="G8" s="9"/>
      <c r="H8" s="9"/>
      <c r="I8" s="9"/>
      <c r="J8" s="9"/>
      <c r="K8" s="9"/>
      <c r="L8" s="9"/>
      <c r="M8" s="9"/>
      <c r="N8" s="9"/>
      <c r="O8" s="8"/>
      <c r="P8" s="8"/>
      <c r="Q8" s="7"/>
    </row>
    <row r="9" spans="2:17" ht="13.5" thickBot="1" x14ac:dyDescent="0.35">
      <c r="B9" s="10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8"/>
      <c r="P9" s="8"/>
      <c r="Q9" s="7"/>
    </row>
    <row r="10" spans="2:17" ht="15" customHeight="1" x14ac:dyDescent="0.3">
      <c r="B10" s="123" t="s">
        <v>30</v>
      </c>
      <c r="C10" s="126" t="s">
        <v>29</v>
      </c>
      <c r="D10" s="126"/>
      <c r="E10" s="126"/>
      <c r="F10" s="126"/>
      <c r="G10" s="126"/>
      <c r="H10" s="145" t="s">
        <v>28</v>
      </c>
      <c r="I10" s="148" t="s">
        <v>27</v>
      </c>
      <c r="J10" s="148" t="s">
        <v>26</v>
      </c>
      <c r="K10" s="145" t="s">
        <v>25</v>
      </c>
      <c r="L10" s="148" t="s">
        <v>24</v>
      </c>
      <c r="M10" s="145" t="s">
        <v>23</v>
      </c>
      <c r="N10" s="145" t="s">
        <v>22</v>
      </c>
      <c r="O10" s="142" t="s">
        <v>1</v>
      </c>
      <c r="P10" s="142" t="s">
        <v>21</v>
      </c>
      <c r="Q10" s="139" t="s">
        <v>20</v>
      </c>
    </row>
    <row r="11" spans="2:17" ht="15" customHeight="1" x14ac:dyDescent="0.3">
      <c r="B11" s="124"/>
      <c r="C11" s="127"/>
      <c r="D11" s="127"/>
      <c r="E11" s="127"/>
      <c r="F11" s="127"/>
      <c r="G11" s="127"/>
      <c r="H11" s="146"/>
      <c r="I11" s="149"/>
      <c r="J11" s="149"/>
      <c r="K11" s="146"/>
      <c r="L11" s="149"/>
      <c r="M11" s="146"/>
      <c r="N11" s="146"/>
      <c r="O11" s="143"/>
      <c r="P11" s="143"/>
      <c r="Q11" s="140"/>
    </row>
    <row r="12" spans="2:17" ht="15" customHeight="1" thickBot="1" x14ac:dyDescent="0.35">
      <c r="B12" s="125"/>
      <c r="C12" s="128"/>
      <c r="D12" s="128"/>
      <c r="E12" s="128"/>
      <c r="F12" s="128"/>
      <c r="G12" s="128"/>
      <c r="H12" s="147"/>
      <c r="I12" s="150"/>
      <c r="J12" s="150"/>
      <c r="K12" s="147"/>
      <c r="L12" s="150"/>
      <c r="M12" s="147"/>
      <c r="N12" s="147"/>
      <c r="O12" s="144"/>
      <c r="P12" s="144"/>
      <c r="Q12" s="141"/>
    </row>
    <row r="13" spans="2:17" ht="39" customHeight="1" thickBot="1" x14ac:dyDescent="0.35">
      <c r="B13" s="98">
        <v>20029</v>
      </c>
      <c r="C13" s="122" t="s">
        <v>67</v>
      </c>
      <c r="D13" s="130"/>
      <c r="E13" s="130"/>
      <c r="F13" s="130"/>
      <c r="G13" s="130"/>
      <c r="H13" s="37" t="s">
        <v>4</v>
      </c>
      <c r="I13" s="25">
        <v>3.6</v>
      </c>
      <c r="J13" s="23">
        <v>60</v>
      </c>
      <c r="K13" s="59">
        <v>0</v>
      </c>
      <c r="L13" s="26">
        <f t="shared" ref="L13:L28" si="0">(K13/J13)</f>
        <v>0</v>
      </c>
      <c r="M13" s="32" t="s">
        <v>39</v>
      </c>
      <c r="N13" s="33">
        <v>0.11</v>
      </c>
      <c r="O13" s="34">
        <f t="shared" ref="O13" si="1">N13*L13</f>
        <v>0</v>
      </c>
      <c r="P13" s="35">
        <v>1.4533</v>
      </c>
      <c r="Q13" s="36">
        <f t="shared" ref="Q13" si="2">(P13*O13)</f>
        <v>0</v>
      </c>
    </row>
    <row r="14" spans="2:17" ht="39" customHeight="1" thickBot="1" x14ac:dyDescent="0.35">
      <c r="B14" s="98">
        <v>20029</v>
      </c>
      <c r="C14" s="122" t="s">
        <v>67</v>
      </c>
      <c r="D14" s="130"/>
      <c r="E14" s="130"/>
      <c r="F14" s="130"/>
      <c r="G14" s="130"/>
      <c r="H14" s="37" t="s">
        <v>4</v>
      </c>
      <c r="I14" s="25">
        <v>3.6</v>
      </c>
      <c r="J14" s="23">
        <v>60</v>
      </c>
      <c r="K14" s="59">
        <v>0</v>
      </c>
      <c r="L14" s="26">
        <f t="shared" si="0"/>
        <v>0</v>
      </c>
      <c r="M14" s="83" t="s">
        <v>77</v>
      </c>
      <c r="N14" s="84">
        <v>1.84</v>
      </c>
      <c r="O14" s="85">
        <f t="shared" ref="O14" si="3">N14*L14</f>
        <v>0</v>
      </c>
      <c r="P14" s="86">
        <v>1.9915</v>
      </c>
      <c r="Q14" s="87">
        <f t="shared" ref="Q14" si="4">(P14*O14)</f>
        <v>0</v>
      </c>
    </row>
    <row r="15" spans="2:17" ht="38.25" customHeight="1" thickBot="1" x14ac:dyDescent="0.35">
      <c r="B15" s="99">
        <v>32540</v>
      </c>
      <c r="C15" s="134" t="s">
        <v>68</v>
      </c>
      <c r="D15" s="135"/>
      <c r="E15" s="135"/>
      <c r="F15" s="135"/>
      <c r="G15" s="136"/>
      <c r="H15" s="48" t="s">
        <v>37</v>
      </c>
      <c r="I15" s="58">
        <v>3.6</v>
      </c>
      <c r="J15" s="55">
        <v>60</v>
      </c>
      <c r="K15" s="59">
        <v>0</v>
      </c>
      <c r="L15" s="26">
        <f t="shared" si="0"/>
        <v>0</v>
      </c>
      <c r="M15" s="32" t="s">
        <v>39</v>
      </c>
      <c r="N15" s="68">
        <v>0.11</v>
      </c>
      <c r="O15" s="69">
        <f t="shared" ref="O15" si="5">N15*L15</f>
        <v>0</v>
      </c>
      <c r="P15" s="35">
        <v>1.4533</v>
      </c>
      <c r="Q15" s="36">
        <f t="shared" ref="Q15:Q17" si="6">(P15*O15)</f>
        <v>0</v>
      </c>
    </row>
    <row r="16" spans="2:17" ht="38.25" customHeight="1" thickBot="1" x14ac:dyDescent="0.35">
      <c r="B16" s="99">
        <v>32540</v>
      </c>
      <c r="C16" s="134" t="s">
        <v>68</v>
      </c>
      <c r="D16" s="135"/>
      <c r="E16" s="135"/>
      <c r="F16" s="135"/>
      <c r="G16" s="136"/>
      <c r="H16" s="48" t="s">
        <v>37</v>
      </c>
      <c r="I16" s="58">
        <v>3.6</v>
      </c>
      <c r="J16" s="55">
        <v>60</v>
      </c>
      <c r="K16" s="59">
        <v>0</v>
      </c>
      <c r="L16" s="26">
        <f t="shared" si="0"/>
        <v>0</v>
      </c>
      <c r="M16" s="83" t="s">
        <v>77</v>
      </c>
      <c r="N16" s="84">
        <v>1.84</v>
      </c>
      <c r="O16" s="85">
        <f t="shared" ref="O16:O17" si="7">N16*L16</f>
        <v>0</v>
      </c>
      <c r="P16" s="86">
        <v>1.9915</v>
      </c>
      <c r="Q16" s="87">
        <f>(P16*O16)</f>
        <v>0</v>
      </c>
    </row>
    <row r="17" spans="2:17" ht="38.25" customHeight="1" thickBot="1" x14ac:dyDescent="0.35">
      <c r="B17" s="99">
        <v>32541</v>
      </c>
      <c r="C17" s="134" t="s">
        <v>69</v>
      </c>
      <c r="D17" s="135"/>
      <c r="E17" s="135"/>
      <c r="F17" s="135"/>
      <c r="G17" s="136"/>
      <c r="H17" s="37" t="s">
        <v>4</v>
      </c>
      <c r="I17" s="58">
        <v>3.6</v>
      </c>
      <c r="J17" s="55">
        <v>60</v>
      </c>
      <c r="K17" s="59">
        <v>0</v>
      </c>
      <c r="L17" s="26">
        <f t="shared" si="0"/>
        <v>0</v>
      </c>
      <c r="M17" s="32" t="s">
        <v>39</v>
      </c>
      <c r="N17" s="68">
        <v>0.11</v>
      </c>
      <c r="O17" s="69">
        <f t="shared" si="7"/>
        <v>0</v>
      </c>
      <c r="P17" s="35">
        <v>1.4533</v>
      </c>
      <c r="Q17" s="36">
        <f t="shared" si="6"/>
        <v>0</v>
      </c>
    </row>
    <row r="18" spans="2:17" ht="38.25" customHeight="1" thickBot="1" x14ac:dyDescent="0.35">
      <c r="B18" s="99">
        <v>32541</v>
      </c>
      <c r="C18" s="134" t="s">
        <v>69</v>
      </c>
      <c r="D18" s="135"/>
      <c r="E18" s="135"/>
      <c r="F18" s="135"/>
      <c r="G18" s="136"/>
      <c r="H18" s="37" t="s">
        <v>4</v>
      </c>
      <c r="I18" s="58">
        <v>3.6</v>
      </c>
      <c r="J18" s="55">
        <v>60</v>
      </c>
      <c r="K18" s="59">
        <v>0</v>
      </c>
      <c r="L18" s="26">
        <f t="shared" si="0"/>
        <v>0</v>
      </c>
      <c r="M18" s="83" t="s">
        <v>77</v>
      </c>
      <c r="N18" s="84">
        <v>1.84</v>
      </c>
      <c r="O18" s="85">
        <f t="shared" ref="O18" si="8">N18*L18</f>
        <v>0</v>
      </c>
      <c r="P18" s="86">
        <v>1.9915</v>
      </c>
      <c r="Q18" s="87">
        <f>(P18*O18)</f>
        <v>0</v>
      </c>
    </row>
    <row r="19" spans="2:17" ht="38.25" customHeight="1" thickBot="1" x14ac:dyDescent="0.35">
      <c r="B19" s="99">
        <v>50112</v>
      </c>
      <c r="C19" s="131" t="s">
        <v>51</v>
      </c>
      <c r="D19" s="132"/>
      <c r="E19" s="132"/>
      <c r="F19" s="133"/>
      <c r="G19" s="56"/>
      <c r="H19" s="57"/>
      <c r="I19" s="58">
        <v>5.5</v>
      </c>
      <c r="J19" s="55">
        <v>80</v>
      </c>
      <c r="K19" s="59">
        <v>0</v>
      </c>
      <c r="L19" s="26">
        <f t="shared" si="0"/>
        <v>0</v>
      </c>
      <c r="M19" s="49" t="s">
        <v>3</v>
      </c>
      <c r="N19" s="50">
        <v>9.2200000000000006</v>
      </c>
      <c r="O19" s="51">
        <f t="shared" ref="O19:O30" si="9">N19*L19</f>
        <v>0</v>
      </c>
      <c r="P19" s="52">
        <v>1.8444</v>
      </c>
      <c r="Q19" s="53">
        <f>(P19*O19)</f>
        <v>0</v>
      </c>
    </row>
    <row r="20" spans="2:17" ht="38.25" customHeight="1" thickBot="1" x14ac:dyDescent="0.35">
      <c r="B20" s="99">
        <v>50113</v>
      </c>
      <c r="C20" s="110" t="s">
        <v>53</v>
      </c>
      <c r="D20" s="132"/>
      <c r="E20" s="132"/>
      <c r="F20" s="133"/>
      <c r="G20" s="56"/>
      <c r="H20" s="48" t="s">
        <v>37</v>
      </c>
      <c r="I20" s="58">
        <v>5.5</v>
      </c>
      <c r="J20" s="55">
        <v>80</v>
      </c>
      <c r="K20" s="59">
        <v>0</v>
      </c>
      <c r="L20" s="26">
        <f t="shared" si="0"/>
        <v>0</v>
      </c>
      <c r="M20" s="49" t="s">
        <v>3</v>
      </c>
      <c r="N20" s="50">
        <v>9.2200000000000006</v>
      </c>
      <c r="O20" s="51">
        <f t="shared" ref="O20" si="10">N20*L20</f>
        <v>0</v>
      </c>
      <c r="P20" s="52">
        <v>1.8444</v>
      </c>
      <c r="Q20" s="53">
        <f>(P20*O20)</f>
        <v>0</v>
      </c>
    </row>
    <row r="21" spans="2:17" s="54" customFormat="1" ht="38.25" customHeight="1" thickBot="1" x14ac:dyDescent="0.35">
      <c r="B21" s="99">
        <v>50231</v>
      </c>
      <c r="C21" s="129" t="s">
        <v>36</v>
      </c>
      <c r="D21" s="129"/>
      <c r="E21" s="129"/>
      <c r="F21" s="129"/>
      <c r="G21" s="129"/>
      <c r="H21" s="56" t="s">
        <v>37</v>
      </c>
      <c r="I21" s="58">
        <v>5.5</v>
      </c>
      <c r="J21" s="55">
        <v>80</v>
      </c>
      <c r="K21" s="59">
        <v>0</v>
      </c>
      <c r="L21" s="60">
        <f t="shared" si="0"/>
        <v>0</v>
      </c>
      <c r="M21" s="88" t="s">
        <v>3</v>
      </c>
      <c r="N21" s="89">
        <v>7.8</v>
      </c>
      <c r="O21" s="90">
        <f t="shared" si="9"/>
        <v>0</v>
      </c>
      <c r="P21" s="91">
        <v>1.8444</v>
      </c>
      <c r="Q21" s="92">
        <f t="shared" ref="Q21:Q30" si="11">(P21*O21)</f>
        <v>0</v>
      </c>
    </row>
    <row r="22" spans="2:17" ht="38.25" customHeight="1" thickBot="1" x14ac:dyDescent="0.35">
      <c r="B22" s="98">
        <v>50231</v>
      </c>
      <c r="C22" s="130" t="s">
        <v>36</v>
      </c>
      <c r="D22" s="130"/>
      <c r="E22" s="130"/>
      <c r="F22" s="130"/>
      <c r="G22" s="130"/>
      <c r="H22" s="94" t="s">
        <v>19</v>
      </c>
      <c r="I22" s="42">
        <v>5.5</v>
      </c>
      <c r="J22" s="40">
        <v>80</v>
      </c>
      <c r="K22" s="59">
        <v>0</v>
      </c>
      <c r="L22" s="43">
        <f t="shared" si="0"/>
        <v>0</v>
      </c>
      <c r="M22" s="83" t="s">
        <v>77</v>
      </c>
      <c r="N22" s="81">
        <v>2</v>
      </c>
      <c r="O22" s="82">
        <f t="shared" si="9"/>
        <v>0</v>
      </c>
      <c r="P22" s="86">
        <v>1.9915</v>
      </c>
      <c r="Q22" s="87">
        <f>(P22*O22)</f>
        <v>0</v>
      </c>
    </row>
    <row r="23" spans="2:17" ht="36" customHeight="1" thickBot="1" x14ac:dyDescent="0.35">
      <c r="B23" s="100">
        <v>50241</v>
      </c>
      <c r="C23" s="108" t="s">
        <v>36</v>
      </c>
      <c r="D23" s="109"/>
      <c r="E23" s="109"/>
      <c r="F23" s="109"/>
      <c r="G23" s="109"/>
      <c r="H23" s="41" t="s">
        <v>4</v>
      </c>
      <c r="I23" s="42">
        <v>5.5</v>
      </c>
      <c r="J23" s="40">
        <v>80</v>
      </c>
      <c r="K23" s="59">
        <v>0</v>
      </c>
      <c r="L23" s="43">
        <f t="shared" si="0"/>
        <v>0</v>
      </c>
      <c r="M23" s="44" t="s">
        <v>3</v>
      </c>
      <c r="N23" s="45">
        <v>7.8</v>
      </c>
      <c r="O23" s="46">
        <f t="shared" si="9"/>
        <v>0</v>
      </c>
      <c r="P23" s="93">
        <v>1.8444</v>
      </c>
      <c r="Q23" s="47">
        <f t="shared" si="11"/>
        <v>0</v>
      </c>
    </row>
    <row r="24" spans="2:17" ht="36" customHeight="1" thickBot="1" x14ac:dyDescent="0.35">
      <c r="B24" s="100">
        <v>50241</v>
      </c>
      <c r="C24" s="108" t="s">
        <v>36</v>
      </c>
      <c r="D24" s="109"/>
      <c r="E24" s="109"/>
      <c r="F24" s="109"/>
      <c r="G24" s="109"/>
      <c r="H24" s="95" t="s">
        <v>4</v>
      </c>
      <c r="I24" s="42">
        <v>5.5</v>
      </c>
      <c r="J24" s="40">
        <v>80</v>
      </c>
      <c r="K24" s="59">
        <v>0</v>
      </c>
      <c r="L24" s="43">
        <f t="shared" si="0"/>
        <v>0</v>
      </c>
      <c r="M24" s="83" t="s">
        <v>77</v>
      </c>
      <c r="N24" s="96">
        <v>2</v>
      </c>
      <c r="O24" s="82">
        <f t="shared" si="9"/>
        <v>0</v>
      </c>
      <c r="P24" s="86">
        <v>1.9915</v>
      </c>
      <c r="Q24" s="87">
        <f>(P24*O24)</f>
        <v>0</v>
      </c>
    </row>
    <row r="25" spans="2:17" ht="36" customHeight="1" thickBot="1" x14ac:dyDescent="0.35">
      <c r="B25" s="100">
        <v>50451</v>
      </c>
      <c r="C25" s="110" t="s">
        <v>54</v>
      </c>
      <c r="D25" s="111"/>
      <c r="E25" s="111"/>
      <c r="F25" s="111"/>
      <c r="G25" s="112"/>
      <c r="H25" s="41" t="s">
        <v>4</v>
      </c>
      <c r="I25" s="42">
        <v>5.2</v>
      </c>
      <c r="J25" s="40">
        <v>80</v>
      </c>
      <c r="K25" s="59">
        <v>0</v>
      </c>
      <c r="L25" s="43">
        <f t="shared" si="0"/>
        <v>0</v>
      </c>
      <c r="M25" s="80" t="s">
        <v>76</v>
      </c>
      <c r="N25" s="96">
        <v>4.2699999999999996</v>
      </c>
      <c r="O25" s="101">
        <f t="shared" si="9"/>
        <v>0</v>
      </c>
      <c r="P25" s="86">
        <v>1.9915</v>
      </c>
      <c r="Q25" s="102">
        <f t="shared" si="11"/>
        <v>0</v>
      </c>
    </row>
    <row r="26" spans="2:17" ht="36" customHeight="1" thickBot="1" x14ac:dyDescent="0.35">
      <c r="B26" s="100">
        <v>50452</v>
      </c>
      <c r="C26" s="110" t="s">
        <v>55</v>
      </c>
      <c r="D26" s="111"/>
      <c r="E26" s="111"/>
      <c r="F26" s="111"/>
      <c r="G26" s="112"/>
      <c r="H26" s="24" t="s">
        <v>19</v>
      </c>
      <c r="I26" s="42">
        <v>5.2</v>
      </c>
      <c r="J26" s="40">
        <v>80</v>
      </c>
      <c r="K26" s="59">
        <v>0</v>
      </c>
      <c r="L26" s="43">
        <f t="shared" si="0"/>
        <v>0</v>
      </c>
      <c r="M26" s="80" t="s">
        <v>76</v>
      </c>
      <c r="N26" s="96">
        <v>4.2699999999999996</v>
      </c>
      <c r="O26" s="101">
        <f t="shared" si="9"/>
        <v>0</v>
      </c>
      <c r="P26" s="86">
        <v>1.9915</v>
      </c>
      <c r="Q26" s="102">
        <f t="shared" si="11"/>
        <v>0</v>
      </c>
    </row>
    <row r="27" spans="2:17" ht="36" customHeight="1" thickBot="1" x14ac:dyDescent="0.35">
      <c r="B27" s="100">
        <v>50461</v>
      </c>
      <c r="C27" s="114" t="s">
        <v>79</v>
      </c>
      <c r="D27" s="115"/>
      <c r="E27" s="115"/>
      <c r="F27" s="115"/>
      <c r="G27" s="112"/>
      <c r="H27" s="97" t="s">
        <v>4</v>
      </c>
      <c r="I27" s="42">
        <v>5.2</v>
      </c>
      <c r="J27" s="40">
        <v>80</v>
      </c>
      <c r="K27" s="59">
        <v>0</v>
      </c>
      <c r="L27" s="43">
        <f t="shared" si="0"/>
        <v>0</v>
      </c>
      <c r="M27" s="80" t="s">
        <v>76</v>
      </c>
      <c r="N27" s="96">
        <v>5.95</v>
      </c>
      <c r="O27" s="101">
        <f t="shared" si="9"/>
        <v>0</v>
      </c>
      <c r="P27" s="86">
        <v>1.9915</v>
      </c>
      <c r="Q27" s="102">
        <f t="shared" si="11"/>
        <v>0</v>
      </c>
    </row>
    <row r="28" spans="2:17" ht="36" customHeight="1" thickBot="1" x14ac:dyDescent="0.35">
      <c r="B28" s="100">
        <v>50462</v>
      </c>
      <c r="C28" s="114" t="s">
        <v>80</v>
      </c>
      <c r="D28" s="115"/>
      <c r="E28" s="115"/>
      <c r="F28" s="115"/>
      <c r="G28" s="112"/>
      <c r="H28" s="97" t="s">
        <v>19</v>
      </c>
      <c r="I28" s="42">
        <v>5.2</v>
      </c>
      <c r="J28" s="40">
        <v>80</v>
      </c>
      <c r="K28" s="59">
        <v>0</v>
      </c>
      <c r="L28" s="43">
        <f t="shared" si="0"/>
        <v>0</v>
      </c>
      <c r="M28" s="80" t="s">
        <v>76</v>
      </c>
      <c r="N28" s="96">
        <v>5.95</v>
      </c>
      <c r="O28" s="101">
        <f t="shared" si="9"/>
        <v>0</v>
      </c>
      <c r="P28" s="86">
        <v>1.9915</v>
      </c>
      <c r="Q28" s="102">
        <f t="shared" si="11"/>
        <v>0</v>
      </c>
    </row>
    <row r="29" spans="2:17" ht="45" customHeight="1" thickBot="1" x14ac:dyDescent="0.35">
      <c r="B29" s="98">
        <v>50711</v>
      </c>
      <c r="C29" s="130" t="s">
        <v>38</v>
      </c>
      <c r="D29" s="104"/>
      <c r="E29" s="104"/>
      <c r="F29" s="104"/>
      <c r="G29" s="104"/>
      <c r="H29" s="24" t="s">
        <v>19</v>
      </c>
      <c r="I29" s="25">
        <v>5.5</v>
      </c>
      <c r="J29" s="23">
        <v>80</v>
      </c>
      <c r="K29" s="59">
        <v>0</v>
      </c>
      <c r="L29" s="26">
        <f t="shared" ref="L29:L76" si="12">(K29/J29)</f>
        <v>0</v>
      </c>
      <c r="M29" s="27" t="s">
        <v>3</v>
      </c>
      <c r="N29" s="28">
        <v>9.31</v>
      </c>
      <c r="O29" s="29">
        <f t="shared" si="9"/>
        <v>0</v>
      </c>
      <c r="P29" s="52">
        <v>1.8444</v>
      </c>
      <c r="Q29" s="30">
        <f t="shared" si="11"/>
        <v>0</v>
      </c>
    </row>
    <row r="30" spans="2:17" ht="45" customHeight="1" thickBot="1" x14ac:dyDescent="0.35">
      <c r="B30" s="98">
        <v>50721</v>
      </c>
      <c r="C30" s="130" t="s">
        <v>38</v>
      </c>
      <c r="D30" s="104"/>
      <c r="E30" s="104"/>
      <c r="F30" s="104"/>
      <c r="G30" s="104"/>
      <c r="H30" s="24" t="s">
        <v>4</v>
      </c>
      <c r="I30" s="25">
        <v>5.5</v>
      </c>
      <c r="J30" s="23">
        <v>80</v>
      </c>
      <c r="K30" s="59">
        <v>0</v>
      </c>
      <c r="L30" s="26">
        <f t="shared" si="12"/>
        <v>0</v>
      </c>
      <c r="M30" s="27" t="s">
        <v>3</v>
      </c>
      <c r="N30" s="28">
        <v>9.31</v>
      </c>
      <c r="O30" s="29">
        <f t="shared" si="9"/>
        <v>0</v>
      </c>
      <c r="P30" s="52">
        <v>1.8444</v>
      </c>
      <c r="Q30" s="30">
        <f t="shared" si="11"/>
        <v>0</v>
      </c>
    </row>
    <row r="31" spans="2:17" ht="45" customHeight="1" thickBot="1" x14ac:dyDescent="0.35">
      <c r="B31" s="98">
        <v>50821</v>
      </c>
      <c r="C31" s="113" t="s">
        <v>47</v>
      </c>
      <c r="D31" s="113"/>
      <c r="E31" s="113"/>
      <c r="F31" s="113"/>
      <c r="G31" s="113"/>
      <c r="H31" s="24" t="s">
        <v>4</v>
      </c>
      <c r="I31" s="25">
        <v>5.5</v>
      </c>
      <c r="J31" s="23">
        <v>80</v>
      </c>
      <c r="K31" s="59">
        <v>0</v>
      </c>
      <c r="L31" s="26">
        <f>(K31/J31)</f>
        <v>0</v>
      </c>
      <c r="M31" s="27" t="s">
        <v>3</v>
      </c>
      <c r="N31" s="28">
        <v>5.55</v>
      </c>
      <c r="O31" s="29">
        <f t="shared" ref="O31:O38" si="13">N31*L31</f>
        <v>0</v>
      </c>
      <c r="P31" s="52">
        <v>1.8444</v>
      </c>
      <c r="Q31" s="30">
        <f t="shared" ref="Q31:Q32" si="14">(P31*O31)</f>
        <v>0</v>
      </c>
    </row>
    <row r="32" spans="2:17" ht="45" customHeight="1" thickBot="1" x14ac:dyDescent="0.35">
      <c r="B32" s="98">
        <v>50821</v>
      </c>
      <c r="C32" s="113" t="s">
        <v>47</v>
      </c>
      <c r="D32" s="113"/>
      <c r="E32" s="113"/>
      <c r="F32" s="113"/>
      <c r="G32" s="113"/>
      <c r="H32" s="24" t="s">
        <v>4</v>
      </c>
      <c r="I32" s="25">
        <v>5.5</v>
      </c>
      <c r="J32" s="23">
        <v>80</v>
      </c>
      <c r="K32" s="59">
        <v>0</v>
      </c>
      <c r="L32" s="26">
        <f>(K32/J32)</f>
        <v>0</v>
      </c>
      <c r="M32" s="80" t="s">
        <v>76</v>
      </c>
      <c r="N32" s="81">
        <v>4.45</v>
      </c>
      <c r="O32" s="82">
        <f t="shared" si="13"/>
        <v>0</v>
      </c>
      <c r="P32" s="86">
        <v>1.9915</v>
      </c>
      <c r="Q32" s="103">
        <f t="shared" si="14"/>
        <v>0</v>
      </c>
    </row>
    <row r="33" spans="2:17" ht="45" customHeight="1" thickBot="1" x14ac:dyDescent="0.35">
      <c r="B33" s="98">
        <v>50822</v>
      </c>
      <c r="C33" s="116" t="s">
        <v>48</v>
      </c>
      <c r="D33" s="117"/>
      <c r="E33" s="117"/>
      <c r="F33" s="117"/>
      <c r="G33" s="118"/>
      <c r="H33" s="38" t="s">
        <v>4</v>
      </c>
      <c r="I33" s="25">
        <v>5.5</v>
      </c>
      <c r="J33" s="23">
        <v>80</v>
      </c>
      <c r="K33" s="59">
        <v>0</v>
      </c>
      <c r="L33" s="26">
        <f t="shared" si="12"/>
        <v>0</v>
      </c>
      <c r="M33" s="27" t="s">
        <v>3</v>
      </c>
      <c r="N33" s="28">
        <v>5.75</v>
      </c>
      <c r="O33" s="29">
        <f t="shared" si="13"/>
        <v>0</v>
      </c>
      <c r="P33" s="52">
        <v>1.8444</v>
      </c>
      <c r="Q33" s="30">
        <f t="shared" ref="Q33:Q38" si="15">(P33*O33)</f>
        <v>0</v>
      </c>
    </row>
    <row r="34" spans="2:17" ht="45" customHeight="1" thickBot="1" x14ac:dyDescent="0.35">
      <c r="B34" s="98">
        <v>50822</v>
      </c>
      <c r="C34" s="116" t="s">
        <v>48</v>
      </c>
      <c r="D34" s="117"/>
      <c r="E34" s="117"/>
      <c r="F34" s="117"/>
      <c r="G34" s="118"/>
      <c r="H34" s="97" t="s">
        <v>4</v>
      </c>
      <c r="I34" s="25">
        <v>5.5</v>
      </c>
      <c r="J34" s="23">
        <v>80</v>
      </c>
      <c r="K34" s="59">
        <v>0</v>
      </c>
      <c r="L34" s="26">
        <f t="shared" si="12"/>
        <v>0</v>
      </c>
      <c r="M34" s="80" t="s">
        <v>76</v>
      </c>
      <c r="N34" s="81">
        <v>4.5999999999999996</v>
      </c>
      <c r="O34" s="82">
        <f t="shared" si="13"/>
        <v>0</v>
      </c>
      <c r="P34" s="86">
        <v>1.9915</v>
      </c>
      <c r="Q34" s="103">
        <f t="shared" si="15"/>
        <v>0</v>
      </c>
    </row>
    <row r="35" spans="2:17" ht="45" customHeight="1" thickBot="1" x14ac:dyDescent="0.35">
      <c r="B35" s="98">
        <v>50831</v>
      </c>
      <c r="C35" s="114" t="s">
        <v>81</v>
      </c>
      <c r="D35" s="115"/>
      <c r="E35" s="115"/>
      <c r="F35" s="115"/>
      <c r="G35" s="112"/>
      <c r="H35" s="97" t="s">
        <v>19</v>
      </c>
      <c r="I35" s="25">
        <v>5.5</v>
      </c>
      <c r="J35" s="23">
        <v>80</v>
      </c>
      <c r="K35" s="59">
        <v>0</v>
      </c>
      <c r="L35" s="26">
        <f t="shared" si="12"/>
        <v>0</v>
      </c>
      <c r="M35" s="27" t="s">
        <v>3</v>
      </c>
      <c r="N35" s="28">
        <v>5.55</v>
      </c>
      <c r="O35" s="29">
        <f t="shared" si="13"/>
        <v>0</v>
      </c>
      <c r="P35" s="52">
        <v>1.8444</v>
      </c>
      <c r="Q35" s="30">
        <f t="shared" si="15"/>
        <v>0</v>
      </c>
    </row>
    <row r="36" spans="2:17" ht="45" customHeight="1" thickBot="1" x14ac:dyDescent="0.35">
      <c r="B36" s="98">
        <v>50831</v>
      </c>
      <c r="C36" s="114" t="s">
        <v>81</v>
      </c>
      <c r="D36" s="115"/>
      <c r="E36" s="115"/>
      <c r="F36" s="115"/>
      <c r="G36" s="112"/>
      <c r="H36" s="97" t="s">
        <v>19</v>
      </c>
      <c r="I36" s="25">
        <v>5.5</v>
      </c>
      <c r="J36" s="23">
        <v>80</v>
      </c>
      <c r="K36" s="59">
        <v>0</v>
      </c>
      <c r="L36" s="26">
        <f t="shared" si="12"/>
        <v>0</v>
      </c>
      <c r="M36" s="80" t="s">
        <v>76</v>
      </c>
      <c r="N36" s="81">
        <v>4.45</v>
      </c>
      <c r="O36" s="82">
        <f t="shared" si="13"/>
        <v>0</v>
      </c>
      <c r="P36" s="86">
        <v>1.9915</v>
      </c>
      <c r="Q36" s="103">
        <f t="shared" si="15"/>
        <v>0</v>
      </c>
    </row>
    <row r="37" spans="2:17" ht="45" customHeight="1" thickBot="1" x14ac:dyDescent="0.35">
      <c r="B37" s="98">
        <v>50832</v>
      </c>
      <c r="C37" s="116" t="s">
        <v>49</v>
      </c>
      <c r="D37" s="117"/>
      <c r="E37" s="117"/>
      <c r="F37" s="117"/>
      <c r="G37" s="118"/>
      <c r="H37" s="38" t="s">
        <v>19</v>
      </c>
      <c r="I37" s="25">
        <v>5.5</v>
      </c>
      <c r="J37" s="23">
        <v>80</v>
      </c>
      <c r="K37" s="59">
        <v>0</v>
      </c>
      <c r="L37" s="26">
        <f t="shared" si="12"/>
        <v>0</v>
      </c>
      <c r="M37" s="27" t="s">
        <v>3</v>
      </c>
      <c r="N37" s="28">
        <v>5.75</v>
      </c>
      <c r="O37" s="29">
        <f t="shared" si="13"/>
        <v>0</v>
      </c>
      <c r="P37" s="52">
        <v>1.8444</v>
      </c>
      <c r="Q37" s="30">
        <f t="shared" si="15"/>
        <v>0</v>
      </c>
    </row>
    <row r="38" spans="2:17" ht="45" customHeight="1" thickBot="1" x14ac:dyDescent="0.35">
      <c r="B38" s="98">
        <v>50832</v>
      </c>
      <c r="C38" s="116" t="s">
        <v>49</v>
      </c>
      <c r="D38" s="117"/>
      <c r="E38" s="117"/>
      <c r="F38" s="117"/>
      <c r="G38" s="118"/>
      <c r="H38" s="97" t="s">
        <v>19</v>
      </c>
      <c r="I38" s="25">
        <v>5.5</v>
      </c>
      <c r="J38" s="23">
        <v>80</v>
      </c>
      <c r="K38" s="59">
        <v>0</v>
      </c>
      <c r="L38" s="26">
        <f t="shared" si="12"/>
        <v>0</v>
      </c>
      <c r="M38" s="80" t="s">
        <v>76</v>
      </c>
      <c r="N38" s="81">
        <v>4.5999999999999996</v>
      </c>
      <c r="O38" s="82">
        <f t="shared" si="13"/>
        <v>0</v>
      </c>
      <c r="P38" s="86">
        <v>1.9915</v>
      </c>
      <c r="Q38" s="103">
        <f t="shared" si="15"/>
        <v>0</v>
      </c>
    </row>
    <row r="39" spans="2:17" ht="36" customHeight="1" thickBot="1" x14ac:dyDescent="0.35">
      <c r="B39" s="98">
        <v>53551</v>
      </c>
      <c r="C39" s="130" t="s">
        <v>35</v>
      </c>
      <c r="D39" s="104"/>
      <c r="E39" s="104"/>
      <c r="F39" s="104"/>
      <c r="G39" s="104"/>
      <c r="H39" s="24" t="s">
        <v>4</v>
      </c>
      <c r="I39" s="25">
        <v>3.25</v>
      </c>
      <c r="J39" s="23">
        <v>100</v>
      </c>
      <c r="K39" s="59">
        <v>0</v>
      </c>
      <c r="L39" s="26">
        <f t="shared" si="12"/>
        <v>0</v>
      </c>
      <c r="M39" s="27" t="s">
        <v>3</v>
      </c>
      <c r="N39" s="28">
        <v>2.21</v>
      </c>
      <c r="O39" s="29">
        <f t="shared" ref="O39" si="16">N39*L39</f>
        <v>0</v>
      </c>
      <c r="P39" s="52">
        <v>1.8444</v>
      </c>
      <c r="Q39" s="30">
        <f t="shared" ref="Q39" si="17">(P39*O39)</f>
        <v>0</v>
      </c>
    </row>
    <row r="40" spans="2:17" ht="36" customHeight="1" thickBot="1" x14ac:dyDescent="0.35">
      <c r="B40" s="98">
        <v>55999</v>
      </c>
      <c r="C40" s="121" t="s">
        <v>40</v>
      </c>
      <c r="D40" s="104"/>
      <c r="E40" s="104"/>
      <c r="F40" s="104"/>
      <c r="G40" s="104"/>
      <c r="H40" s="31" t="s">
        <v>4</v>
      </c>
      <c r="I40" s="25">
        <v>4</v>
      </c>
      <c r="J40" s="23">
        <v>72</v>
      </c>
      <c r="K40" s="59">
        <v>0</v>
      </c>
      <c r="L40" s="26">
        <f t="shared" si="12"/>
        <v>0</v>
      </c>
      <c r="M40" s="80" t="s">
        <v>76</v>
      </c>
      <c r="N40" s="81">
        <v>5.27</v>
      </c>
      <c r="O40" s="82">
        <f t="shared" ref="O40:O45" si="18">N40*L40</f>
        <v>0</v>
      </c>
      <c r="P40" s="86">
        <v>1.9915</v>
      </c>
      <c r="Q40" s="103">
        <f t="shared" ref="Q40:Q45" si="19">(P40*O40)</f>
        <v>0</v>
      </c>
    </row>
    <row r="41" spans="2:17" ht="36" customHeight="1" thickBot="1" x14ac:dyDescent="0.35">
      <c r="B41" s="98">
        <v>60126</v>
      </c>
      <c r="C41" s="104" t="s">
        <v>11</v>
      </c>
      <c r="D41" s="104"/>
      <c r="E41" s="104"/>
      <c r="F41" s="104"/>
      <c r="G41" s="104"/>
      <c r="H41" s="31" t="s">
        <v>4</v>
      </c>
      <c r="I41" s="25">
        <v>3</v>
      </c>
      <c r="J41" s="23">
        <v>120</v>
      </c>
      <c r="K41" s="59">
        <v>0</v>
      </c>
      <c r="L41" s="26">
        <f t="shared" si="12"/>
        <v>0</v>
      </c>
      <c r="M41" s="32" t="s">
        <v>39</v>
      </c>
      <c r="N41" s="33">
        <v>2.04</v>
      </c>
      <c r="O41" s="34">
        <f t="shared" si="18"/>
        <v>0</v>
      </c>
      <c r="P41" s="35">
        <v>1.4533</v>
      </c>
      <c r="Q41" s="36">
        <f t="shared" si="19"/>
        <v>0</v>
      </c>
    </row>
    <row r="42" spans="2:17" ht="36" customHeight="1" thickBot="1" x14ac:dyDescent="0.35">
      <c r="B42" s="98">
        <v>60226</v>
      </c>
      <c r="C42" s="104" t="s">
        <v>10</v>
      </c>
      <c r="D42" s="104"/>
      <c r="E42" s="104"/>
      <c r="F42" s="104"/>
      <c r="G42" s="104"/>
      <c r="H42" s="31" t="s">
        <v>4</v>
      </c>
      <c r="I42" s="25">
        <v>3</v>
      </c>
      <c r="J42" s="23">
        <v>120</v>
      </c>
      <c r="K42" s="59">
        <v>0</v>
      </c>
      <c r="L42" s="26">
        <f t="shared" si="12"/>
        <v>0</v>
      </c>
      <c r="M42" s="32" t="s">
        <v>39</v>
      </c>
      <c r="N42" s="33">
        <v>1.95</v>
      </c>
      <c r="O42" s="34">
        <f t="shared" si="18"/>
        <v>0</v>
      </c>
      <c r="P42" s="35">
        <v>1.4533</v>
      </c>
      <c r="Q42" s="36">
        <f t="shared" si="19"/>
        <v>0</v>
      </c>
    </row>
    <row r="43" spans="2:17" ht="36" customHeight="1" thickBot="1" x14ac:dyDescent="0.35">
      <c r="B43" s="98">
        <v>60326</v>
      </c>
      <c r="C43" s="104" t="s">
        <v>9</v>
      </c>
      <c r="D43" s="104"/>
      <c r="E43" s="104"/>
      <c r="F43" s="104"/>
      <c r="G43" s="104"/>
      <c r="H43" s="31" t="s">
        <v>4</v>
      </c>
      <c r="I43" s="25">
        <v>3</v>
      </c>
      <c r="J43" s="23">
        <v>120</v>
      </c>
      <c r="K43" s="59">
        <v>0</v>
      </c>
      <c r="L43" s="26">
        <f t="shared" si="12"/>
        <v>0</v>
      </c>
      <c r="M43" s="32" t="s">
        <v>39</v>
      </c>
      <c r="N43" s="33">
        <v>2.02</v>
      </c>
      <c r="O43" s="34">
        <f t="shared" si="18"/>
        <v>0</v>
      </c>
      <c r="P43" s="35">
        <v>1.4533</v>
      </c>
      <c r="Q43" s="36">
        <f t="shared" si="19"/>
        <v>0</v>
      </c>
    </row>
    <row r="44" spans="2:17" ht="36" customHeight="1" thickBot="1" x14ac:dyDescent="0.35">
      <c r="B44" s="98">
        <v>60425</v>
      </c>
      <c r="C44" s="104" t="s">
        <v>8</v>
      </c>
      <c r="D44" s="104"/>
      <c r="E44" s="104"/>
      <c r="F44" s="104"/>
      <c r="G44" s="104"/>
      <c r="H44" s="31" t="s">
        <v>4</v>
      </c>
      <c r="I44" s="25">
        <v>3</v>
      </c>
      <c r="J44" s="23">
        <v>120</v>
      </c>
      <c r="K44" s="59">
        <v>0</v>
      </c>
      <c r="L44" s="26">
        <f>(K44/J44)</f>
        <v>0</v>
      </c>
      <c r="M44" s="32" t="s">
        <v>39</v>
      </c>
      <c r="N44" s="33">
        <v>1.91</v>
      </c>
      <c r="O44" s="34">
        <f t="shared" si="18"/>
        <v>0</v>
      </c>
      <c r="P44" s="35">
        <v>1.4533</v>
      </c>
      <c r="Q44" s="36">
        <f t="shared" si="19"/>
        <v>0</v>
      </c>
    </row>
    <row r="45" spans="2:17" ht="36" customHeight="1" thickBot="1" x14ac:dyDescent="0.35">
      <c r="B45" s="98">
        <v>60521</v>
      </c>
      <c r="C45" s="104" t="s">
        <v>18</v>
      </c>
      <c r="D45" s="104"/>
      <c r="E45" s="104"/>
      <c r="F45" s="104"/>
      <c r="G45" s="104"/>
      <c r="H45" s="31" t="s">
        <v>4</v>
      </c>
      <c r="I45" s="25">
        <v>2.5</v>
      </c>
      <c r="J45" s="23">
        <v>125</v>
      </c>
      <c r="K45" s="59">
        <v>0</v>
      </c>
      <c r="L45" s="26">
        <f t="shared" si="12"/>
        <v>0</v>
      </c>
      <c r="M45" s="32" t="s">
        <v>39</v>
      </c>
      <c r="N45" s="33">
        <v>1.72</v>
      </c>
      <c r="O45" s="34">
        <f t="shared" si="18"/>
        <v>0</v>
      </c>
      <c r="P45" s="35">
        <v>1.4533</v>
      </c>
      <c r="Q45" s="36">
        <f t="shared" si="19"/>
        <v>0</v>
      </c>
    </row>
    <row r="46" spans="2:17" ht="43.5" customHeight="1" thickBot="1" x14ac:dyDescent="0.35">
      <c r="B46" s="98">
        <v>60521</v>
      </c>
      <c r="C46" s="104" t="s">
        <v>17</v>
      </c>
      <c r="D46" s="104"/>
      <c r="E46" s="104"/>
      <c r="F46" s="104"/>
      <c r="G46" s="104"/>
      <c r="H46" s="31" t="s">
        <v>4</v>
      </c>
      <c r="I46" s="25">
        <v>2.5</v>
      </c>
      <c r="J46" s="23">
        <v>125</v>
      </c>
      <c r="K46" s="59">
        <v>0</v>
      </c>
      <c r="L46" s="26">
        <f t="shared" si="12"/>
        <v>0</v>
      </c>
      <c r="M46" s="80" t="s">
        <v>76</v>
      </c>
      <c r="N46" s="81">
        <v>1.48</v>
      </c>
      <c r="O46" s="82">
        <f t="shared" ref="O46:O74" si="20">N46*L46</f>
        <v>0</v>
      </c>
      <c r="P46" s="86">
        <v>1.9915</v>
      </c>
      <c r="Q46" s="103">
        <f t="shared" ref="Q46:Q74" si="21">(P46*O46)</f>
        <v>0</v>
      </c>
    </row>
    <row r="47" spans="2:17" ht="43.5" customHeight="1" thickBot="1" x14ac:dyDescent="0.35">
      <c r="B47" s="98">
        <v>60523</v>
      </c>
      <c r="C47" s="122" t="s">
        <v>70</v>
      </c>
      <c r="D47" s="104"/>
      <c r="E47" s="104"/>
      <c r="F47" s="104"/>
      <c r="G47" s="104"/>
      <c r="H47" s="67" t="s">
        <v>19</v>
      </c>
      <c r="I47" s="25">
        <v>2.5</v>
      </c>
      <c r="J47" s="23">
        <v>120</v>
      </c>
      <c r="K47" s="59">
        <v>0</v>
      </c>
      <c r="L47" s="26">
        <f t="shared" ref="L47" si="22">(K47/J47)</f>
        <v>0</v>
      </c>
      <c r="M47" s="32" t="s">
        <v>39</v>
      </c>
      <c r="N47" s="33">
        <v>0.83</v>
      </c>
      <c r="O47" s="34">
        <f t="shared" ref="O47:O48" si="23">N47*L47</f>
        <v>0</v>
      </c>
      <c r="P47" s="35">
        <v>1.4533</v>
      </c>
      <c r="Q47" s="36">
        <f t="shared" ref="Q47:Q48" si="24">(P47*O47)</f>
        <v>0</v>
      </c>
    </row>
    <row r="48" spans="2:17" ht="43.5" customHeight="1" thickBot="1" x14ac:dyDescent="0.35">
      <c r="B48" s="98">
        <v>60523</v>
      </c>
      <c r="C48" s="122" t="s">
        <v>70</v>
      </c>
      <c r="D48" s="104"/>
      <c r="E48" s="104"/>
      <c r="F48" s="104"/>
      <c r="G48" s="104"/>
      <c r="H48" s="67" t="s">
        <v>19</v>
      </c>
      <c r="I48" s="25">
        <v>2.5</v>
      </c>
      <c r="J48" s="23">
        <v>120</v>
      </c>
      <c r="K48" s="59">
        <v>0</v>
      </c>
      <c r="L48" s="26">
        <f t="shared" ref="L48" si="25">(K48/J48)</f>
        <v>0</v>
      </c>
      <c r="M48" s="80" t="s">
        <v>76</v>
      </c>
      <c r="N48" s="81">
        <v>0.71</v>
      </c>
      <c r="O48" s="82">
        <f t="shared" si="23"/>
        <v>0</v>
      </c>
      <c r="P48" s="86">
        <v>1.9915</v>
      </c>
      <c r="Q48" s="103">
        <f t="shared" si="24"/>
        <v>0</v>
      </c>
    </row>
    <row r="49" spans="2:17" ht="36" customHeight="1" thickBot="1" x14ac:dyDescent="0.35">
      <c r="B49" s="98">
        <v>60826</v>
      </c>
      <c r="C49" s="104" t="s">
        <v>16</v>
      </c>
      <c r="D49" s="104"/>
      <c r="E49" s="104"/>
      <c r="F49" s="104"/>
      <c r="G49" s="104"/>
      <c r="H49" s="31" t="s">
        <v>4</v>
      </c>
      <c r="I49" s="25">
        <v>3</v>
      </c>
      <c r="J49" s="23">
        <v>120</v>
      </c>
      <c r="K49" s="59">
        <v>0</v>
      </c>
      <c r="L49" s="26">
        <f t="shared" si="12"/>
        <v>0</v>
      </c>
      <c r="M49" s="32" t="s">
        <v>39</v>
      </c>
      <c r="N49" s="33">
        <v>2.06</v>
      </c>
      <c r="O49" s="34">
        <f t="shared" si="20"/>
        <v>0</v>
      </c>
      <c r="P49" s="35">
        <v>1.4533</v>
      </c>
      <c r="Q49" s="36">
        <f t="shared" si="21"/>
        <v>0</v>
      </c>
    </row>
    <row r="50" spans="2:17" ht="36" customHeight="1" thickBot="1" x14ac:dyDescent="0.35">
      <c r="B50" s="98">
        <v>60941</v>
      </c>
      <c r="C50" s="121" t="s">
        <v>41</v>
      </c>
      <c r="D50" s="104"/>
      <c r="E50" s="104"/>
      <c r="F50" s="104"/>
      <c r="G50" s="104"/>
      <c r="H50" s="31" t="s">
        <v>4</v>
      </c>
      <c r="I50" s="25">
        <v>3.5</v>
      </c>
      <c r="J50" s="23">
        <v>100</v>
      </c>
      <c r="K50" s="59">
        <v>0</v>
      </c>
      <c r="L50" s="26">
        <f t="shared" si="12"/>
        <v>0</v>
      </c>
      <c r="M50" s="32" t="s">
        <v>39</v>
      </c>
      <c r="N50" s="33">
        <v>0.96</v>
      </c>
      <c r="O50" s="34">
        <f t="shared" si="20"/>
        <v>0</v>
      </c>
      <c r="P50" s="35">
        <v>1.4533</v>
      </c>
      <c r="Q50" s="36">
        <f t="shared" si="21"/>
        <v>0</v>
      </c>
    </row>
    <row r="51" spans="2:17" ht="36" customHeight="1" thickBot="1" x14ac:dyDescent="0.35">
      <c r="B51" s="98">
        <v>61341</v>
      </c>
      <c r="C51" s="121" t="s">
        <v>42</v>
      </c>
      <c r="D51" s="104"/>
      <c r="E51" s="104"/>
      <c r="F51" s="104"/>
      <c r="G51" s="104"/>
      <c r="H51" s="31" t="s">
        <v>4</v>
      </c>
      <c r="I51" s="25">
        <v>3.5</v>
      </c>
      <c r="J51" s="23">
        <v>100</v>
      </c>
      <c r="K51" s="59">
        <v>0</v>
      </c>
      <c r="L51" s="26">
        <f t="shared" si="12"/>
        <v>0</v>
      </c>
      <c r="M51" s="32" t="s">
        <v>39</v>
      </c>
      <c r="N51" s="33">
        <v>1.98</v>
      </c>
      <c r="O51" s="34">
        <f t="shared" si="20"/>
        <v>0</v>
      </c>
      <c r="P51" s="35">
        <v>1.4533</v>
      </c>
      <c r="Q51" s="36">
        <f t="shared" si="21"/>
        <v>0</v>
      </c>
    </row>
    <row r="52" spans="2:17" ht="36" customHeight="1" thickBot="1" x14ac:dyDescent="0.35">
      <c r="B52" s="98">
        <v>61341</v>
      </c>
      <c r="C52" s="121" t="s">
        <v>42</v>
      </c>
      <c r="D52" s="104"/>
      <c r="E52" s="104"/>
      <c r="F52" s="104"/>
      <c r="G52" s="104"/>
      <c r="H52" s="31" t="s">
        <v>4</v>
      </c>
      <c r="I52" s="25">
        <v>3.5</v>
      </c>
      <c r="J52" s="23">
        <v>100</v>
      </c>
      <c r="K52" s="59">
        <v>0</v>
      </c>
      <c r="L52" s="26">
        <f t="shared" ref="L52" si="26">(K52/J52)</f>
        <v>0</v>
      </c>
      <c r="M52" s="62" t="s">
        <v>57</v>
      </c>
      <c r="N52" s="63">
        <v>0.71</v>
      </c>
      <c r="O52" s="64">
        <f t="shared" si="20"/>
        <v>0</v>
      </c>
      <c r="P52" s="65">
        <v>0.69769999999999999</v>
      </c>
      <c r="Q52" s="66">
        <f t="shared" si="21"/>
        <v>0</v>
      </c>
    </row>
    <row r="53" spans="2:17" ht="36" customHeight="1" thickBot="1" x14ac:dyDescent="0.35">
      <c r="B53" s="98">
        <v>63136</v>
      </c>
      <c r="C53" s="104" t="s">
        <v>15</v>
      </c>
      <c r="D53" s="104"/>
      <c r="E53" s="104"/>
      <c r="F53" s="104"/>
      <c r="G53" s="104"/>
      <c r="H53" s="31" t="s">
        <v>4</v>
      </c>
      <c r="I53" s="25">
        <v>3.2</v>
      </c>
      <c r="J53" s="23">
        <v>120</v>
      </c>
      <c r="K53" s="59">
        <v>0</v>
      </c>
      <c r="L53" s="26">
        <f t="shared" si="12"/>
        <v>0</v>
      </c>
      <c r="M53" s="32" t="s">
        <v>39</v>
      </c>
      <c r="N53" s="33">
        <v>1.4</v>
      </c>
      <c r="O53" s="34">
        <f t="shared" si="20"/>
        <v>0</v>
      </c>
      <c r="P53" s="35">
        <v>1.4533</v>
      </c>
      <c r="Q53" s="36">
        <f t="shared" si="21"/>
        <v>0</v>
      </c>
    </row>
    <row r="54" spans="2:17" ht="36" customHeight="1" thickBot="1" x14ac:dyDescent="0.35">
      <c r="B54" s="98">
        <v>63186</v>
      </c>
      <c r="C54" s="104" t="s">
        <v>14</v>
      </c>
      <c r="D54" s="104"/>
      <c r="E54" s="104"/>
      <c r="F54" s="104"/>
      <c r="G54" s="104"/>
      <c r="H54" s="31" t="s">
        <v>4</v>
      </c>
      <c r="I54" s="25">
        <v>3.2</v>
      </c>
      <c r="J54" s="23">
        <v>120</v>
      </c>
      <c r="K54" s="59">
        <v>0</v>
      </c>
      <c r="L54" s="26">
        <f t="shared" si="12"/>
        <v>0</v>
      </c>
      <c r="M54" s="32" t="s">
        <v>39</v>
      </c>
      <c r="N54" s="33">
        <v>1.41</v>
      </c>
      <c r="O54" s="34">
        <f t="shared" si="20"/>
        <v>0</v>
      </c>
      <c r="P54" s="35">
        <v>1.4533</v>
      </c>
      <c r="Q54" s="36">
        <f t="shared" si="21"/>
        <v>0</v>
      </c>
    </row>
    <row r="55" spans="2:17" ht="36" customHeight="1" thickBot="1" x14ac:dyDescent="0.35">
      <c r="B55" s="98">
        <v>63218</v>
      </c>
      <c r="C55" s="104" t="s">
        <v>13</v>
      </c>
      <c r="D55" s="104"/>
      <c r="E55" s="104"/>
      <c r="F55" s="104"/>
      <c r="G55" s="104"/>
      <c r="H55" s="31" t="s">
        <v>4</v>
      </c>
      <c r="I55" s="25">
        <v>3.2</v>
      </c>
      <c r="J55" s="23">
        <v>120</v>
      </c>
      <c r="K55" s="59">
        <v>0</v>
      </c>
      <c r="L55" s="26">
        <f t="shared" si="12"/>
        <v>0</v>
      </c>
      <c r="M55" s="32" t="s">
        <v>39</v>
      </c>
      <c r="N55" s="33">
        <v>1.35</v>
      </c>
      <c r="O55" s="34">
        <f t="shared" si="20"/>
        <v>0</v>
      </c>
      <c r="P55" s="35">
        <v>1.4533</v>
      </c>
      <c r="Q55" s="36">
        <f t="shared" si="21"/>
        <v>0</v>
      </c>
    </row>
    <row r="56" spans="2:17" ht="36" customHeight="1" thickBot="1" x14ac:dyDescent="0.35">
      <c r="B56" s="98">
        <v>63270</v>
      </c>
      <c r="C56" s="104" t="s">
        <v>12</v>
      </c>
      <c r="D56" s="104"/>
      <c r="E56" s="104"/>
      <c r="F56" s="104"/>
      <c r="G56" s="104"/>
      <c r="H56" s="31" t="s">
        <v>4</v>
      </c>
      <c r="I56" s="25">
        <v>3.5</v>
      </c>
      <c r="J56" s="23">
        <v>100</v>
      </c>
      <c r="K56" s="59">
        <v>0</v>
      </c>
      <c r="L56" s="26">
        <f t="shared" si="12"/>
        <v>0</v>
      </c>
      <c r="M56" s="32" t="s">
        <v>39</v>
      </c>
      <c r="N56" s="33">
        <v>1.0900000000000001</v>
      </c>
      <c r="O56" s="34">
        <f t="shared" si="20"/>
        <v>0</v>
      </c>
      <c r="P56" s="35">
        <v>1.4533</v>
      </c>
      <c r="Q56" s="36">
        <f t="shared" si="21"/>
        <v>0</v>
      </c>
    </row>
    <row r="57" spans="2:17" ht="36" customHeight="1" thickBot="1" x14ac:dyDescent="0.35">
      <c r="B57" s="98">
        <v>63272</v>
      </c>
      <c r="C57" s="119" t="s">
        <v>56</v>
      </c>
      <c r="D57" s="104"/>
      <c r="E57" s="104"/>
      <c r="F57" s="104"/>
      <c r="G57" s="104"/>
      <c r="H57" s="61" t="s">
        <v>4</v>
      </c>
      <c r="I57" s="25">
        <v>3.5</v>
      </c>
      <c r="J57" s="23">
        <v>100</v>
      </c>
      <c r="K57" s="59">
        <v>0</v>
      </c>
      <c r="L57" s="26">
        <f t="shared" si="12"/>
        <v>0</v>
      </c>
      <c r="M57" s="32" t="s">
        <v>39</v>
      </c>
      <c r="N57" s="33">
        <v>1.0900000000000001</v>
      </c>
      <c r="O57" s="34">
        <f t="shared" ref="O57" si="27">N57*L57</f>
        <v>0</v>
      </c>
      <c r="P57" s="35">
        <v>1.4533</v>
      </c>
      <c r="Q57" s="36">
        <f t="shared" ref="Q57" si="28">(P57*O57)</f>
        <v>0</v>
      </c>
    </row>
    <row r="58" spans="2:17" ht="36" customHeight="1" thickBot="1" x14ac:dyDescent="0.35">
      <c r="B58" s="98">
        <v>63272</v>
      </c>
      <c r="C58" s="119" t="s">
        <v>56</v>
      </c>
      <c r="D58" s="104"/>
      <c r="E58" s="104"/>
      <c r="F58" s="104"/>
      <c r="G58" s="104"/>
      <c r="H58" s="61" t="s">
        <v>4</v>
      </c>
      <c r="I58" s="25">
        <v>3.5</v>
      </c>
      <c r="J58" s="23">
        <v>100</v>
      </c>
      <c r="K58" s="59">
        <v>0</v>
      </c>
      <c r="L58" s="26">
        <f t="shared" si="12"/>
        <v>0</v>
      </c>
      <c r="M58" s="62" t="s">
        <v>57</v>
      </c>
      <c r="N58" s="63">
        <v>3.92</v>
      </c>
      <c r="O58" s="64">
        <f t="shared" ref="O58:O60" si="29">N58*L58</f>
        <v>0</v>
      </c>
      <c r="P58" s="65">
        <v>0.69769999999999999</v>
      </c>
      <c r="Q58" s="66">
        <f t="shared" si="21"/>
        <v>0</v>
      </c>
    </row>
    <row r="59" spans="2:17" ht="36" customHeight="1" thickBot="1" x14ac:dyDescent="0.35">
      <c r="B59" s="98">
        <v>63273</v>
      </c>
      <c r="C59" s="119" t="s">
        <v>58</v>
      </c>
      <c r="D59" s="104"/>
      <c r="E59" s="104"/>
      <c r="F59" s="104"/>
      <c r="G59" s="104"/>
      <c r="H59" s="61" t="s">
        <v>4</v>
      </c>
      <c r="I59" s="25">
        <v>3.5</v>
      </c>
      <c r="J59" s="23">
        <v>60</v>
      </c>
      <c r="K59" s="59">
        <v>0</v>
      </c>
      <c r="L59" s="26">
        <f t="shared" ref="L59:L61" si="30">(K59/J59)</f>
        <v>0</v>
      </c>
      <c r="M59" s="32" t="s">
        <v>39</v>
      </c>
      <c r="N59" s="33">
        <v>0.66</v>
      </c>
      <c r="O59" s="34">
        <f t="shared" si="29"/>
        <v>0</v>
      </c>
      <c r="P59" s="35">
        <v>1.4533</v>
      </c>
      <c r="Q59" s="36">
        <f t="shared" ref="Q59" si="31">(P59*O59)</f>
        <v>0</v>
      </c>
    </row>
    <row r="60" spans="2:17" ht="36" customHeight="1" thickBot="1" x14ac:dyDescent="0.35">
      <c r="B60" s="98">
        <v>63273</v>
      </c>
      <c r="C60" s="119" t="s">
        <v>58</v>
      </c>
      <c r="D60" s="104"/>
      <c r="E60" s="104"/>
      <c r="F60" s="104"/>
      <c r="G60" s="104"/>
      <c r="H60" s="61" t="s">
        <v>4</v>
      </c>
      <c r="I60" s="25">
        <v>3.5</v>
      </c>
      <c r="J60" s="23">
        <v>60</v>
      </c>
      <c r="K60" s="59">
        <v>0</v>
      </c>
      <c r="L60" s="26">
        <f t="shared" si="30"/>
        <v>0</v>
      </c>
      <c r="M60" s="62" t="s">
        <v>57</v>
      </c>
      <c r="N60" s="63">
        <v>2.35</v>
      </c>
      <c r="O60" s="64">
        <f t="shared" si="29"/>
        <v>0</v>
      </c>
      <c r="P60" s="65">
        <v>0.69769999999999999</v>
      </c>
      <c r="Q60" s="66">
        <f t="shared" si="21"/>
        <v>0</v>
      </c>
    </row>
    <row r="61" spans="2:17" ht="36" customHeight="1" thickBot="1" x14ac:dyDescent="0.35">
      <c r="B61" s="98">
        <v>66034</v>
      </c>
      <c r="C61" s="107" t="s">
        <v>71</v>
      </c>
      <c r="D61" s="104"/>
      <c r="E61" s="104"/>
      <c r="F61" s="104"/>
      <c r="G61" s="104"/>
      <c r="H61" s="70" t="s">
        <v>4</v>
      </c>
      <c r="I61" s="25">
        <v>2.9</v>
      </c>
      <c r="J61" s="23">
        <v>84</v>
      </c>
      <c r="K61" s="59">
        <v>0</v>
      </c>
      <c r="L61" s="26">
        <f t="shared" si="30"/>
        <v>0</v>
      </c>
      <c r="M61" s="32" t="s">
        <v>39</v>
      </c>
      <c r="N61" s="33">
        <v>0.84</v>
      </c>
      <c r="O61" s="34">
        <f t="shared" si="20"/>
        <v>0</v>
      </c>
      <c r="P61" s="35">
        <v>1.4533</v>
      </c>
      <c r="Q61" s="36">
        <f t="shared" ref="Q61:Q63" si="32">(P61*O61)</f>
        <v>0</v>
      </c>
    </row>
    <row r="62" spans="2:17" ht="36" customHeight="1" thickBot="1" x14ac:dyDescent="0.35">
      <c r="B62" s="98">
        <v>66035</v>
      </c>
      <c r="C62" s="107" t="s">
        <v>72</v>
      </c>
      <c r="D62" s="104"/>
      <c r="E62" s="104"/>
      <c r="F62" s="104"/>
      <c r="G62" s="104"/>
      <c r="H62" s="70" t="s">
        <v>19</v>
      </c>
      <c r="I62" s="25">
        <v>2.9</v>
      </c>
      <c r="J62" s="23">
        <v>84</v>
      </c>
      <c r="K62" s="59">
        <v>0</v>
      </c>
      <c r="L62" s="26">
        <f t="shared" si="12"/>
        <v>0</v>
      </c>
      <c r="M62" s="32" t="s">
        <v>39</v>
      </c>
      <c r="N62" s="33">
        <v>0.84</v>
      </c>
      <c r="O62" s="34">
        <f t="shared" si="20"/>
        <v>0</v>
      </c>
      <c r="P62" s="35">
        <v>1.4533</v>
      </c>
      <c r="Q62" s="36">
        <f t="shared" si="32"/>
        <v>0</v>
      </c>
    </row>
    <row r="63" spans="2:17" ht="36" customHeight="1" thickBot="1" x14ac:dyDescent="0.35">
      <c r="B63" s="98">
        <v>66036</v>
      </c>
      <c r="C63" s="107" t="s">
        <v>73</v>
      </c>
      <c r="D63" s="104"/>
      <c r="E63" s="104"/>
      <c r="F63" s="104"/>
      <c r="G63" s="104"/>
      <c r="H63" s="31"/>
      <c r="I63" s="25">
        <v>2.9</v>
      </c>
      <c r="J63" s="23">
        <v>84</v>
      </c>
      <c r="K63" s="59">
        <v>0</v>
      </c>
      <c r="L63" s="26">
        <f t="shared" si="12"/>
        <v>0</v>
      </c>
      <c r="M63" s="32" t="s">
        <v>39</v>
      </c>
      <c r="N63" s="33">
        <v>0.84</v>
      </c>
      <c r="O63" s="34">
        <f t="shared" si="20"/>
        <v>0</v>
      </c>
      <c r="P63" s="35">
        <v>1.4533</v>
      </c>
      <c r="Q63" s="36">
        <f t="shared" si="32"/>
        <v>0</v>
      </c>
    </row>
    <row r="64" spans="2:17" ht="36" customHeight="1" thickBot="1" x14ac:dyDescent="0.35">
      <c r="B64" s="98">
        <v>78010</v>
      </c>
      <c r="C64" s="105" t="s">
        <v>59</v>
      </c>
      <c r="D64" s="106"/>
      <c r="E64" s="106"/>
      <c r="F64" s="106"/>
      <c r="G64" s="39"/>
      <c r="H64" s="38"/>
      <c r="I64" s="25">
        <v>1</v>
      </c>
      <c r="J64" s="23">
        <v>216</v>
      </c>
      <c r="K64" s="59">
        <v>0</v>
      </c>
      <c r="L64" s="26">
        <f t="shared" si="12"/>
        <v>0</v>
      </c>
      <c r="M64" s="32" t="s">
        <v>39</v>
      </c>
      <c r="N64" s="33">
        <v>0.81</v>
      </c>
      <c r="O64" s="34">
        <f t="shared" ref="O64:O67" si="33">N64*L64</f>
        <v>0</v>
      </c>
      <c r="P64" s="35">
        <v>1.4533</v>
      </c>
      <c r="Q64" s="36">
        <f t="shared" ref="Q64:Q67" si="34">(P64*O64)</f>
        <v>0</v>
      </c>
    </row>
    <row r="65" spans="2:17" ht="36" customHeight="1" thickBot="1" x14ac:dyDescent="0.35">
      <c r="B65" s="98">
        <v>78015</v>
      </c>
      <c r="C65" s="105" t="s">
        <v>60</v>
      </c>
      <c r="D65" s="106"/>
      <c r="E65" s="106"/>
      <c r="F65" s="106"/>
      <c r="G65" s="39"/>
      <c r="H65" s="38"/>
      <c r="I65" s="25">
        <v>1.5</v>
      </c>
      <c r="J65" s="23">
        <v>216</v>
      </c>
      <c r="K65" s="59">
        <v>0</v>
      </c>
      <c r="L65" s="26">
        <f t="shared" si="12"/>
        <v>0</v>
      </c>
      <c r="M65" s="32" t="s">
        <v>39</v>
      </c>
      <c r="N65" s="33">
        <v>1.22</v>
      </c>
      <c r="O65" s="34">
        <f t="shared" si="33"/>
        <v>0</v>
      </c>
      <c r="P65" s="35">
        <v>1.4533</v>
      </c>
      <c r="Q65" s="36">
        <f t="shared" si="34"/>
        <v>0</v>
      </c>
    </row>
    <row r="66" spans="2:17" ht="36" customHeight="1" thickBot="1" x14ac:dyDescent="0.35">
      <c r="B66" s="98">
        <v>78185</v>
      </c>
      <c r="C66" s="110" t="s">
        <v>61</v>
      </c>
      <c r="D66" s="111"/>
      <c r="E66" s="111"/>
      <c r="F66" s="111"/>
      <c r="G66" s="39"/>
      <c r="H66" s="38"/>
      <c r="I66" s="25">
        <v>1.85</v>
      </c>
      <c r="J66" s="23">
        <v>135</v>
      </c>
      <c r="K66" s="59">
        <v>0</v>
      </c>
      <c r="L66" s="26">
        <f t="shared" si="12"/>
        <v>0</v>
      </c>
      <c r="M66" s="32" t="s">
        <v>39</v>
      </c>
      <c r="N66" s="33">
        <v>0.93</v>
      </c>
      <c r="O66" s="34">
        <f t="shared" si="33"/>
        <v>0</v>
      </c>
      <c r="P66" s="35">
        <v>1.4533</v>
      </c>
      <c r="Q66" s="36">
        <f t="shared" si="34"/>
        <v>0</v>
      </c>
    </row>
    <row r="67" spans="2:17" ht="36" customHeight="1" thickBot="1" x14ac:dyDescent="0.35">
      <c r="B67" s="98">
        <v>90010</v>
      </c>
      <c r="C67" s="114" t="s">
        <v>78</v>
      </c>
      <c r="D67" s="115"/>
      <c r="E67" s="115"/>
      <c r="F67" s="115"/>
      <c r="G67" s="112"/>
      <c r="H67" s="97" t="s">
        <v>4</v>
      </c>
      <c r="I67" s="25">
        <v>3.4</v>
      </c>
      <c r="J67" s="23">
        <v>72</v>
      </c>
      <c r="K67" s="59">
        <v>0</v>
      </c>
      <c r="L67" s="26">
        <f t="shared" si="12"/>
        <v>0</v>
      </c>
      <c r="M67" s="32" t="s">
        <v>39</v>
      </c>
      <c r="N67" s="33">
        <v>1.34</v>
      </c>
      <c r="O67" s="34">
        <f t="shared" si="33"/>
        <v>0</v>
      </c>
      <c r="P67" s="35">
        <v>1.4533</v>
      </c>
      <c r="Q67" s="36">
        <f t="shared" si="34"/>
        <v>0</v>
      </c>
    </row>
    <row r="68" spans="2:17" ht="36" customHeight="1" thickBot="1" x14ac:dyDescent="0.35">
      <c r="B68" s="98">
        <v>90029</v>
      </c>
      <c r="C68" s="104" t="s">
        <v>7</v>
      </c>
      <c r="D68" s="104"/>
      <c r="E68" s="104"/>
      <c r="F68" s="104"/>
      <c r="G68" s="104"/>
      <c r="H68" s="31" t="s">
        <v>4</v>
      </c>
      <c r="I68" s="25">
        <v>2.9</v>
      </c>
      <c r="J68" s="23">
        <v>72</v>
      </c>
      <c r="K68" s="59">
        <v>0</v>
      </c>
      <c r="L68" s="26">
        <f t="shared" si="12"/>
        <v>0</v>
      </c>
      <c r="M68" s="32" t="s">
        <v>39</v>
      </c>
      <c r="N68" s="33">
        <v>1.03</v>
      </c>
      <c r="O68" s="34">
        <f t="shared" si="20"/>
        <v>0</v>
      </c>
      <c r="P68" s="35">
        <v>1.4533</v>
      </c>
      <c r="Q68" s="36">
        <f t="shared" si="21"/>
        <v>0</v>
      </c>
    </row>
    <row r="69" spans="2:17" ht="36" customHeight="1" thickBot="1" x14ac:dyDescent="0.35">
      <c r="B69" s="98">
        <v>90036</v>
      </c>
      <c r="C69" s="110" t="s">
        <v>62</v>
      </c>
      <c r="D69" s="111"/>
      <c r="E69" s="111"/>
      <c r="F69" s="111"/>
      <c r="G69" s="112"/>
      <c r="H69" s="61" t="s">
        <v>19</v>
      </c>
      <c r="I69" s="25">
        <v>3</v>
      </c>
      <c r="J69" s="23">
        <v>60</v>
      </c>
      <c r="K69" s="59">
        <v>0</v>
      </c>
      <c r="L69" s="26">
        <f t="shared" si="12"/>
        <v>0</v>
      </c>
      <c r="M69" s="32" t="s">
        <v>39</v>
      </c>
      <c r="N69" s="33">
        <v>0.3</v>
      </c>
      <c r="O69" s="34">
        <f t="shared" si="20"/>
        <v>0</v>
      </c>
      <c r="P69" s="35">
        <v>1.4533</v>
      </c>
      <c r="Q69" s="36">
        <f t="shared" si="21"/>
        <v>0</v>
      </c>
    </row>
    <row r="70" spans="2:17" ht="36" customHeight="1" thickBot="1" x14ac:dyDescent="0.35">
      <c r="B70" s="98">
        <v>90038</v>
      </c>
      <c r="C70" s="120" t="s">
        <v>63</v>
      </c>
      <c r="D70" s="111"/>
      <c r="E70" s="111"/>
      <c r="F70" s="111"/>
      <c r="G70" s="112"/>
      <c r="H70" s="61" t="s">
        <v>64</v>
      </c>
      <c r="I70" s="25">
        <v>3</v>
      </c>
      <c r="J70" s="23">
        <v>120</v>
      </c>
      <c r="K70" s="59">
        <v>0</v>
      </c>
      <c r="L70" s="26">
        <f t="shared" si="12"/>
        <v>0</v>
      </c>
      <c r="M70" s="32" t="s">
        <v>39</v>
      </c>
      <c r="N70" s="33">
        <v>0.6</v>
      </c>
      <c r="O70" s="34">
        <f t="shared" si="20"/>
        <v>0</v>
      </c>
      <c r="P70" s="35">
        <v>1.4533</v>
      </c>
      <c r="Q70" s="36">
        <f t="shared" si="21"/>
        <v>0</v>
      </c>
    </row>
    <row r="71" spans="2:17" ht="36" customHeight="1" thickBot="1" x14ac:dyDescent="0.35">
      <c r="B71" s="98">
        <v>90040</v>
      </c>
      <c r="C71" s="104" t="s">
        <v>7</v>
      </c>
      <c r="D71" s="104"/>
      <c r="E71" s="104"/>
      <c r="F71" s="104"/>
      <c r="G71" s="104"/>
      <c r="H71" s="31" t="s">
        <v>4</v>
      </c>
      <c r="I71" s="25">
        <v>4</v>
      </c>
      <c r="J71" s="23">
        <v>72</v>
      </c>
      <c r="K71" s="59">
        <v>0</v>
      </c>
      <c r="L71" s="26">
        <f t="shared" si="12"/>
        <v>0</v>
      </c>
      <c r="M71" s="32" t="s">
        <v>39</v>
      </c>
      <c r="N71" s="33">
        <v>1.43</v>
      </c>
      <c r="O71" s="34">
        <f t="shared" si="20"/>
        <v>0</v>
      </c>
      <c r="P71" s="35">
        <v>1.4533</v>
      </c>
      <c r="Q71" s="36">
        <f t="shared" si="21"/>
        <v>0</v>
      </c>
    </row>
    <row r="72" spans="2:17" ht="36" customHeight="1" thickBot="1" x14ac:dyDescent="0.35">
      <c r="B72" s="98">
        <v>90050</v>
      </c>
      <c r="C72" s="119" t="s">
        <v>65</v>
      </c>
      <c r="D72" s="104"/>
      <c r="E72" s="104"/>
      <c r="F72" s="104"/>
      <c r="G72" s="104"/>
      <c r="H72" s="31"/>
      <c r="I72" s="25">
        <v>3.4</v>
      </c>
      <c r="J72" s="23">
        <v>120</v>
      </c>
      <c r="K72" s="59">
        <v>0</v>
      </c>
      <c r="L72" s="26">
        <f>(K72/J72)</f>
        <v>0</v>
      </c>
      <c r="M72" s="32" t="s">
        <v>39</v>
      </c>
      <c r="N72" s="33">
        <v>1.1299999999999999</v>
      </c>
      <c r="O72" s="34">
        <f t="shared" ref="O72" si="35">N72*L72</f>
        <v>0</v>
      </c>
      <c r="P72" s="35">
        <v>1.4533</v>
      </c>
      <c r="Q72" s="36">
        <f t="shared" ref="Q72" si="36">(P72*O72)</f>
        <v>0</v>
      </c>
    </row>
    <row r="73" spans="2:17" ht="36" customHeight="1" thickBot="1" x14ac:dyDescent="0.35">
      <c r="B73" s="98">
        <v>90060</v>
      </c>
      <c r="C73" s="104" t="s">
        <v>6</v>
      </c>
      <c r="D73" s="104"/>
      <c r="E73" s="104"/>
      <c r="F73" s="104"/>
      <c r="G73" s="104"/>
      <c r="H73" s="31" t="s">
        <v>4</v>
      </c>
      <c r="I73" s="25">
        <v>3.6</v>
      </c>
      <c r="J73" s="23">
        <v>72</v>
      </c>
      <c r="K73" s="59">
        <v>0</v>
      </c>
      <c r="L73" s="26">
        <f>(K73/J73)</f>
        <v>0</v>
      </c>
      <c r="M73" s="32" t="s">
        <v>39</v>
      </c>
      <c r="N73" s="33">
        <v>1.4</v>
      </c>
      <c r="O73" s="34">
        <f t="shared" si="20"/>
        <v>0</v>
      </c>
      <c r="P73" s="35">
        <v>1.4533</v>
      </c>
      <c r="Q73" s="36">
        <f t="shared" si="21"/>
        <v>0</v>
      </c>
    </row>
    <row r="74" spans="2:17" ht="36" customHeight="1" thickBot="1" x14ac:dyDescent="0.35">
      <c r="B74" s="98">
        <v>90070</v>
      </c>
      <c r="C74" s="104" t="s">
        <v>5</v>
      </c>
      <c r="D74" s="104"/>
      <c r="E74" s="104"/>
      <c r="F74" s="104"/>
      <c r="G74" s="104"/>
      <c r="H74" s="31" t="s">
        <v>4</v>
      </c>
      <c r="I74" s="25">
        <v>3.6</v>
      </c>
      <c r="J74" s="23">
        <v>72</v>
      </c>
      <c r="K74" s="59">
        <v>0</v>
      </c>
      <c r="L74" s="26">
        <f t="shared" si="12"/>
        <v>0</v>
      </c>
      <c r="M74" s="32" t="s">
        <v>39</v>
      </c>
      <c r="N74" s="33">
        <v>1.46</v>
      </c>
      <c r="O74" s="34">
        <f t="shared" si="20"/>
        <v>0</v>
      </c>
      <c r="P74" s="35">
        <v>1.4533</v>
      </c>
      <c r="Q74" s="36">
        <f t="shared" si="21"/>
        <v>0</v>
      </c>
    </row>
    <row r="75" spans="2:17" ht="36" customHeight="1" thickBot="1" x14ac:dyDescent="0.35">
      <c r="B75" s="98">
        <v>90081</v>
      </c>
      <c r="C75" s="119" t="s">
        <v>66</v>
      </c>
      <c r="D75" s="104"/>
      <c r="E75" s="104"/>
      <c r="F75" s="104"/>
      <c r="G75" s="104"/>
      <c r="H75" s="31" t="s">
        <v>4</v>
      </c>
      <c r="I75" s="25">
        <v>3.4</v>
      </c>
      <c r="J75" s="23">
        <v>72</v>
      </c>
      <c r="K75" s="59">
        <v>0</v>
      </c>
      <c r="L75" s="26">
        <f t="shared" ref="L75" si="37">(K75/J75)</f>
        <v>0</v>
      </c>
      <c r="M75" s="32" t="s">
        <v>39</v>
      </c>
      <c r="N75" s="33">
        <v>1.58</v>
      </c>
      <c r="O75" s="34">
        <f t="shared" ref="O75" si="38">N75*L75</f>
        <v>0</v>
      </c>
      <c r="P75" s="35">
        <v>1.4533</v>
      </c>
      <c r="Q75" s="36">
        <f t="shared" ref="Q75" si="39">(P75*O75)</f>
        <v>0</v>
      </c>
    </row>
    <row r="76" spans="2:17" ht="36" customHeight="1" thickBot="1" x14ac:dyDescent="0.35">
      <c r="B76" s="98">
        <v>90090</v>
      </c>
      <c r="C76" s="157" t="s">
        <v>50</v>
      </c>
      <c r="D76" s="104"/>
      <c r="E76" s="104"/>
      <c r="F76" s="104"/>
      <c r="G76" s="104"/>
      <c r="H76" s="38" t="s">
        <v>4</v>
      </c>
      <c r="I76" s="25">
        <v>3.4</v>
      </c>
      <c r="J76" s="23">
        <v>72</v>
      </c>
      <c r="K76" s="59">
        <v>0</v>
      </c>
      <c r="L76" s="26">
        <f t="shared" si="12"/>
        <v>0</v>
      </c>
      <c r="M76" s="32" t="s">
        <v>39</v>
      </c>
      <c r="N76" s="33">
        <v>1.62</v>
      </c>
      <c r="O76" s="34">
        <f t="shared" ref="O76" si="40">N76*L76</f>
        <v>0</v>
      </c>
      <c r="P76" s="35">
        <v>1.4533</v>
      </c>
      <c r="Q76" s="36">
        <f t="shared" ref="Q76" si="41">(P76*O76)</f>
        <v>0</v>
      </c>
    </row>
    <row r="77" spans="2:17" ht="36" customHeight="1" thickBot="1" x14ac:dyDescent="0.35">
      <c r="B77" s="98">
        <v>94010</v>
      </c>
      <c r="C77" s="156" t="s">
        <v>43</v>
      </c>
      <c r="D77" s="104"/>
      <c r="E77" s="104"/>
      <c r="F77" s="104"/>
      <c r="G77" s="104"/>
      <c r="H77" s="31" t="s">
        <v>4</v>
      </c>
      <c r="I77" s="25">
        <v>3.8</v>
      </c>
      <c r="J77" s="23">
        <v>72</v>
      </c>
      <c r="K77" s="59">
        <v>0</v>
      </c>
      <c r="L77" s="26">
        <f>(K77/J77)</f>
        <v>0</v>
      </c>
      <c r="M77" s="32" t="s">
        <v>39</v>
      </c>
      <c r="N77" s="33">
        <v>1.4</v>
      </c>
      <c r="O77" s="34">
        <f t="shared" ref="O77:O80" si="42">N77*L77</f>
        <v>0</v>
      </c>
      <c r="P77" s="35">
        <v>1.4533</v>
      </c>
      <c r="Q77" s="36">
        <f t="shared" ref="Q77:Q80" si="43">(P77*O77)</f>
        <v>0</v>
      </c>
    </row>
    <row r="78" spans="2:17" ht="36" customHeight="1" thickBot="1" x14ac:dyDescent="0.35">
      <c r="B78" s="98">
        <v>94030</v>
      </c>
      <c r="C78" s="156" t="s">
        <v>44</v>
      </c>
      <c r="D78" s="104"/>
      <c r="E78" s="104"/>
      <c r="F78" s="104"/>
      <c r="G78" s="104"/>
      <c r="H78" s="31" t="s">
        <v>4</v>
      </c>
      <c r="I78" s="25">
        <v>3.8</v>
      </c>
      <c r="J78" s="23">
        <v>72</v>
      </c>
      <c r="K78" s="59">
        <v>0</v>
      </c>
      <c r="L78" s="26">
        <f t="shared" ref="L78:L80" si="44">(K78/J78)</f>
        <v>0</v>
      </c>
      <c r="M78" s="32" t="s">
        <v>39</v>
      </c>
      <c r="N78" s="33">
        <v>1.4</v>
      </c>
      <c r="O78" s="34">
        <f t="shared" si="42"/>
        <v>0</v>
      </c>
      <c r="P78" s="35">
        <v>1.4533</v>
      </c>
      <c r="Q78" s="36">
        <f t="shared" si="43"/>
        <v>0</v>
      </c>
    </row>
    <row r="79" spans="2:17" ht="36" customHeight="1" thickBot="1" x14ac:dyDescent="0.35">
      <c r="B79" s="98">
        <v>94040</v>
      </c>
      <c r="C79" s="156" t="s">
        <v>45</v>
      </c>
      <c r="D79" s="104"/>
      <c r="E79" s="104"/>
      <c r="F79" s="104"/>
      <c r="G79" s="104"/>
      <c r="H79" s="31" t="s">
        <v>4</v>
      </c>
      <c r="I79" s="25">
        <v>3.8</v>
      </c>
      <c r="J79" s="23">
        <v>72</v>
      </c>
      <c r="K79" s="59">
        <v>0</v>
      </c>
      <c r="L79" s="26">
        <f t="shared" si="44"/>
        <v>0</v>
      </c>
      <c r="M79" s="32" t="s">
        <v>39</v>
      </c>
      <c r="N79" s="33">
        <v>1.4</v>
      </c>
      <c r="O79" s="34">
        <f t="shared" si="42"/>
        <v>0</v>
      </c>
      <c r="P79" s="35">
        <v>1.4533</v>
      </c>
      <c r="Q79" s="36">
        <f t="shared" si="43"/>
        <v>0</v>
      </c>
    </row>
    <row r="80" spans="2:17" ht="36" customHeight="1" thickBot="1" x14ac:dyDescent="0.35">
      <c r="B80" s="99" t="s">
        <v>52</v>
      </c>
      <c r="C80" s="154" t="s">
        <v>46</v>
      </c>
      <c r="D80" s="155"/>
      <c r="E80" s="155"/>
      <c r="F80" s="155"/>
      <c r="G80" s="155"/>
      <c r="H80" s="74" t="s">
        <v>4</v>
      </c>
      <c r="I80" s="58">
        <v>2.5</v>
      </c>
      <c r="J80" s="55">
        <v>125</v>
      </c>
      <c r="K80" s="59">
        <v>0</v>
      </c>
      <c r="L80" s="60">
        <f t="shared" si="44"/>
        <v>0</v>
      </c>
      <c r="M80" s="32" t="s">
        <v>39</v>
      </c>
      <c r="N80" s="68">
        <v>1.72</v>
      </c>
      <c r="O80" s="69">
        <f t="shared" si="42"/>
        <v>0</v>
      </c>
      <c r="P80" s="72">
        <v>1.45333</v>
      </c>
      <c r="Q80" s="73">
        <f t="shared" si="43"/>
        <v>0</v>
      </c>
    </row>
    <row r="81" spans="2:17" ht="39" customHeight="1" x14ac:dyDescent="0.3">
      <c r="B81" s="76"/>
      <c r="C81" s="151"/>
      <c r="D81" s="152"/>
      <c r="E81" s="152"/>
      <c r="F81" s="152"/>
      <c r="G81" s="153"/>
      <c r="H81" s="77"/>
      <c r="I81" s="77"/>
      <c r="J81" s="77"/>
      <c r="K81" s="77"/>
      <c r="L81" s="77"/>
      <c r="M81" s="78"/>
      <c r="N81" s="78"/>
      <c r="O81" s="79"/>
      <c r="P81" s="79"/>
      <c r="Q81" s="77"/>
    </row>
    <row r="82" spans="2:17" ht="7.5" customHeight="1" x14ac:dyDescent="0.3">
      <c r="M82" s="2"/>
      <c r="N82" s="2"/>
      <c r="P82" s="75"/>
    </row>
    <row r="83" spans="2:17" ht="6.75" customHeight="1" x14ac:dyDescent="0.3">
      <c r="M83" s="2"/>
      <c r="N83" s="2"/>
    </row>
    <row r="84" spans="2:17" ht="33.75" customHeight="1" x14ac:dyDescent="0.3">
      <c r="M84" s="2"/>
      <c r="N84" s="2"/>
      <c r="O84" s="5" t="s">
        <v>2</v>
      </c>
      <c r="P84" s="4" t="s">
        <v>1</v>
      </c>
      <c r="Q84" s="4" t="s">
        <v>0</v>
      </c>
    </row>
    <row r="85" spans="2:17" ht="33.75" customHeight="1" x14ac:dyDescent="0.3">
      <c r="M85" s="2"/>
      <c r="N85" s="2"/>
      <c r="O85" s="22" t="s">
        <v>3</v>
      </c>
      <c r="P85" s="3">
        <f>O19+O20+O21+O23+O29+O30+O31+O33+O35+O37+O39</f>
        <v>0</v>
      </c>
      <c r="Q85" s="3">
        <f>Q19+Q20+Q21+Q23+Q29+Q30+Q31+Q33+Q35+Q35+Q39</f>
        <v>0</v>
      </c>
    </row>
    <row r="86" spans="2:17" ht="7.5" customHeight="1" x14ac:dyDescent="0.3">
      <c r="M86" s="2"/>
      <c r="N86" s="2"/>
    </row>
    <row r="87" spans="2:17" ht="33.75" customHeight="1" x14ac:dyDescent="0.3">
      <c r="M87" s="2"/>
      <c r="N87" s="2"/>
      <c r="O87" s="5" t="s">
        <v>2</v>
      </c>
      <c r="P87" s="4" t="s">
        <v>1</v>
      </c>
      <c r="Q87" s="4" t="s">
        <v>0</v>
      </c>
    </row>
    <row r="88" spans="2:17" ht="30" customHeight="1" x14ac:dyDescent="0.3">
      <c r="M88" s="2"/>
      <c r="N88" s="2"/>
      <c r="O88" s="6" t="s">
        <v>39</v>
      </c>
      <c r="P88" s="3">
        <f>O13+O15+O17+O41+O42+O43+O44+O45+O47+O49+O50+O51+O53+O54+O55+O56+O57+O59+O61+O62+O63+O64+O65+O66+O67+O68+O69+O70+O71+O72+O73+O74+O75+O76+O77+O78+O79+O80</f>
        <v>0</v>
      </c>
      <c r="Q88" s="3">
        <f>Q13+Q15+Q17+Q41+Q42+Q43+Q44+Q45+Q47+Q49+Q50+Q51+Q53+Q54+Q55+Q56+Q57+Q59+Q61+Q62+Q63+Q64+Q65+Q66+Q67+Q68+Q69+Q70+Q71+Q72+Q73+Q74+Q75+Q76+Q77+Q78+Q79+Q80</f>
        <v>0</v>
      </c>
    </row>
    <row r="89" spans="2:17" ht="5.25" customHeight="1" x14ac:dyDescent="0.3">
      <c r="M89" s="2"/>
      <c r="N89" s="2"/>
    </row>
    <row r="90" spans="2:17" ht="45.75" customHeight="1" thickBot="1" x14ac:dyDescent="0.35">
      <c r="M90" s="2"/>
      <c r="N90" s="2"/>
      <c r="O90" s="5" t="s">
        <v>2</v>
      </c>
      <c r="P90" s="4" t="s">
        <v>1</v>
      </c>
      <c r="Q90" s="4" t="s">
        <v>0</v>
      </c>
    </row>
    <row r="91" spans="2:17" ht="39" customHeight="1" thickBot="1" x14ac:dyDescent="0.35">
      <c r="M91" s="2"/>
      <c r="N91" s="2"/>
      <c r="O91" s="80" t="s">
        <v>76</v>
      </c>
      <c r="P91" s="3">
        <f>O14+O16+O18+O22+O24+O25+O26+O27+O28+O32+O34+O36+O38+O40+O46+O48</f>
        <v>0</v>
      </c>
      <c r="Q91" s="3">
        <f>Q14+Q16+Q18+Q22+Q24+Q25+Q26+Q27+Q28+Q32+Q34+Q36+Q38+Q40+Q46+Q48</f>
        <v>0</v>
      </c>
    </row>
    <row r="92" spans="2:17" ht="6.75" customHeight="1" x14ac:dyDescent="0.3">
      <c r="M92" s="2"/>
      <c r="N92" s="2"/>
    </row>
    <row r="93" spans="2:17" ht="32.25" customHeight="1" thickBot="1" x14ac:dyDescent="0.35">
      <c r="M93" s="2"/>
      <c r="N93" s="2"/>
      <c r="O93" s="5" t="s">
        <v>2</v>
      </c>
      <c r="P93" s="4" t="s">
        <v>1</v>
      </c>
      <c r="Q93" s="4" t="s">
        <v>0</v>
      </c>
    </row>
    <row r="94" spans="2:17" ht="42.75" customHeight="1" thickBot="1" x14ac:dyDescent="0.35">
      <c r="M94" s="2"/>
      <c r="N94" s="2"/>
      <c r="O94" s="62" t="s">
        <v>57</v>
      </c>
      <c r="P94" s="3">
        <f>O52+O58+O60</f>
        <v>0</v>
      </c>
      <c r="Q94" s="3">
        <f>Q52+Q58+Q60</f>
        <v>0</v>
      </c>
    </row>
    <row r="95" spans="2:17" ht="8.25" customHeight="1" x14ac:dyDescent="0.3">
      <c r="M95" s="2"/>
      <c r="N95" s="2"/>
      <c r="O95"/>
      <c r="P95"/>
    </row>
    <row r="96" spans="2:17" ht="12" customHeight="1" x14ac:dyDescent="0.3">
      <c r="M96" s="2"/>
      <c r="N96" s="2"/>
      <c r="O96"/>
      <c r="P96"/>
    </row>
    <row r="97" spans="13:16" ht="32.25" customHeight="1" x14ac:dyDescent="0.3">
      <c r="M97" s="2"/>
      <c r="N97" s="2"/>
      <c r="O97"/>
      <c r="P97"/>
    </row>
    <row r="98" spans="13:16" ht="32.25" customHeight="1" x14ac:dyDescent="0.3">
      <c r="M98" s="2"/>
      <c r="N98" s="2"/>
      <c r="O98"/>
      <c r="P98"/>
    </row>
    <row r="99" spans="13:16" ht="32.25" customHeight="1" x14ac:dyDescent="0.3">
      <c r="M99" s="2"/>
      <c r="N99" s="2"/>
      <c r="O99"/>
      <c r="P99"/>
    </row>
    <row r="100" spans="13:16" ht="32.25" customHeight="1" x14ac:dyDescent="0.3">
      <c r="M100" s="2"/>
      <c r="N100" s="2"/>
      <c r="O100"/>
      <c r="P100"/>
    </row>
    <row r="101" spans="13:16" ht="32.25" customHeight="1" x14ac:dyDescent="0.3">
      <c r="M101" s="2"/>
      <c r="N101" s="2"/>
      <c r="O101"/>
      <c r="P101"/>
    </row>
    <row r="102" spans="13:16" ht="32.25" customHeight="1" x14ac:dyDescent="0.3">
      <c r="M102" s="2"/>
      <c r="N102" s="2"/>
      <c r="O102"/>
      <c r="P102"/>
    </row>
    <row r="103" spans="13:16" ht="32.25" customHeight="1" x14ac:dyDescent="0.3">
      <c r="M103" s="2"/>
      <c r="N103" s="2"/>
      <c r="O103"/>
      <c r="P103"/>
    </row>
    <row r="104" spans="13:16" ht="48.75" customHeight="1" x14ac:dyDescent="0.3">
      <c r="M104" s="2"/>
      <c r="N104" s="2"/>
      <c r="O104"/>
      <c r="P104"/>
    </row>
    <row r="105" spans="13:16" ht="48.75" customHeight="1" x14ac:dyDescent="0.3">
      <c r="M105" s="2"/>
      <c r="N105" s="2"/>
      <c r="O105"/>
      <c r="P105"/>
    </row>
    <row r="106" spans="13:16" ht="48.75" customHeight="1" x14ac:dyDescent="0.3">
      <c r="M106" s="2"/>
      <c r="N106" s="2"/>
      <c r="O106"/>
      <c r="P106"/>
    </row>
    <row r="107" spans="13:16" ht="48.75" customHeight="1" x14ac:dyDescent="0.3">
      <c r="M107" s="2"/>
      <c r="N107" s="2"/>
      <c r="O107"/>
      <c r="P107"/>
    </row>
    <row r="108" spans="13:16" ht="48.75" customHeight="1" x14ac:dyDescent="0.3">
      <c r="M108" s="2"/>
      <c r="N108" s="2"/>
      <c r="O108"/>
      <c r="P108"/>
    </row>
    <row r="109" spans="13:16" ht="48.75" customHeight="1" x14ac:dyDescent="0.3">
      <c r="M109" s="2"/>
      <c r="N109" s="2"/>
      <c r="O109"/>
      <c r="P109"/>
    </row>
    <row r="110" spans="13:16" ht="48.75" customHeight="1" x14ac:dyDescent="0.3">
      <c r="M110" s="2"/>
      <c r="N110" s="2"/>
      <c r="O110"/>
      <c r="P110"/>
    </row>
    <row r="111" spans="13:16" ht="48.75" customHeight="1" x14ac:dyDescent="0.3">
      <c r="M111" s="2"/>
      <c r="N111" s="2"/>
      <c r="O111"/>
      <c r="P111"/>
    </row>
    <row r="112" spans="13:16" ht="48.75" customHeight="1" x14ac:dyDescent="0.3">
      <c r="M112" s="2"/>
      <c r="N112" s="2"/>
      <c r="O112"/>
      <c r="P112"/>
    </row>
    <row r="113" spans="13:16" ht="48.75" customHeight="1" x14ac:dyDescent="0.3">
      <c r="M113" s="2"/>
      <c r="N113" s="2"/>
      <c r="O113"/>
      <c r="P113"/>
    </row>
    <row r="114" spans="13:16" ht="48.75" customHeight="1" x14ac:dyDescent="0.3">
      <c r="M114" s="2"/>
      <c r="N114" s="2"/>
      <c r="O114"/>
      <c r="P114"/>
    </row>
    <row r="115" spans="13:16" ht="48.75" customHeight="1" x14ac:dyDescent="0.3">
      <c r="M115" s="2"/>
      <c r="N115" s="2"/>
      <c r="O115"/>
      <c r="P115"/>
    </row>
    <row r="116" spans="13:16" ht="48.75" customHeight="1" x14ac:dyDescent="0.3">
      <c r="M116" s="2"/>
      <c r="N116" s="2"/>
      <c r="O116"/>
      <c r="P116"/>
    </row>
    <row r="117" spans="13:16" ht="48.75" customHeight="1" x14ac:dyDescent="0.3">
      <c r="M117" s="2"/>
      <c r="N117" s="2"/>
      <c r="O117"/>
      <c r="P117"/>
    </row>
    <row r="118" spans="13:16" ht="48.75" customHeight="1" x14ac:dyDescent="0.3">
      <c r="M118" s="2"/>
      <c r="N118" s="2"/>
      <c r="O118"/>
      <c r="P118"/>
    </row>
    <row r="119" spans="13:16" ht="48.75" customHeight="1" x14ac:dyDescent="0.3">
      <c r="M119" s="2"/>
      <c r="N119" s="2"/>
      <c r="O119"/>
      <c r="P119"/>
    </row>
    <row r="120" spans="13:16" ht="48.75" customHeight="1" x14ac:dyDescent="0.3">
      <c r="M120" s="2"/>
      <c r="N120" s="2"/>
      <c r="O120"/>
      <c r="P120"/>
    </row>
    <row r="121" spans="13:16" ht="48.75" customHeight="1" x14ac:dyDescent="0.3">
      <c r="M121" s="2"/>
      <c r="N121" s="2"/>
      <c r="O121"/>
      <c r="P121"/>
    </row>
    <row r="122" spans="13:16" ht="48.75" customHeight="1" x14ac:dyDescent="0.3">
      <c r="M122" s="2"/>
      <c r="N122" s="2"/>
      <c r="O122"/>
      <c r="P122"/>
    </row>
    <row r="123" spans="13:16" ht="48.75" customHeight="1" x14ac:dyDescent="0.3">
      <c r="M123" s="2"/>
      <c r="N123" s="2"/>
      <c r="O123"/>
      <c r="P123"/>
    </row>
    <row r="124" spans="13:16" ht="48.75" customHeight="1" x14ac:dyDescent="0.3">
      <c r="M124" s="2"/>
      <c r="N124" s="2"/>
      <c r="O124"/>
      <c r="P124"/>
    </row>
    <row r="125" spans="13:16" ht="48.75" customHeight="1" x14ac:dyDescent="0.3">
      <c r="M125" s="2"/>
      <c r="N125" s="2"/>
      <c r="O125"/>
      <c r="P125"/>
    </row>
    <row r="126" spans="13:16" ht="48.75" customHeight="1" x14ac:dyDescent="0.3">
      <c r="M126" s="2"/>
      <c r="N126" s="2"/>
      <c r="O126"/>
      <c r="P126"/>
    </row>
    <row r="127" spans="13:16" ht="26.25" customHeight="1" x14ac:dyDescent="0.3">
      <c r="M127" s="2"/>
      <c r="N127" s="2"/>
      <c r="O127"/>
      <c r="P127"/>
    </row>
    <row r="128" spans="13:16" ht="26.25" customHeight="1" x14ac:dyDescent="0.3">
      <c r="M128" s="2"/>
      <c r="N128" s="2"/>
      <c r="O128"/>
      <c r="P128"/>
    </row>
    <row r="129" spans="13:16" ht="26.25" customHeight="1" x14ac:dyDescent="0.3">
      <c r="M129" s="2"/>
      <c r="N129" s="2"/>
      <c r="O129"/>
      <c r="P129"/>
    </row>
    <row r="130" spans="13:16" ht="26.25" customHeight="1" x14ac:dyDescent="0.3">
      <c r="M130" s="2"/>
      <c r="N130" s="2"/>
      <c r="O130"/>
      <c r="P130"/>
    </row>
    <row r="131" spans="13:16" ht="26.25" customHeight="1" x14ac:dyDescent="0.3">
      <c r="M131" s="2"/>
      <c r="N131" s="2"/>
      <c r="O131"/>
      <c r="P131"/>
    </row>
    <row r="132" spans="13:16" ht="26.25" customHeight="1" x14ac:dyDescent="0.3">
      <c r="M132" s="2"/>
      <c r="N132" s="2"/>
      <c r="O132"/>
      <c r="P132"/>
    </row>
    <row r="133" spans="13:16" ht="26.25" customHeight="1" x14ac:dyDescent="0.3">
      <c r="M133" s="2"/>
      <c r="N133" s="2"/>
      <c r="O133"/>
      <c r="P133"/>
    </row>
    <row r="134" spans="13:16" ht="26.25" customHeight="1" x14ac:dyDescent="0.3">
      <c r="M134" s="2"/>
      <c r="N134" s="2"/>
      <c r="O134"/>
      <c r="P134"/>
    </row>
    <row r="135" spans="13:16" ht="26.25" customHeight="1" x14ac:dyDescent="0.3">
      <c r="M135" s="2"/>
      <c r="N135" s="2"/>
      <c r="O135"/>
      <c r="P135"/>
    </row>
    <row r="136" spans="13:16" ht="26.25" customHeight="1" x14ac:dyDescent="0.3">
      <c r="M136" s="2"/>
      <c r="N136" s="2"/>
      <c r="O136"/>
      <c r="P136"/>
    </row>
    <row r="137" spans="13:16" ht="26.25" customHeight="1" x14ac:dyDescent="0.3">
      <c r="M137" s="2"/>
      <c r="N137" s="2"/>
      <c r="O137"/>
      <c r="P137"/>
    </row>
    <row r="138" spans="13:16" ht="26.25" customHeight="1" x14ac:dyDescent="0.3">
      <c r="M138" s="2"/>
      <c r="N138" s="2"/>
      <c r="O138"/>
      <c r="P138"/>
    </row>
    <row r="139" spans="13:16" ht="26.25" customHeight="1" x14ac:dyDescent="0.3">
      <c r="M139" s="2"/>
      <c r="N139" s="2"/>
      <c r="O139"/>
      <c r="P139"/>
    </row>
    <row r="140" spans="13:16" ht="26.25" customHeight="1" x14ac:dyDescent="0.3">
      <c r="M140" s="2"/>
      <c r="N140" s="2"/>
      <c r="O140"/>
      <c r="P140"/>
    </row>
    <row r="141" spans="13:16" ht="26.25" customHeight="1" x14ac:dyDescent="0.3">
      <c r="M141" s="2"/>
      <c r="N141" s="2"/>
      <c r="O141"/>
      <c r="P141"/>
    </row>
    <row r="142" spans="13:16" ht="26.25" customHeight="1" x14ac:dyDescent="0.3">
      <c r="M142" s="2"/>
      <c r="N142" s="2"/>
      <c r="O142"/>
      <c r="P142"/>
    </row>
    <row r="143" spans="13:16" x14ac:dyDescent="0.3">
      <c r="M143" s="2"/>
      <c r="N143" s="2"/>
      <c r="O143"/>
      <c r="P143"/>
    </row>
    <row r="144" spans="13:16" x14ac:dyDescent="0.3">
      <c r="M144" s="2"/>
      <c r="N144" s="2"/>
      <c r="O144"/>
      <c r="P144"/>
    </row>
    <row r="145" spans="13:16" x14ac:dyDescent="0.3">
      <c r="M145" s="2"/>
      <c r="N145" s="2"/>
      <c r="O145"/>
      <c r="P145"/>
    </row>
    <row r="146" spans="13:16" x14ac:dyDescent="0.3">
      <c r="M146" s="2"/>
      <c r="N146" s="2"/>
      <c r="O146"/>
      <c r="P146"/>
    </row>
    <row r="147" spans="13:16" x14ac:dyDescent="0.3">
      <c r="M147" s="2"/>
      <c r="N147" s="2"/>
      <c r="O147"/>
      <c r="P147"/>
    </row>
    <row r="148" spans="13:16" x14ac:dyDescent="0.3">
      <c r="M148" s="2"/>
      <c r="N148" s="2"/>
      <c r="O148"/>
      <c r="P148"/>
    </row>
    <row r="149" spans="13:16" x14ac:dyDescent="0.3">
      <c r="M149" s="2"/>
      <c r="N149" s="2"/>
      <c r="O149"/>
      <c r="P149"/>
    </row>
    <row r="150" spans="13:16" x14ac:dyDescent="0.3">
      <c r="M150" s="2"/>
      <c r="N150" s="2"/>
      <c r="O150"/>
      <c r="P150"/>
    </row>
    <row r="151" spans="13:16" x14ac:dyDescent="0.3">
      <c r="M151" s="2"/>
      <c r="N151" s="2"/>
      <c r="O151"/>
      <c r="P151"/>
    </row>
    <row r="152" spans="13:16" x14ac:dyDescent="0.3">
      <c r="M152" s="2"/>
      <c r="N152" s="2"/>
      <c r="O152"/>
      <c r="P152"/>
    </row>
    <row r="153" spans="13:16" x14ac:dyDescent="0.3">
      <c r="M153" s="2"/>
      <c r="N153" s="2"/>
      <c r="O153"/>
      <c r="P153"/>
    </row>
    <row r="154" spans="13:16" x14ac:dyDescent="0.3">
      <c r="M154" s="2"/>
      <c r="N154" s="2"/>
      <c r="O154"/>
      <c r="P154"/>
    </row>
    <row r="155" spans="13:16" x14ac:dyDescent="0.3">
      <c r="M155" s="2"/>
      <c r="N155" s="2"/>
      <c r="O155"/>
      <c r="P155"/>
    </row>
    <row r="156" spans="13:16" x14ac:dyDescent="0.3">
      <c r="M156" s="2"/>
      <c r="N156" s="2"/>
      <c r="O156"/>
      <c r="P156"/>
    </row>
    <row r="157" spans="13:16" x14ac:dyDescent="0.3">
      <c r="M157" s="2"/>
      <c r="N157" s="2"/>
      <c r="O157"/>
      <c r="P157"/>
    </row>
    <row r="158" spans="13:16" x14ac:dyDescent="0.3">
      <c r="M158" s="2"/>
      <c r="N158" s="2"/>
      <c r="O158"/>
      <c r="P158"/>
    </row>
    <row r="159" spans="13:16" x14ac:dyDescent="0.3">
      <c r="M159" s="2"/>
      <c r="N159" s="2"/>
      <c r="O159"/>
      <c r="P159"/>
    </row>
    <row r="160" spans="13:16" x14ac:dyDescent="0.3">
      <c r="M160" s="2"/>
      <c r="N160" s="2"/>
      <c r="O160"/>
      <c r="P160"/>
    </row>
    <row r="161" spans="13:16" x14ac:dyDescent="0.3">
      <c r="M161" s="2"/>
      <c r="N161" s="2"/>
      <c r="O161"/>
      <c r="P161"/>
    </row>
    <row r="162" spans="13:16" x14ac:dyDescent="0.3">
      <c r="M162" s="2"/>
      <c r="N162" s="2"/>
      <c r="O162"/>
      <c r="P162"/>
    </row>
    <row r="163" spans="13:16" x14ac:dyDescent="0.3">
      <c r="M163" s="2"/>
      <c r="N163" s="2"/>
      <c r="O163"/>
      <c r="P163"/>
    </row>
    <row r="164" spans="13:16" x14ac:dyDescent="0.3">
      <c r="M164" s="2"/>
      <c r="N164" s="2"/>
      <c r="O164"/>
      <c r="P164"/>
    </row>
    <row r="165" spans="13:16" x14ac:dyDescent="0.3">
      <c r="M165" s="2"/>
      <c r="N165" s="2"/>
      <c r="O165"/>
      <c r="P165"/>
    </row>
    <row r="166" spans="13:16" x14ac:dyDescent="0.3">
      <c r="M166" s="2"/>
      <c r="N166" s="2"/>
      <c r="O166"/>
      <c r="P166"/>
    </row>
    <row r="167" spans="13:16" x14ac:dyDescent="0.3">
      <c r="M167" s="2"/>
      <c r="N167" s="2"/>
      <c r="O167"/>
      <c r="P167"/>
    </row>
    <row r="168" spans="13:16" x14ac:dyDescent="0.3">
      <c r="M168" s="2"/>
      <c r="N168" s="2"/>
      <c r="O168"/>
      <c r="P168"/>
    </row>
    <row r="169" spans="13:16" x14ac:dyDescent="0.3">
      <c r="M169" s="2"/>
      <c r="N169" s="2"/>
      <c r="O169"/>
      <c r="P169"/>
    </row>
    <row r="170" spans="13:16" x14ac:dyDescent="0.3">
      <c r="M170" s="2"/>
      <c r="N170" s="2"/>
      <c r="O170"/>
      <c r="P170"/>
    </row>
    <row r="171" spans="13:16" x14ac:dyDescent="0.3">
      <c r="M171" s="2"/>
      <c r="N171" s="2"/>
      <c r="O171"/>
      <c r="P171"/>
    </row>
    <row r="172" spans="13:16" x14ac:dyDescent="0.3">
      <c r="M172" s="2"/>
      <c r="N172" s="2"/>
      <c r="O172"/>
      <c r="P172"/>
    </row>
    <row r="173" spans="13:16" x14ac:dyDescent="0.3">
      <c r="M173" s="2"/>
      <c r="N173" s="2"/>
      <c r="O173"/>
      <c r="P173"/>
    </row>
    <row r="174" spans="13:16" x14ac:dyDescent="0.3">
      <c r="M174" s="2"/>
      <c r="N174" s="2"/>
      <c r="O174"/>
      <c r="P174"/>
    </row>
    <row r="175" spans="13:16" x14ac:dyDescent="0.3">
      <c r="M175" s="2"/>
      <c r="N175" s="2"/>
      <c r="O175"/>
      <c r="P175"/>
    </row>
    <row r="176" spans="13:16" x14ac:dyDescent="0.3">
      <c r="M176" s="2"/>
      <c r="N176" s="2"/>
      <c r="O176"/>
      <c r="P176"/>
    </row>
    <row r="177" spans="13:16" x14ac:dyDescent="0.3">
      <c r="M177" s="2"/>
      <c r="N177" s="2"/>
      <c r="O177"/>
      <c r="P177"/>
    </row>
    <row r="178" spans="13:16" x14ac:dyDescent="0.3">
      <c r="M178" s="2"/>
      <c r="N178" s="2"/>
      <c r="O178"/>
      <c r="P178"/>
    </row>
    <row r="179" spans="13:16" x14ac:dyDescent="0.3">
      <c r="M179" s="2"/>
      <c r="N179" s="2"/>
      <c r="O179"/>
      <c r="P179"/>
    </row>
    <row r="180" spans="13:16" x14ac:dyDescent="0.3">
      <c r="M180" s="2"/>
      <c r="N180" s="2"/>
      <c r="O180"/>
      <c r="P180"/>
    </row>
    <row r="181" spans="13:16" x14ac:dyDescent="0.3">
      <c r="M181" s="2"/>
      <c r="N181" s="2"/>
      <c r="O181"/>
      <c r="P181"/>
    </row>
    <row r="182" spans="13:16" x14ac:dyDescent="0.3">
      <c r="M182" s="2"/>
      <c r="N182" s="2"/>
      <c r="O182"/>
      <c r="P182"/>
    </row>
    <row r="183" spans="13:16" x14ac:dyDescent="0.3">
      <c r="M183" s="2"/>
      <c r="N183" s="2"/>
      <c r="O183"/>
      <c r="P183"/>
    </row>
    <row r="184" spans="13:16" x14ac:dyDescent="0.3">
      <c r="M184" s="2"/>
      <c r="N184" s="2"/>
      <c r="O184"/>
      <c r="P184"/>
    </row>
    <row r="185" spans="13:16" x14ac:dyDescent="0.3">
      <c r="M185" s="2"/>
      <c r="N185" s="2"/>
      <c r="O185"/>
      <c r="P185"/>
    </row>
    <row r="186" spans="13:16" x14ac:dyDescent="0.3">
      <c r="M186" s="2"/>
      <c r="N186" s="2"/>
      <c r="O186"/>
      <c r="P186"/>
    </row>
    <row r="187" spans="13:16" x14ac:dyDescent="0.3">
      <c r="M187" s="2"/>
      <c r="N187" s="2"/>
      <c r="O187"/>
      <c r="P187"/>
    </row>
    <row r="188" spans="13:16" x14ac:dyDescent="0.3">
      <c r="M188" s="2"/>
      <c r="N188" s="2"/>
      <c r="O188"/>
      <c r="P188"/>
    </row>
    <row r="189" spans="13:16" x14ac:dyDescent="0.3">
      <c r="M189" s="2"/>
      <c r="N189" s="2"/>
      <c r="O189"/>
      <c r="P189"/>
    </row>
    <row r="190" spans="13:16" x14ac:dyDescent="0.3">
      <c r="M190" s="2"/>
      <c r="N190" s="2"/>
      <c r="O190"/>
      <c r="P190"/>
    </row>
    <row r="191" spans="13:16" x14ac:dyDescent="0.3">
      <c r="M191" s="2"/>
      <c r="N191" s="2"/>
      <c r="O191"/>
      <c r="P191"/>
    </row>
    <row r="192" spans="13:16" x14ac:dyDescent="0.3">
      <c r="M192" s="2"/>
      <c r="N192" s="2"/>
      <c r="O192"/>
      <c r="P192"/>
    </row>
    <row r="193" spans="13:16" x14ac:dyDescent="0.3">
      <c r="M193" s="2"/>
      <c r="N193" s="2"/>
      <c r="O193"/>
      <c r="P193"/>
    </row>
    <row r="194" spans="13:16" x14ac:dyDescent="0.3">
      <c r="M194" s="2"/>
      <c r="N194" s="2"/>
      <c r="O194"/>
      <c r="P194"/>
    </row>
    <row r="195" spans="13:16" x14ac:dyDescent="0.3">
      <c r="M195" s="2"/>
      <c r="N195" s="2"/>
    </row>
    <row r="196" spans="13:16" x14ac:dyDescent="0.3">
      <c r="M196" s="2"/>
      <c r="N196" s="2"/>
    </row>
  </sheetData>
  <autoFilter ref="A12:Q81" xr:uid="{00000000-0009-0000-0000-000000000000}">
    <filterColumn colId="2" showButton="0"/>
    <filterColumn colId="3" showButton="0"/>
    <filterColumn colId="4" showButton="0"/>
    <filterColumn colId="5" showButton="0"/>
  </autoFilter>
  <mergeCells count="82">
    <mergeCell ref="C51:G51"/>
    <mergeCell ref="C74:G74"/>
    <mergeCell ref="C71:G71"/>
    <mergeCell ref="C69:G69"/>
    <mergeCell ref="C31:G31"/>
    <mergeCell ref="C33:G33"/>
    <mergeCell ref="C41:G41"/>
    <mergeCell ref="C37:G37"/>
    <mergeCell ref="C81:G81"/>
    <mergeCell ref="C44:G44"/>
    <mergeCell ref="C42:G42"/>
    <mergeCell ref="C80:G80"/>
    <mergeCell ref="C79:G79"/>
    <mergeCell ref="C77:G77"/>
    <mergeCell ref="C78:G78"/>
    <mergeCell ref="C72:G72"/>
    <mergeCell ref="C75:G75"/>
    <mergeCell ref="C76:G76"/>
    <mergeCell ref="C73:G73"/>
    <mergeCell ref="C52:G52"/>
    <mergeCell ref="E2:Q6"/>
    <mergeCell ref="Q10:Q12"/>
    <mergeCell ref="O10:O12"/>
    <mergeCell ref="H10:H12"/>
    <mergeCell ref="K10:K12"/>
    <mergeCell ref="M10:M12"/>
    <mergeCell ref="N10:N12"/>
    <mergeCell ref="L10:L12"/>
    <mergeCell ref="I10:I12"/>
    <mergeCell ref="J10:J12"/>
    <mergeCell ref="P10:P12"/>
    <mergeCell ref="B10:B12"/>
    <mergeCell ref="C10:G12"/>
    <mergeCell ref="C21:G21"/>
    <mergeCell ref="C23:G23"/>
    <mergeCell ref="C29:G29"/>
    <mergeCell ref="C19:F19"/>
    <mergeCell ref="C14:G14"/>
    <mergeCell ref="C15:G15"/>
    <mergeCell ref="C16:G16"/>
    <mergeCell ref="C17:G17"/>
    <mergeCell ref="C18:G18"/>
    <mergeCell ref="C13:G13"/>
    <mergeCell ref="C20:F20"/>
    <mergeCell ref="C22:G22"/>
    <mergeCell ref="C70:G70"/>
    <mergeCell ref="C45:G45"/>
    <mergeCell ref="C46:G46"/>
    <mergeCell ref="C49:G49"/>
    <mergeCell ref="C50:G50"/>
    <mergeCell ref="C47:G47"/>
    <mergeCell ref="C48:G48"/>
    <mergeCell ref="C65:F65"/>
    <mergeCell ref="C66:F66"/>
    <mergeCell ref="C54:G54"/>
    <mergeCell ref="C55:G55"/>
    <mergeCell ref="C56:G56"/>
    <mergeCell ref="C59:G59"/>
    <mergeCell ref="C57:G57"/>
    <mergeCell ref="C58:G58"/>
    <mergeCell ref="C61:G61"/>
    <mergeCell ref="C24:G24"/>
    <mergeCell ref="C25:G25"/>
    <mergeCell ref="C26:G26"/>
    <mergeCell ref="C32:G32"/>
    <mergeCell ref="C67:G67"/>
    <mergeCell ref="C38:G38"/>
    <mergeCell ref="C34:G34"/>
    <mergeCell ref="C27:G27"/>
    <mergeCell ref="C28:G28"/>
    <mergeCell ref="C35:G35"/>
    <mergeCell ref="C36:G36"/>
    <mergeCell ref="C60:G60"/>
    <mergeCell ref="C30:G30"/>
    <mergeCell ref="C40:G40"/>
    <mergeCell ref="C43:G43"/>
    <mergeCell ref="C39:G39"/>
    <mergeCell ref="C53:G53"/>
    <mergeCell ref="C64:F64"/>
    <mergeCell ref="C62:G62"/>
    <mergeCell ref="C63:G63"/>
    <mergeCell ref="C68:G6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2025-01-31T21:40:20+00:00</Remediation_x0020_Date>
  </documentManagement>
</p:properties>
</file>

<file path=customXml/itemProps1.xml><?xml version="1.0" encoding="utf-8"?>
<ds:datastoreItem xmlns:ds="http://schemas.openxmlformats.org/officeDocument/2006/customXml" ds:itemID="{E97FDEE2-6C52-45E0-ACE2-83DB2EEB1A74}"/>
</file>

<file path=customXml/itemProps2.xml><?xml version="1.0" encoding="utf-8"?>
<ds:datastoreItem xmlns:ds="http://schemas.openxmlformats.org/officeDocument/2006/customXml" ds:itemID="{14B0F2C7-4E1F-49E7-B5D1-00F4025F4348}"/>
</file>

<file path=customXml/itemProps3.xml><?xml version="1.0" encoding="utf-8"?>
<ds:datastoreItem xmlns:ds="http://schemas.openxmlformats.org/officeDocument/2006/customXml" ds:itemID="{BA4C88EB-121F-4CEF-9255-79A66BD64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CAMERON Beatrice * ODE</cp:lastModifiedBy>
  <cp:lastPrinted>2024-12-11T04:22:57Z</cp:lastPrinted>
  <dcterms:created xsi:type="dcterms:W3CDTF">2017-12-15T19:54:21Z</dcterms:created>
  <dcterms:modified xsi:type="dcterms:W3CDTF">2025-01-15T19:12:08Z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2025-01-15T19:11:42Z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34fc086d-b1cc-4c83-9490-52fb7e225ad5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