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68B10948-6356-4012-88EF-28912686E7FB}" xr6:coauthVersionLast="47" xr6:coauthVersionMax="47" xr10:uidLastSave="{00000000-0000-0000-0000-000000000000}"/>
  <bookViews>
    <workbookView xWindow="-110" yWindow="-110" windowWidth="22780" windowHeight="14660" xr2:uid="{6EA906A8-DD98-4492-AF70-3CD1EABDC1C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 l="1"/>
  <c r="M29" i="1" s="1"/>
  <c r="J29" i="1"/>
  <c r="L28" i="1"/>
  <c r="M28" i="1" s="1"/>
  <c r="J28" i="1"/>
  <c r="L27" i="1"/>
  <c r="M27" i="1" s="1"/>
  <c r="J27" i="1"/>
  <c r="L26" i="1"/>
  <c r="M26" i="1" s="1"/>
  <c r="J26" i="1"/>
  <c r="L25" i="1"/>
  <c r="M25" i="1" s="1"/>
  <c r="J25" i="1"/>
  <c r="L24" i="1"/>
  <c r="M24" i="1" s="1"/>
  <c r="J24" i="1"/>
  <c r="L23" i="1"/>
  <c r="M23" i="1" s="1"/>
  <c r="J23" i="1"/>
  <c r="L22" i="1"/>
  <c r="M22" i="1" s="1"/>
  <c r="J22" i="1"/>
  <c r="L21" i="1"/>
  <c r="M21" i="1" s="1"/>
  <c r="J21" i="1"/>
  <c r="L20" i="1"/>
  <c r="M20" i="1" s="1"/>
  <c r="J20" i="1"/>
  <c r="L19" i="1"/>
  <c r="M19" i="1" s="1"/>
  <c r="J19" i="1"/>
  <c r="L18" i="1"/>
  <c r="M18" i="1" s="1"/>
  <c r="J18" i="1"/>
  <c r="L17" i="1"/>
  <c r="M17" i="1" s="1"/>
  <c r="J17" i="1"/>
  <c r="L16" i="1"/>
  <c r="M16" i="1" s="1"/>
  <c r="J16" i="1"/>
  <c r="L15" i="1"/>
  <c r="M15" i="1" s="1"/>
  <c r="J15" i="1"/>
  <c r="L14" i="1"/>
  <c r="M14" i="1" s="1"/>
  <c r="J14" i="1"/>
  <c r="L13" i="1"/>
  <c r="M13" i="1" s="1"/>
  <c r="J13" i="1"/>
  <c r="L12" i="1"/>
  <c r="M12" i="1" s="1"/>
  <c r="J12" i="1"/>
  <c r="L11" i="1"/>
  <c r="M11" i="1" s="1"/>
  <c r="J11" i="1"/>
  <c r="L10" i="1"/>
  <c r="M10" i="1" s="1"/>
  <c r="J10" i="1"/>
  <c r="L9" i="1"/>
  <c r="M9" i="1" s="1"/>
  <c r="J9" i="1"/>
  <c r="L8" i="1"/>
  <c r="M8" i="1" s="1"/>
  <c r="J8" i="1"/>
  <c r="L7" i="1"/>
  <c r="M7" i="1" s="1"/>
  <c r="J7" i="1"/>
  <c r="L6" i="1"/>
  <c r="M6" i="1" s="1"/>
  <c r="J6" i="1"/>
  <c r="L5" i="1"/>
  <c r="M5" i="1" s="1"/>
  <c r="J5" i="1"/>
  <c r="L4" i="1"/>
  <c r="M4" i="1" s="1"/>
  <c r="J4" i="1"/>
</calcChain>
</file>

<file path=xl/sharedStrings.xml><?xml version="1.0" encoding="utf-8"?>
<sst xmlns="http://schemas.openxmlformats.org/spreadsheetml/2006/main" count="122" uniqueCount="47">
  <si>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</si>
  <si>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</si>
  <si>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</si>
  <si>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</si>
  <si>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</si>
  <si>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</si>
  <si>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</si>
  <si>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</si>
  <si>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</si>
  <si>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</si>
  <si>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</si>
  <si>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</si>
  <si>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</si>
  <si>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</si>
  <si>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</si>
  <si>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</si>
  <si>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</si>
  <si>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SY26</t>
  </si>
  <si>
    <t>A</t>
  </si>
  <si>
    <t>American Cheese Yellow RF &amp; RS Slices</t>
  </si>
  <si>
    <t>N</t>
  </si>
  <si>
    <t>Shredded LMPS Mozzarella Cheese</t>
  </si>
  <si>
    <t>Shredded Italian Blend</t>
  </si>
  <si>
    <t xml:space="preserve">Shredded Cheddar &amp; Monterey Jack Cheese </t>
  </si>
  <si>
    <t xml:space="preserve">Shredded Cheddar Cheese </t>
  </si>
  <si>
    <t xml:space="preserve">American Cheese Yellow RF Slices </t>
  </si>
  <si>
    <t xml:space="preserve">American Cheese Yellow RF RS Slices </t>
  </si>
  <si>
    <t>American Cheese Yellow RF RS Slices</t>
  </si>
  <si>
    <t>American Cheese White RF RS Slices</t>
  </si>
  <si>
    <t>Natural Pasteurized Blend Yellow Cheddar Slices</t>
  </si>
  <si>
    <t>Natural Pasteurized Blend Reduced Fat Yellow Cheddar Slices</t>
  </si>
  <si>
    <t>Natural Pasteurized Blend Swiss Slices</t>
  </si>
  <si>
    <t>Natural Pasteurized Blend Pepper Jack Slices</t>
  </si>
  <si>
    <t>Natural Pasteurized Blend LMPS Mozz Slices</t>
  </si>
  <si>
    <t>Natural Pasteurized Blend Provolone Slices</t>
  </si>
  <si>
    <t xml:space="preserve">Cheddar Cheese Stick </t>
  </si>
  <si>
    <t xml:space="preserve">Cheddar Cheese Stick RF </t>
  </si>
  <si>
    <t xml:space="preserve">Marble Cheese Stick </t>
  </si>
  <si>
    <t>Marble Stick RF</t>
  </si>
  <si>
    <t>Lite Mozzarella String Cheese Stick</t>
  </si>
  <si>
    <t xml:space="preserve">Mozzarella String Cheese Stick </t>
  </si>
  <si>
    <t>Natural Yellow Reduced Fat Cheddar Slices</t>
  </si>
  <si>
    <t>Shredded Reduced Fat Cheddar Cheese</t>
  </si>
  <si>
    <t>Shredded Cheese Blend: Mozz/Prov/Ched</t>
  </si>
  <si>
    <t>Shredded Super Melt Reduced Fat Reduced Sodium American Cheese</t>
  </si>
  <si>
    <t>Questions? Contact: Jill.Ponder@Bongards.com  / 952-277-5582</t>
  </si>
  <si>
    <t>Bongards Creameries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</si>
</sst>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9" fontId="7" fillId="0" borderId="1" xfId="1" applyNumberFormat="1" applyBorder="1" applyAlignment="1">
      <alignment horizontal="center" vertical="center"/>
    </xf>
    <xf numFmtId="0" fontId="7" fillId="0" borderId="1" xfId="1" applyBorder="1" applyAlignment="1">
      <alignment horizontal="left" vertical="center" wrapText="1"/>
    </xf>
    <xf numFmtId="164" fontId="3" fillId="0" borderId="0" xfId="0" applyNumberFormat="1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</sheetNames>
    <sheetDataSet>
      <sheetData sheetId="0" refreshError="1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ongards.com/products/bongards-reduced-fat-yellow-cheddar-cheese-slices-48-sos-8-1-5/" TargetMode="External"/><Relationship Id="rId13" Type="http://schemas.openxmlformats.org/officeDocument/2006/relationships/hyperlink" Target="https://www.bongards.com/products/bongards-pasteurized-blended-provolone-cheese-slice-160-p-4-5-2/" TargetMode="External"/><Relationship Id="rId18" Type="http://schemas.openxmlformats.org/officeDocument/2006/relationships/hyperlink" Target="https://www.bongards.com/products/bongards-low-moisture-part-skim-mozzarella-string-cheese-stick-168-1-oz/" TargetMode="External"/><Relationship Id="rId26" Type="http://schemas.openxmlformats.org/officeDocument/2006/relationships/hyperlink" Target="https://www.bongards.com/products/bongards-yellow-cheddar-feather-shred-4-5-2/" TargetMode="External"/><Relationship Id="rId3" Type="http://schemas.openxmlformats.org/officeDocument/2006/relationships/hyperlink" Target="https://www.bongards.com/products/bongards-yellow-reduced-fat-sodium-processed-american-slice-160-h-6-5-3/" TargetMode="External"/><Relationship Id="rId21" Type="http://schemas.openxmlformats.org/officeDocument/2006/relationships/hyperlink" Target="https://www.bongards.com/products/bongards-italian-blend-feather-shred-4-5/" TargetMode="External"/><Relationship Id="rId7" Type="http://schemas.openxmlformats.org/officeDocument/2006/relationships/hyperlink" Target="https://www.bongards.com/products/bongards-super-melt-yellow-reduced-fat-reduced-sodium-process-american-feather-shred-4-5-k12/" TargetMode="External"/><Relationship Id="rId12" Type="http://schemas.openxmlformats.org/officeDocument/2006/relationships/hyperlink" Target="https://www.bongards.com/products/bongards-pasteurized-blended-low-moisture-part-skim-mozzarella-cheese-slice-160-p-4-5-2/" TargetMode="External"/><Relationship Id="rId17" Type="http://schemas.openxmlformats.org/officeDocument/2006/relationships/hyperlink" Target="https://www.bongards.com/products/bongards-reduced-fat-marble-jack-cheese-stick-168-1-oz/" TargetMode="External"/><Relationship Id="rId25" Type="http://schemas.openxmlformats.org/officeDocument/2006/relationships/hyperlink" Target="https://www.bongards.com/products/bongards-low-moisture-part-skim-mozzarella-feather-shred-6-5-2/" TargetMode="External"/><Relationship Id="rId2" Type="http://schemas.openxmlformats.org/officeDocument/2006/relationships/hyperlink" Target="https://www.bongards.com/products/bongards-yellow-reduced-fat-process-american-slice-160-h-6-5-2/" TargetMode="External"/><Relationship Id="rId16" Type="http://schemas.openxmlformats.org/officeDocument/2006/relationships/hyperlink" Target="https://www.bongards.com/products/bongards-marble-cheese-stick-168-1-oz/" TargetMode="External"/><Relationship Id="rId20" Type="http://schemas.openxmlformats.org/officeDocument/2006/relationships/hyperlink" Target="https://www.bongards.com/products/bongards-mozzarella-provolone-and-cheddar-feather-shred-4-5/" TargetMode="External"/><Relationship Id="rId1" Type="http://schemas.openxmlformats.org/officeDocument/2006/relationships/hyperlink" Target="https://www.bongards.com/products/bongards-yellow-reduced-sodium-fat-processed-american-slice-160-h-4-5-2/" TargetMode="External"/><Relationship Id="rId6" Type="http://schemas.openxmlformats.org/officeDocument/2006/relationships/hyperlink" Target="https://www.bongards.com/products/bongards-pasteurized-blended-yellow-cheddar-cheese-slice-160-p-4-5-2/" TargetMode="External"/><Relationship Id="rId11" Type="http://schemas.openxmlformats.org/officeDocument/2006/relationships/hyperlink" Target="https://www.bongards.com/products/bongards-pasteurized-blended-pepper-jack-cheese-slice-160-p-4-5-2/" TargetMode="External"/><Relationship Id="rId24" Type="http://schemas.openxmlformats.org/officeDocument/2006/relationships/hyperlink" Target="https://www.bongards.com/products/bongards-monterey-jack-and-cheddar-fancy-shred-4-5-2/" TargetMode="External"/><Relationship Id="rId5" Type="http://schemas.openxmlformats.org/officeDocument/2006/relationships/hyperlink" Target="https://www.bongards.com/products/bongards-white-reduced-sodium-50-reduced-fat-process-american-slice-160h-6-5/" TargetMode="External"/><Relationship Id="rId15" Type="http://schemas.openxmlformats.org/officeDocument/2006/relationships/hyperlink" Target="https://www.bongards.com/products/bongards-reduced-fat-cheddar-cheese-stick-168-1-oz/" TargetMode="External"/><Relationship Id="rId23" Type="http://schemas.openxmlformats.org/officeDocument/2006/relationships/hyperlink" Target="https://www.bongards.com/products/bongards-yellow-reduced-fat-cheddar-feather-shred-4-5/" TargetMode="External"/><Relationship Id="rId10" Type="http://schemas.openxmlformats.org/officeDocument/2006/relationships/hyperlink" Target="https://www.bongards.com/products/bongards-pasteurized-blended-swiss-cheese-slice-160-p-4-5-2/" TargetMode="External"/><Relationship Id="rId19" Type="http://schemas.openxmlformats.org/officeDocument/2006/relationships/hyperlink" Target="https://www.bongards.com/products/bongards-reduced-fat-low-moisture-part-skim-mozzarella-string-cheese-stick-168-1-oz/" TargetMode="External"/><Relationship Id="rId4" Type="http://schemas.openxmlformats.org/officeDocument/2006/relationships/hyperlink" Target="https://www.bongards.com/products/bongards-yellow-reduced-fat-sodium-processed-american-slice-160-h-6-5-4/" TargetMode="External"/><Relationship Id="rId9" Type="http://schemas.openxmlformats.org/officeDocument/2006/relationships/hyperlink" Target="https://www.bongards.com/products/bongards-pasteurized-blended-reduced-fat-cheddar-cheese-slice-160-p-4-5-2/" TargetMode="External"/><Relationship Id="rId14" Type="http://schemas.openxmlformats.org/officeDocument/2006/relationships/hyperlink" Target="https://www.bongards.com/products/bongards-cheddar-cheese-stick-168-1-oz/" TargetMode="External"/><Relationship Id="rId22" Type="http://schemas.openxmlformats.org/officeDocument/2006/relationships/hyperlink" Target="https://www.bongards.com/products/bongards-low-moisture-part-skim-mozzarella-feather-shred-6-5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D5272-1E4B-4DD8-A3BF-E53F6DCF31AF}">
  <sheetPr>
    <pageSetUpPr fitToPage="1"/>
  </sheetPr>
  <dimension ref="A1:N29"/>
  <sheetViews>
    <sheetView tabSelected="1" zoomScale="90" zoomScaleNormal="90" workbookViewId="0">
      <selection activeCell="E2" sqref="E2"/>
    </sheetView>
  </sheetViews>
  <sheetFormatPr defaultRowHeight="14.5" x14ac:dyDescent="0.35"/>
  <cols>
    <col min="1" max="1" width="11.36328125" customWidth="1"/>
    <col min="2" max="2" width="20.6328125" customWidth="1"/>
    <col min="3" max="3" width="15" customWidth="1"/>
    <col min="4" max="4" width="17.90625" customWidth="1"/>
    <col min="5" max="5" width="50.26953125" customWidth="1"/>
    <col min="6" max="8" width="9.6328125" customWidth="1"/>
    <col min="9" max="9" width="13.6328125" customWidth="1"/>
    <col min="10" max="10" width="39.6328125" customWidth="1"/>
    <col min="11" max="14" width="12.6328125" customWidth="1"/>
  </cols>
  <sheetData>
    <row r="1" spans="1:14" ht="31" x14ac:dyDescent="0.7">
      <c r="A1" s="1" t="s">
        <v>0</v>
      </c>
      <c r="B1" s="1"/>
      <c r="C1" s="2"/>
      <c r="D1" s="3"/>
      <c r="E1" s="4"/>
      <c r="F1" s="5"/>
      <c r="G1" s="5"/>
      <c r="H1" s="5"/>
      <c r="I1" s="6"/>
      <c r="J1" s="7"/>
      <c r="K1" s="34"/>
      <c r="L1" s="34"/>
      <c r="M1" s="34"/>
      <c r="N1" s="34"/>
    </row>
    <row r="2" spans="1:14" ht="31" x14ac:dyDescent="0.35">
      <c r="A2" s="8" t="s">
        <v>1</v>
      </c>
      <c r="B2" s="9"/>
      <c r="C2" s="10"/>
      <c r="D2" s="11" t="s">
        <v>2</v>
      </c>
      <c r="E2" s="12">
        <v>45631</v>
      </c>
      <c r="F2" s="13"/>
      <c r="G2" s="13"/>
      <c r="H2" s="14"/>
      <c r="I2" s="15"/>
      <c r="K2" s="31" t="s">
        <v>45</v>
      </c>
      <c r="L2" s="16"/>
      <c r="M2" s="13"/>
      <c r="N2" s="17"/>
    </row>
    <row r="3" spans="1:14" ht="72.5" x14ac:dyDescent="0.35">
      <c r="A3" s="18" t="s">
        <v>3</v>
      </c>
      <c r="B3" s="18" t="s">
        <v>4</v>
      </c>
      <c r="C3" s="18" t="s">
        <v>5</v>
      </c>
      <c r="D3" s="19" t="s">
        <v>6</v>
      </c>
      <c r="E3" s="18" t="s">
        <v>7</v>
      </c>
      <c r="F3" s="20" t="s">
        <v>8</v>
      </c>
      <c r="G3" s="20" t="s">
        <v>9</v>
      </c>
      <c r="H3" s="20" t="s">
        <v>10</v>
      </c>
      <c r="I3" s="21" t="s">
        <v>11</v>
      </c>
      <c r="J3" s="18" t="s">
        <v>12</v>
      </c>
      <c r="K3" s="20" t="s">
        <v>13</v>
      </c>
      <c r="L3" s="22" t="s">
        <v>14</v>
      </c>
      <c r="M3" s="20" t="s">
        <v>15</v>
      </c>
      <c r="N3" s="23" t="s">
        <v>16</v>
      </c>
    </row>
    <row r="4" spans="1:14" x14ac:dyDescent="0.35">
      <c r="A4" s="24" t="s">
        <v>17</v>
      </c>
      <c r="B4" s="25" t="s">
        <v>46</v>
      </c>
      <c r="C4" s="24" t="s">
        <v>18</v>
      </c>
      <c r="D4" s="32">
        <v>110541</v>
      </c>
      <c r="E4" s="33" t="s">
        <v>26</v>
      </c>
      <c r="F4" s="26">
        <v>20</v>
      </c>
      <c r="G4" s="26">
        <v>640</v>
      </c>
      <c r="H4" s="26">
        <v>0.5</v>
      </c>
      <c r="I4" s="27">
        <v>110242</v>
      </c>
      <c r="J4" s="18" t="str">
        <f>VLOOKUP(I4,'[1]October 2024'!$A:$C,2,FALSE)</f>
        <v>CHEESE NAT AMER FBD BARREL-500 LB(40800)</v>
      </c>
      <c r="K4" s="26">
        <v>15.41</v>
      </c>
      <c r="L4" s="28">
        <f>VLOOKUP(I4,'[1]October 2024'!$A:$C,3,FALSE)</f>
        <v>1.9915</v>
      </c>
      <c r="M4" s="29">
        <f t="shared" ref="M4:M29" si="0">ROUND(K4*L4,2)</f>
        <v>30.69</v>
      </c>
      <c r="N4" s="30">
        <v>45597</v>
      </c>
    </row>
    <row r="5" spans="1:14" x14ac:dyDescent="0.35">
      <c r="A5" s="24" t="s">
        <v>17</v>
      </c>
      <c r="B5" s="25" t="s">
        <v>46</v>
      </c>
      <c r="C5" s="24" t="s">
        <v>18</v>
      </c>
      <c r="D5" s="32">
        <v>111321</v>
      </c>
      <c r="E5" s="33" t="s">
        <v>25</v>
      </c>
      <c r="F5" s="26">
        <v>30</v>
      </c>
      <c r="G5" s="26">
        <v>960</v>
      </c>
      <c r="H5" s="26">
        <v>0.5</v>
      </c>
      <c r="I5" s="27">
        <v>110242</v>
      </c>
      <c r="J5" s="18" t="str">
        <f>VLOOKUP(I5,'[1]October 2024'!$A:$C,2,FALSE)</f>
        <v>CHEESE NAT AMER FBD BARREL-500 LB(40800)</v>
      </c>
      <c r="K5" s="26">
        <v>22.53</v>
      </c>
      <c r="L5" s="28">
        <f>VLOOKUP(I5,'[1]October 2024'!$A:$C,3,FALSE)</f>
        <v>1.9915</v>
      </c>
      <c r="M5" s="29">
        <f t="shared" si="0"/>
        <v>44.87</v>
      </c>
      <c r="N5" s="30">
        <v>45597</v>
      </c>
    </row>
    <row r="6" spans="1:14" x14ac:dyDescent="0.35">
      <c r="A6" s="24" t="s">
        <v>17</v>
      </c>
      <c r="B6" s="25" t="s">
        <v>46</v>
      </c>
      <c r="C6" s="24" t="s">
        <v>18</v>
      </c>
      <c r="D6" s="32">
        <v>111331</v>
      </c>
      <c r="E6" s="33" t="s">
        <v>19</v>
      </c>
      <c r="F6" s="26">
        <v>30</v>
      </c>
      <c r="G6" s="26">
        <v>960</v>
      </c>
      <c r="H6" s="26">
        <v>0.5</v>
      </c>
      <c r="I6" s="27">
        <v>110242</v>
      </c>
      <c r="J6" s="18" t="str">
        <f>VLOOKUP(I6,'[1]October 2024'!$A:$C,2,FALSE)</f>
        <v>CHEESE NAT AMER FBD BARREL-500 LB(40800)</v>
      </c>
      <c r="K6" s="26">
        <v>23.4</v>
      </c>
      <c r="L6" s="28">
        <f>VLOOKUP(I6,'[1]October 2024'!$A:$C,3,FALSE)</f>
        <v>1.9915</v>
      </c>
      <c r="M6" s="29">
        <f t="shared" si="0"/>
        <v>46.6</v>
      </c>
      <c r="N6" s="30">
        <v>45597</v>
      </c>
    </row>
    <row r="7" spans="1:14" x14ac:dyDescent="0.35">
      <c r="A7" s="24" t="s">
        <v>17</v>
      </c>
      <c r="B7" s="25" t="s">
        <v>46</v>
      </c>
      <c r="C7" s="24" t="s">
        <v>18</v>
      </c>
      <c r="D7" s="32">
        <v>111351</v>
      </c>
      <c r="E7" s="33" t="s">
        <v>27</v>
      </c>
      <c r="F7" s="26">
        <v>30</v>
      </c>
      <c r="G7" s="26">
        <v>960</v>
      </c>
      <c r="H7" s="26">
        <v>0.5</v>
      </c>
      <c r="I7" s="27">
        <v>110242</v>
      </c>
      <c r="J7" s="18" t="str">
        <f>VLOOKUP(I7,'[1]October 2024'!$A:$C,2,FALSE)</f>
        <v>CHEESE NAT AMER FBD BARREL-500 LB(40800)</v>
      </c>
      <c r="K7" s="26">
        <v>23.17</v>
      </c>
      <c r="L7" s="28">
        <f>VLOOKUP(I7,'[1]October 2024'!$A:$C,3,FALSE)</f>
        <v>1.9915</v>
      </c>
      <c r="M7" s="29">
        <f t="shared" si="0"/>
        <v>46.14</v>
      </c>
      <c r="N7" s="30">
        <v>45597</v>
      </c>
    </row>
    <row r="8" spans="1:14" x14ac:dyDescent="0.35">
      <c r="A8" s="24" t="s">
        <v>17</v>
      </c>
      <c r="B8" s="25" t="s">
        <v>46</v>
      </c>
      <c r="C8" s="24" t="s">
        <v>18</v>
      </c>
      <c r="D8" s="32">
        <v>111431</v>
      </c>
      <c r="E8" s="33" t="s">
        <v>28</v>
      </c>
      <c r="F8" s="26">
        <v>30</v>
      </c>
      <c r="G8" s="26">
        <v>960</v>
      </c>
      <c r="H8" s="26">
        <v>0.5</v>
      </c>
      <c r="I8" s="27">
        <v>110242</v>
      </c>
      <c r="J8" s="18" t="str">
        <f>VLOOKUP(I8,'[1]October 2024'!$A:$C,2,FALSE)</f>
        <v>CHEESE NAT AMER FBD BARREL-500 LB(40800)</v>
      </c>
      <c r="K8" s="26">
        <v>23.17</v>
      </c>
      <c r="L8" s="28">
        <f>VLOOKUP(I8,'[1]October 2024'!$A:$C,3,FALSE)</f>
        <v>1.9915</v>
      </c>
      <c r="M8" s="29">
        <f t="shared" si="0"/>
        <v>46.14</v>
      </c>
      <c r="N8" s="30">
        <v>45597</v>
      </c>
    </row>
    <row r="9" spans="1:14" ht="14.5" customHeight="1" x14ac:dyDescent="0.35">
      <c r="A9" s="24" t="s">
        <v>17</v>
      </c>
      <c r="B9" s="25" t="s">
        <v>46</v>
      </c>
      <c r="C9" s="24" t="s">
        <v>18</v>
      </c>
      <c r="D9" s="32">
        <v>114411</v>
      </c>
      <c r="E9" s="33" t="s">
        <v>29</v>
      </c>
      <c r="F9" s="26">
        <v>20</v>
      </c>
      <c r="G9" s="26">
        <v>640</v>
      </c>
      <c r="H9" s="26">
        <v>0.5</v>
      </c>
      <c r="I9" s="27">
        <v>110242</v>
      </c>
      <c r="J9" s="18" t="str">
        <f>VLOOKUP(I9,'[1]October 2024'!$A:$C,2,FALSE)</f>
        <v>CHEESE NAT AMER FBD BARREL-500 LB(40800)</v>
      </c>
      <c r="K9" s="26">
        <v>20</v>
      </c>
      <c r="L9" s="28">
        <f>VLOOKUP(I9,'[1]October 2024'!$A:$C,3,FALSE)</f>
        <v>1.9915</v>
      </c>
      <c r="M9" s="29">
        <f t="shared" si="0"/>
        <v>39.83</v>
      </c>
      <c r="N9" s="30">
        <v>45597</v>
      </c>
    </row>
    <row r="10" spans="1:14" ht="14.5" customHeight="1" x14ac:dyDescent="0.35">
      <c r="A10" s="24" t="s">
        <v>17</v>
      </c>
      <c r="B10" s="25" t="s">
        <v>46</v>
      </c>
      <c r="C10" s="24" t="s">
        <v>18</v>
      </c>
      <c r="D10" s="32">
        <v>114421</v>
      </c>
      <c r="E10" s="33" t="s">
        <v>30</v>
      </c>
      <c r="F10" s="26">
        <v>20</v>
      </c>
      <c r="G10" s="26">
        <v>640</v>
      </c>
      <c r="H10" s="26">
        <v>0.5</v>
      </c>
      <c r="I10" s="27">
        <v>110242</v>
      </c>
      <c r="J10" s="18" t="str">
        <f>VLOOKUP(I10,'[1]October 2024'!$A:$C,2,FALSE)</f>
        <v>CHEESE NAT AMER FBD BARREL-500 LB(40800)</v>
      </c>
      <c r="K10" s="26">
        <v>20</v>
      </c>
      <c r="L10" s="28">
        <f>VLOOKUP(I10,'[1]October 2024'!$A:$C,3,FALSE)</f>
        <v>1.9915</v>
      </c>
      <c r="M10" s="29">
        <f t="shared" si="0"/>
        <v>39.83</v>
      </c>
      <c r="N10" s="30">
        <v>45597</v>
      </c>
    </row>
    <row r="11" spans="1:14" x14ac:dyDescent="0.35">
      <c r="A11" s="24" t="s">
        <v>17</v>
      </c>
      <c r="B11" s="25" t="s">
        <v>46</v>
      </c>
      <c r="C11" s="24" t="s">
        <v>18</v>
      </c>
      <c r="D11" s="32">
        <v>114431</v>
      </c>
      <c r="E11" s="33" t="s">
        <v>31</v>
      </c>
      <c r="F11" s="26">
        <v>20</v>
      </c>
      <c r="G11" s="26">
        <v>640</v>
      </c>
      <c r="H11" s="26">
        <v>0.5</v>
      </c>
      <c r="I11" s="27">
        <v>110242</v>
      </c>
      <c r="J11" s="18" t="str">
        <f>VLOOKUP(I11,'[1]October 2024'!$A:$C,2,FALSE)</f>
        <v>CHEESE NAT AMER FBD BARREL-500 LB(40800)</v>
      </c>
      <c r="K11" s="26">
        <v>20</v>
      </c>
      <c r="L11" s="28">
        <f>VLOOKUP(I11,'[1]October 2024'!$A:$C,3,FALSE)</f>
        <v>1.9915</v>
      </c>
      <c r="M11" s="29">
        <f t="shared" si="0"/>
        <v>39.83</v>
      </c>
      <c r="N11" s="30">
        <v>45597</v>
      </c>
    </row>
    <row r="12" spans="1:14" x14ac:dyDescent="0.35">
      <c r="A12" s="24" t="s">
        <v>17</v>
      </c>
      <c r="B12" s="25" t="s">
        <v>46</v>
      </c>
      <c r="C12" s="24" t="s">
        <v>18</v>
      </c>
      <c r="D12" s="32">
        <v>114441</v>
      </c>
      <c r="E12" s="33" t="s">
        <v>32</v>
      </c>
      <c r="F12" s="26">
        <v>20</v>
      </c>
      <c r="G12" s="26">
        <v>640</v>
      </c>
      <c r="H12" s="26">
        <v>0.5</v>
      </c>
      <c r="I12" s="27">
        <v>110242</v>
      </c>
      <c r="J12" s="18" t="str">
        <f>VLOOKUP(I12,'[1]October 2024'!$A:$C,2,FALSE)</f>
        <v>CHEESE NAT AMER FBD BARREL-500 LB(40800)</v>
      </c>
      <c r="K12" s="26">
        <v>20</v>
      </c>
      <c r="L12" s="28">
        <f>VLOOKUP(I12,'[1]October 2024'!$A:$C,3,FALSE)</f>
        <v>1.9915</v>
      </c>
      <c r="M12" s="29">
        <f t="shared" si="0"/>
        <v>39.83</v>
      </c>
      <c r="N12" s="30">
        <v>45597</v>
      </c>
    </row>
    <row r="13" spans="1:14" x14ac:dyDescent="0.35">
      <c r="A13" s="24" t="s">
        <v>17</v>
      </c>
      <c r="B13" s="25" t="s">
        <v>46</v>
      </c>
      <c r="C13" s="24" t="s">
        <v>18</v>
      </c>
      <c r="D13" s="32">
        <v>114451</v>
      </c>
      <c r="E13" s="33" t="s">
        <v>33</v>
      </c>
      <c r="F13" s="26">
        <v>20</v>
      </c>
      <c r="G13" s="26">
        <v>640</v>
      </c>
      <c r="H13" s="26">
        <v>0.5</v>
      </c>
      <c r="I13" s="27">
        <v>110242</v>
      </c>
      <c r="J13" s="18" t="str">
        <f>VLOOKUP(I13,'[1]October 2024'!$A:$C,2,FALSE)</f>
        <v>CHEESE NAT AMER FBD BARREL-500 LB(40800)</v>
      </c>
      <c r="K13" s="26">
        <v>20</v>
      </c>
      <c r="L13" s="28">
        <f>VLOOKUP(I13,'[1]October 2024'!$A:$C,3,FALSE)</f>
        <v>1.9915</v>
      </c>
      <c r="M13" s="29">
        <f t="shared" si="0"/>
        <v>39.83</v>
      </c>
      <c r="N13" s="30">
        <v>45597</v>
      </c>
    </row>
    <row r="14" spans="1:14" x14ac:dyDescent="0.35">
      <c r="A14" s="24" t="s">
        <v>17</v>
      </c>
      <c r="B14" s="25" t="s">
        <v>46</v>
      </c>
      <c r="C14" s="24" t="s">
        <v>18</v>
      </c>
      <c r="D14" s="32">
        <v>114461</v>
      </c>
      <c r="E14" s="33" t="s">
        <v>34</v>
      </c>
      <c r="F14" s="26">
        <v>20</v>
      </c>
      <c r="G14" s="26">
        <v>640</v>
      </c>
      <c r="H14" s="26">
        <v>0.5</v>
      </c>
      <c r="I14" s="27">
        <v>110242</v>
      </c>
      <c r="J14" s="18" t="str">
        <f>VLOOKUP(I14,'[1]October 2024'!$A:$C,2,FALSE)</f>
        <v>CHEESE NAT AMER FBD BARREL-500 LB(40800)</v>
      </c>
      <c r="K14" s="26">
        <v>20</v>
      </c>
      <c r="L14" s="28">
        <f>VLOOKUP(I14,'[1]October 2024'!$A:$C,3,FALSE)</f>
        <v>1.9915</v>
      </c>
      <c r="M14" s="29">
        <f t="shared" si="0"/>
        <v>39.83</v>
      </c>
      <c r="N14" s="30">
        <v>45597</v>
      </c>
    </row>
    <row r="15" spans="1:14" x14ac:dyDescent="0.35">
      <c r="A15" s="24" t="s">
        <v>17</v>
      </c>
      <c r="B15" s="25" t="s">
        <v>46</v>
      </c>
      <c r="C15" s="24" t="s">
        <v>18</v>
      </c>
      <c r="D15" s="32">
        <v>402911</v>
      </c>
      <c r="E15" s="33" t="s">
        <v>35</v>
      </c>
      <c r="F15" s="26">
        <v>10.5</v>
      </c>
      <c r="G15" s="26">
        <v>168</v>
      </c>
      <c r="H15" s="26">
        <v>1</v>
      </c>
      <c r="I15" s="27">
        <v>110242</v>
      </c>
      <c r="J15" s="18" t="str">
        <f>VLOOKUP(I15,'[1]October 2024'!$A:$C,2,FALSE)</f>
        <v>CHEESE NAT AMER FBD BARREL-500 LB(40800)</v>
      </c>
      <c r="K15" s="26">
        <v>10.5</v>
      </c>
      <c r="L15" s="28">
        <f>VLOOKUP(I15,'[1]October 2024'!$A:$C,3,FALSE)</f>
        <v>1.9915</v>
      </c>
      <c r="M15" s="29">
        <f t="shared" si="0"/>
        <v>20.91</v>
      </c>
      <c r="N15" s="30">
        <v>45597</v>
      </c>
    </row>
    <row r="16" spans="1:14" x14ac:dyDescent="0.35">
      <c r="A16" s="24" t="s">
        <v>17</v>
      </c>
      <c r="B16" s="25" t="s">
        <v>46</v>
      </c>
      <c r="C16" s="24" t="s">
        <v>18</v>
      </c>
      <c r="D16" s="32">
        <v>402921</v>
      </c>
      <c r="E16" s="33" t="s">
        <v>36</v>
      </c>
      <c r="F16" s="26">
        <v>10.5</v>
      </c>
      <c r="G16" s="26">
        <v>168</v>
      </c>
      <c r="H16" s="26">
        <v>1</v>
      </c>
      <c r="I16" s="27">
        <v>110242</v>
      </c>
      <c r="J16" s="18" t="str">
        <f>VLOOKUP(I16,'[1]October 2024'!$A:$C,2,FALSE)</f>
        <v>CHEESE NAT AMER FBD BARREL-500 LB(40800)</v>
      </c>
      <c r="K16" s="26">
        <v>10.5</v>
      </c>
      <c r="L16" s="28">
        <f>VLOOKUP(I16,'[1]October 2024'!$A:$C,3,FALSE)</f>
        <v>1.9915</v>
      </c>
      <c r="M16" s="29">
        <f t="shared" si="0"/>
        <v>20.91</v>
      </c>
      <c r="N16" s="30">
        <v>45597</v>
      </c>
    </row>
    <row r="17" spans="1:14" x14ac:dyDescent="0.35">
      <c r="A17" s="24" t="s">
        <v>17</v>
      </c>
      <c r="B17" s="25" t="s">
        <v>46</v>
      </c>
      <c r="C17" s="24" t="s">
        <v>18</v>
      </c>
      <c r="D17" s="32">
        <v>402931</v>
      </c>
      <c r="E17" s="33" t="s">
        <v>37</v>
      </c>
      <c r="F17" s="26">
        <v>10.5</v>
      </c>
      <c r="G17" s="26">
        <v>168</v>
      </c>
      <c r="H17" s="26">
        <v>1</v>
      </c>
      <c r="I17" s="27">
        <v>110242</v>
      </c>
      <c r="J17" s="18" t="str">
        <f>VLOOKUP(I17,'[1]October 2024'!$A:$C,2,FALSE)</f>
        <v>CHEESE NAT AMER FBD BARREL-500 LB(40800)</v>
      </c>
      <c r="K17" s="26">
        <v>10.5</v>
      </c>
      <c r="L17" s="28">
        <f>VLOOKUP(I17,'[1]October 2024'!$A:$C,3,FALSE)</f>
        <v>1.9915</v>
      </c>
      <c r="M17" s="29">
        <f t="shared" si="0"/>
        <v>20.91</v>
      </c>
      <c r="N17" s="30">
        <v>45597</v>
      </c>
    </row>
    <row r="18" spans="1:14" x14ac:dyDescent="0.35">
      <c r="A18" s="24" t="s">
        <v>17</v>
      </c>
      <c r="B18" s="25" t="s">
        <v>46</v>
      </c>
      <c r="C18" s="24" t="s">
        <v>18</v>
      </c>
      <c r="D18" s="32">
        <v>402941</v>
      </c>
      <c r="E18" s="33" t="s">
        <v>38</v>
      </c>
      <c r="F18" s="26">
        <v>10.5</v>
      </c>
      <c r="G18" s="26">
        <v>168</v>
      </c>
      <c r="H18" s="26">
        <v>1</v>
      </c>
      <c r="I18" s="27">
        <v>110242</v>
      </c>
      <c r="J18" s="18" t="str">
        <f>VLOOKUP(I18,'[1]October 2024'!$A:$C,2,FALSE)</f>
        <v>CHEESE NAT AMER FBD BARREL-500 LB(40800)</v>
      </c>
      <c r="K18" s="26">
        <v>10.5</v>
      </c>
      <c r="L18" s="28">
        <f>VLOOKUP(I18,'[1]October 2024'!$A:$C,3,FALSE)</f>
        <v>1.9915</v>
      </c>
      <c r="M18" s="29">
        <f t="shared" si="0"/>
        <v>20.91</v>
      </c>
      <c r="N18" s="30">
        <v>45597</v>
      </c>
    </row>
    <row r="19" spans="1:14" x14ac:dyDescent="0.35">
      <c r="A19" s="24" t="s">
        <v>17</v>
      </c>
      <c r="B19" s="25" t="s">
        <v>46</v>
      </c>
      <c r="C19" s="24" t="s">
        <v>18</v>
      </c>
      <c r="D19" s="32">
        <v>402951</v>
      </c>
      <c r="E19" s="33" t="s">
        <v>40</v>
      </c>
      <c r="F19" s="26">
        <v>10.5</v>
      </c>
      <c r="G19" s="26">
        <v>168</v>
      </c>
      <c r="H19" s="26">
        <v>1</v>
      </c>
      <c r="I19" s="27">
        <v>110242</v>
      </c>
      <c r="J19" s="18" t="str">
        <f>VLOOKUP(I19,'[1]October 2024'!$A:$C,2,FALSE)</f>
        <v>CHEESE NAT AMER FBD BARREL-500 LB(40800)</v>
      </c>
      <c r="K19" s="26">
        <v>10.5</v>
      </c>
      <c r="L19" s="28">
        <f>VLOOKUP(I19,'[1]October 2024'!$A:$C,3,FALSE)</f>
        <v>1.9915</v>
      </c>
      <c r="M19" s="29">
        <f t="shared" si="0"/>
        <v>20.91</v>
      </c>
      <c r="N19" s="30">
        <v>45597</v>
      </c>
    </row>
    <row r="20" spans="1:14" x14ac:dyDescent="0.35">
      <c r="A20" s="24" t="s">
        <v>17</v>
      </c>
      <c r="B20" s="25" t="s">
        <v>46</v>
      </c>
      <c r="C20" s="24" t="s">
        <v>18</v>
      </c>
      <c r="D20" s="32">
        <v>402991</v>
      </c>
      <c r="E20" s="33" t="s">
        <v>39</v>
      </c>
      <c r="F20" s="26">
        <v>10.5</v>
      </c>
      <c r="G20" s="26">
        <v>168</v>
      </c>
      <c r="H20" s="26">
        <v>1</v>
      </c>
      <c r="I20" s="27">
        <v>110242</v>
      </c>
      <c r="J20" s="18" t="str">
        <f>VLOOKUP(I20,'[1]October 2024'!$A:$C,2,FALSE)</f>
        <v>CHEESE NAT AMER FBD BARREL-500 LB(40800)</v>
      </c>
      <c r="K20" s="26">
        <v>10.5</v>
      </c>
      <c r="L20" s="28">
        <f>VLOOKUP(I20,'[1]October 2024'!$A:$C,3,FALSE)</f>
        <v>1.9915</v>
      </c>
      <c r="M20" s="29">
        <f t="shared" si="0"/>
        <v>20.91</v>
      </c>
      <c r="N20" s="30">
        <v>45597</v>
      </c>
    </row>
    <row r="21" spans="1:14" x14ac:dyDescent="0.35">
      <c r="A21" s="24" t="s">
        <v>17</v>
      </c>
      <c r="B21" s="25" t="s">
        <v>46</v>
      </c>
      <c r="C21" s="24" t="s">
        <v>20</v>
      </c>
      <c r="D21" s="32">
        <v>752491</v>
      </c>
      <c r="E21" s="33" t="s">
        <v>41</v>
      </c>
      <c r="F21" s="26">
        <v>12</v>
      </c>
      <c r="G21" s="26">
        <v>384</v>
      </c>
      <c r="H21" s="26">
        <v>0.5</v>
      </c>
      <c r="I21" s="27">
        <v>110242</v>
      </c>
      <c r="J21" s="18" t="str">
        <f>VLOOKUP(I21,'[1]October 2024'!$A:$C,2,FALSE)</f>
        <v>CHEESE NAT AMER FBD BARREL-500 LB(40800)</v>
      </c>
      <c r="K21" s="26">
        <v>12</v>
      </c>
      <c r="L21" s="28">
        <f>VLOOKUP(I21,'[1]October 2024'!$A:$C,3,FALSE)</f>
        <v>1.9915</v>
      </c>
      <c r="M21" s="29">
        <f t="shared" si="0"/>
        <v>23.9</v>
      </c>
      <c r="N21" s="30">
        <v>45631</v>
      </c>
    </row>
    <row r="22" spans="1:14" x14ac:dyDescent="0.35">
      <c r="A22" s="24" t="s">
        <v>17</v>
      </c>
      <c r="B22" s="25" t="s">
        <v>46</v>
      </c>
      <c r="C22" s="24" t="s">
        <v>18</v>
      </c>
      <c r="D22" s="32">
        <v>755261</v>
      </c>
      <c r="E22" s="33" t="s">
        <v>43</v>
      </c>
      <c r="F22" s="26">
        <v>20</v>
      </c>
      <c r="G22" s="26">
        <v>320</v>
      </c>
      <c r="H22" s="26">
        <v>1</v>
      </c>
      <c r="I22" s="27">
        <v>110242</v>
      </c>
      <c r="J22" s="18" t="str">
        <f>VLOOKUP(I22,'[1]October 2024'!$A:$C,2,FALSE)</f>
        <v>CHEESE NAT AMER FBD BARREL-500 LB(40800)</v>
      </c>
      <c r="K22" s="26">
        <v>20</v>
      </c>
      <c r="L22" s="28">
        <f>VLOOKUP(I22,'[1]October 2024'!$A:$C,3,FALSE)</f>
        <v>1.9915</v>
      </c>
      <c r="M22" s="29">
        <f t="shared" si="0"/>
        <v>39.83</v>
      </c>
      <c r="N22" s="30">
        <v>45597</v>
      </c>
    </row>
    <row r="23" spans="1:14" x14ac:dyDescent="0.35">
      <c r="A23" s="24" t="s">
        <v>17</v>
      </c>
      <c r="B23" s="25" t="s">
        <v>46</v>
      </c>
      <c r="C23" s="24" t="s">
        <v>18</v>
      </c>
      <c r="D23" s="32">
        <v>755361</v>
      </c>
      <c r="E23" s="33" t="s">
        <v>22</v>
      </c>
      <c r="F23" s="26">
        <v>20</v>
      </c>
      <c r="G23" s="26">
        <v>320</v>
      </c>
      <c r="H23" s="26">
        <v>1</v>
      </c>
      <c r="I23" s="27">
        <v>110242</v>
      </c>
      <c r="J23" s="18" t="str">
        <f>VLOOKUP(I23,'[1]October 2024'!$A:$C,2,FALSE)</f>
        <v>CHEESE NAT AMER FBD BARREL-500 LB(40800)</v>
      </c>
      <c r="K23" s="26">
        <v>20.329999999999998</v>
      </c>
      <c r="L23" s="28">
        <f>VLOOKUP(I23,'[1]October 2024'!$A:$C,3,FALSE)</f>
        <v>1.9915</v>
      </c>
      <c r="M23" s="29">
        <f t="shared" si="0"/>
        <v>40.49</v>
      </c>
      <c r="N23" s="30">
        <v>45597</v>
      </c>
    </row>
    <row r="24" spans="1:14" x14ac:dyDescent="0.35">
      <c r="A24" s="24" t="s">
        <v>17</v>
      </c>
      <c r="B24" s="25" t="s">
        <v>46</v>
      </c>
      <c r="C24" s="24" t="s">
        <v>18</v>
      </c>
      <c r="D24" s="32">
        <v>755531</v>
      </c>
      <c r="E24" s="33" t="s">
        <v>21</v>
      </c>
      <c r="F24" s="26">
        <v>30</v>
      </c>
      <c r="G24" s="26">
        <v>480</v>
      </c>
      <c r="H24" s="26">
        <v>1</v>
      </c>
      <c r="I24" s="27">
        <v>110242</v>
      </c>
      <c r="J24" s="18" t="str">
        <f>VLOOKUP(I24,'[1]October 2024'!$A:$C,2,FALSE)</f>
        <v>CHEESE NAT AMER FBD BARREL-500 LB(40800)</v>
      </c>
      <c r="K24" s="26">
        <v>30</v>
      </c>
      <c r="L24" s="28">
        <f>VLOOKUP(I24,'[1]October 2024'!$A:$C,3,FALSE)</f>
        <v>1.9915</v>
      </c>
      <c r="M24" s="29">
        <f t="shared" si="0"/>
        <v>59.75</v>
      </c>
      <c r="N24" s="30">
        <v>45597</v>
      </c>
    </row>
    <row r="25" spans="1:14" x14ac:dyDescent="0.35">
      <c r="A25" s="24" t="s">
        <v>17</v>
      </c>
      <c r="B25" s="25" t="s">
        <v>46</v>
      </c>
      <c r="C25" s="24" t="s">
        <v>18</v>
      </c>
      <c r="D25" s="32">
        <v>755711</v>
      </c>
      <c r="E25" s="33" t="s">
        <v>42</v>
      </c>
      <c r="F25" s="26">
        <v>20</v>
      </c>
      <c r="G25" s="26">
        <v>320</v>
      </c>
      <c r="H25" s="26">
        <v>1</v>
      </c>
      <c r="I25" s="27">
        <v>110242</v>
      </c>
      <c r="J25" s="18" t="str">
        <f>VLOOKUP(I25,'[1]October 2024'!$A:$C,2,FALSE)</f>
        <v>CHEESE NAT AMER FBD BARREL-500 LB(40800)</v>
      </c>
      <c r="K25" s="26">
        <v>20</v>
      </c>
      <c r="L25" s="28">
        <f>VLOOKUP(I25,'[1]October 2024'!$A:$C,3,FALSE)</f>
        <v>1.9915</v>
      </c>
      <c r="M25" s="29">
        <f t="shared" si="0"/>
        <v>39.83</v>
      </c>
      <c r="N25" s="30">
        <v>45597</v>
      </c>
    </row>
    <row r="26" spans="1:14" x14ac:dyDescent="0.35">
      <c r="A26" s="24" t="s">
        <v>17</v>
      </c>
      <c r="B26" s="25" t="s">
        <v>46</v>
      </c>
      <c r="C26" s="24" t="s">
        <v>20</v>
      </c>
      <c r="D26" s="32">
        <v>771031</v>
      </c>
      <c r="E26" s="33" t="s">
        <v>23</v>
      </c>
      <c r="F26" s="26">
        <v>20</v>
      </c>
      <c r="G26" s="26">
        <v>320</v>
      </c>
      <c r="H26" s="26">
        <v>1</v>
      </c>
      <c r="I26" s="27">
        <v>110242</v>
      </c>
      <c r="J26" s="18" t="str">
        <f>VLOOKUP(I26,'[1]October 2024'!$A:$C,2,FALSE)</f>
        <v>CHEESE NAT AMER FBD BARREL-500 LB(40800)</v>
      </c>
      <c r="K26" s="26">
        <v>20</v>
      </c>
      <c r="L26" s="28">
        <f>VLOOKUP(I26,'[1]October 2024'!$A:$C,3,FALSE)</f>
        <v>1.9915</v>
      </c>
      <c r="M26" s="29">
        <f t="shared" si="0"/>
        <v>39.83</v>
      </c>
      <c r="N26" s="30">
        <v>45631</v>
      </c>
    </row>
    <row r="27" spans="1:14" x14ac:dyDescent="0.35">
      <c r="A27" s="24" t="s">
        <v>17</v>
      </c>
      <c r="B27" s="25" t="s">
        <v>46</v>
      </c>
      <c r="C27" s="24" t="s">
        <v>20</v>
      </c>
      <c r="D27" s="32">
        <v>775071</v>
      </c>
      <c r="E27" s="33" t="s">
        <v>21</v>
      </c>
      <c r="F27" s="26">
        <v>20</v>
      </c>
      <c r="G27" s="26">
        <v>320</v>
      </c>
      <c r="H27" s="26">
        <v>1</v>
      </c>
      <c r="I27" s="27">
        <v>110242</v>
      </c>
      <c r="J27" s="18" t="str">
        <f>VLOOKUP(I27,'[1]October 2024'!$A:$C,2,FALSE)</f>
        <v>CHEESE NAT AMER FBD BARREL-500 LB(40800)</v>
      </c>
      <c r="K27" s="26">
        <v>20</v>
      </c>
      <c r="L27" s="28">
        <f>VLOOKUP(I27,'[1]October 2024'!$A:$C,3,FALSE)</f>
        <v>1.9915</v>
      </c>
      <c r="M27" s="29">
        <f t="shared" si="0"/>
        <v>39.83</v>
      </c>
      <c r="N27" s="30">
        <v>45631</v>
      </c>
    </row>
    <row r="28" spans="1:14" x14ac:dyDescent="0.35">
      <c r="A28" s="24" t="s">
        <v>17</v>
      </c>
      <c r="B28" s="25" t="s">
        <v>46</v>
      </c>
      <c r="C28" s="24" t="s">
        <v>20</v>
      </c>
      <c r="D28" s="32">
        <v>775191</v>
      </c>
      <c r="E28" s="33" t="s">
        <v>24</v>
      </c>
      <c r="F28" s="26">
        <v>20</v>
      </c>
      <c r="G28" s="26">
        <v>320</v>
      </c>
      <c r="H28" s="26">
        <v>1</v>
      </c>
      <c r="I28" s="27">
        <v>110242</v>
      </c>
      <c r="J28" s="18" t="str">
        <f>VLOOKUP(I28,'[1]October 2024'!$A:$C,2,FALSE)</f>
        <v>CHEESE NAT AMER FBD BARREL-500 LB(40800)</v>
      </c>
      <c r="K28" s="26">
        <v>20</v>
      </c>
      <c r="L28" s="28">
        <f>VLOOKUP(I28,'[1]October 2024'!$A:$C,3,FALSE)</f>
        <v>1.9915</v>
      </c>
      <c r="M28" s="29">
        <f t="shared" si="0"/>
        <v>39.83</v>
      </c>
      <c r="N28" s="30">
        <v>45631</v>
      </c>
    </row>
    <row r="29" spans="1:14" ht="29" x14ac:dyDescent="0.35">
      <c r="A29" s="24" t="s">
        <v>17</v>
      </c>
      <c r="B29" s="25" t="s">
        <v>46</v>
      </c>
      <c r="C29" s="24" t="s">
        <v>20</v>
      </c>
      <c r="D29" s="32">
        <v>775821</v>
      </c>
      <c r="E29" s="33" t="s">
        <v>44</v>
      </c>
      <c r="F29" s="26">
        <v>20</v>
      </c>
      <c r="G29" s="26">
        <v>320</v>
      </c>
      <c r="H29" s="26">
        <v>1</v>
      </c>
      <c r="I29" s="27">
        <v>110242</v>
      </c>
      <c r="J29" s="18" t="str">
        <f>VLOOKUP(I29,'[1]October 2024'!$A:$C,2,FALSE)</f>
        <v>CHEESE NAT AMER FBD BARREL-500 LB(40800)</v>
      </c>
      <c r="K29" s="26">
        <v>15.38</v>
      </c>
      <c r="L29" s="28">
        <f>VLOOKUP(I29,'[1]October 2024'!$A:$C,3,FALSE)</f>
        <v>1.9915</v>
      </c>
      <c r="M29" s="29">
        <f t="shared" si="0"/>
        <v>30.63</v>
      </c>
      <c r="N29" s="30">
        <v>45631</v>
      </c>
    </row>
  </sheetData>
  <mergeCells count="1">
    <mergeCell ref="K1:N1"/>
  </mergeCells>
  <hyperlinks>
    <hyperlink ref="D4:E4" r:id="rId1" display="https://www.bongards.com/products/bongards-yellow-reduced-sodium-fat-processed-american-slice-160-h-4-5-2/" xr:uid="{679EF80A-6ED9-4DA3-9839-F75F7951831C}"/>
    <hyperlink ref="D5:E5" r:id="rId2" display="https://www.bongards.com/products/bongards-yellow-reduced-fat-process-american-slice-160-h-6-5-2/" xr:uid="{FB2A96E3-A31C-4AEB-9C43-E9E3F3B51BDD}"/>
    <hyperlink ref="D6:E6" r:id="rId3" display="https://www.bongards.com/products/bongards-yellow-reduced-fat-sodium-processed-american-slice-160-h-6-5-3/" xr:uid="{D3714C2C-870C-4D4D-8692-10078E0E2A2D}"/>
    <hyperlink ref="D7:E7" r:id="rId4" display="https://www.bongards.com/products/bongards-yellow-reduced-fat-sodium-processed-american-slice-160-h-6-5-4/" xr:uid="{96A385AB-5EEC-4B39-8DBC-48741D510E0E}"/>
    <hyperlink ref="D8:E8" r:id="rId5" display="https://www.bongards.com/products/bongards-white-reduced-sodium-50-reduced-fat-process-american-slice-160h-6-5/" xr:uid="{E55383DC-5AE2-48CC-9FDF-A470F217D608}"/>
    <hyperlink ref="D9:E9" r:id="rId6" display="https://www.bongards.com/products/bongards-pasteurized-blended-yellow-cheddar-cheese-slice-160-p-4-5-2/" xr:uid="{5B74EC58-9219-4BE9-BAD0-6AB32341D114}"/>
    <hyperlink ref="D29:E29" r:id="rId7" display="https://www.bongards.com/products/bongards-super-melt-yellow-reduced-fat-reduced-sodium-process-american-feather-shred-4-5-k12/" xr:uid="{A8D92160-48F9-4694-BE4C-E1BE32845724}"/>
    <hyperlink ref="D21:E21" r:id="rId8" display="https://www.bongards.com/products/bongards-reduced-fat-yellow-cheddar-cheese-slices-48-sos-8-1-5/" xr:uid="{C01060F0-373B-423B-8784-0F1076E5465E}"/>
    <hyperlink ref="D10:E10" r:id="rId9" display="https://www.bongards.com/products/bongards-pasteurized-blended-reduced-fat-cheddar-cheese-slice-160-p-4-5-2/" xr:uid="{284B28D3-BDBC-4CB4-8405-29FC11B1A678}"/>
    <hyperlink ref="D11:E11" r:id="rId10" display="https://www.bongards.com/products/bongards-pasteurized-blended-swiss-cheese-slice-160-p-4-5-2/" xr:uid="{ED1699E5-6F10-464B-A076-2CDD615F56FD}"/>
    <hyperlink ref="D12:E12" r:id="rId11" display="https://www.bongards.com/products/bongards-pasteurized-blended-pepper-jack-cheese-slice-160-p-4-5-2/" xr:uid="{9BC4E7F8-5ECE-43BB-8A7D-1C728FFA9CD8}"/>
    <hyperlink ref="D13:E13" r:id="rId12" display="https://www.bongards.com/products/bongards-pasteurized-blended-low-moisture-part-skim-mozzarella-cheese-slice-160-p-4-5-2/" xr:uid="{9D0A9CE7-B015-48A0-8533-ADC07170DC5E}"/>
    <hyperlink ref="D14:E14" r:id="rId13" display="https://www.bongards.com/products/bongards-pasteurized-blended-provolone-cheese-slice-160-p-4-5-2/" xr:uid="{ABC24E3D-BED5-42BB-8AE7-B5FE40630E2D}"/>
    <hyperlink ref="D15:E15" r:id="rId14" display="https://www.bongards.com/products/bongards-cheddar-cheese-stick-168-1-oz/" xr:uid="{3FD0BA9B-FEEF-460C-BAA7-79290DD9F210}"/>
    <hyperlink ref="D16:E16" r:id="rId15" display="https://www.bongards.com/products/bongards-reduced-fat-cheddar-cheese-stick-168-1-oz/" xr:uid="{63E7C32B-4210-491C-8896-0D1501AE21CF}"/>
    <hyperlink ref="D17:E17" r:id="rId16" display="https://www.bongards.com/products/bongards-marble-cheese-stick-168-1-oz/" xr:uid="{5C60DFBA-ADEC-47EB-B577-D876E8685F51}"/>
    <hyperlink ref="D18:E18" r:id="rId17" display="https://www.bongards.com/products/bongards-reduced-fat-marble-jack-cheese-stick-168-1-oz/" xr:uid="{CF3900D6-5BA8-431F-9C3B-57B0717A96AB}"/>
    <hyperlink ref="D19:E19" r:id="rId18" display="https://www.bongards.com/products/bongards-low-moisture-part-skim-mozzarella-string-cheese-stick-168-1-oz/" xr:uid="{62307B33-E33F-47A3-A042-4C64A8EA1D44}"/>
    <hyperlink ref="D20:E20" r:id="rId19" display="https://www.bongards.com/products/bongards-reduced-fat-low-moisture-part-skim-mozzarella-string-cheese-stick-168-1-oz/" xr:uid="{14726F38-A34C-48E7-A801-50B3538C8BA7}"/>
    <hyperlink ref="D22:E22" r:id="rId20" display="https://www.bongards.com/products/bongards-mozzarella-provolone-and-cheddar-feather-shred-4-5/" xr:uid="{1DED4C08-35B4-414C-A4A1-1EED6008C04E}"/>
    <hyperlink ref="D23:E23" r:id="rId21" display="https://www.bongards.com/products/bongards-italian-blend-feather-shred-4-5/" xr:uid="{CC37B7E2-F961-44C0-BB05-4131A623C803}"/>
    <hyperlink ref="D24:E24" r:id="rId22" display="https://www.bongards.com/products/bongards-low-moisture-part-skim-mozzarella-feather-shred-6-5/" xr:uid="{DB8430AD-3CD0-40D9-BA25-E0A8D9B3E247}"/>
    <hyperlink ref="D25:E25" r:id="rId23" display="https://www.bongards.com/products/bongards-yellow-reduced-fat-cheddar-feather-shred-4-5/" xr:uid="{BC821F31-11E4-4F48-A54B-A9DA33C91AB7}"/>
    <hyperlink ref="D26:E26" r:id="rId24" display="https://www.bongards.com/products/bongards-monterey-jack-and-cheddar-fancy-shred-4-5-2/" xr:uid="{BD7A1661-CDD6-46C2-9EF7-3D44B02D2F4A}"/>
    <hyperlink ref="D27:E27" r:id="rId25" display="https://www.bongards.com/products/bongards-low-moisture-part-skim-mozzarella-feather-shred-6-5-2/" xr:uid="{4933FC90-FB63-474F-A3BF-530A899D6C2C}"/>
    <hyperlink ref="D28:E28" r:id="rId26" display="https://www.bongards.com/products/bongards-yellow-cheddar-feather-shred-4-5-2/" xr:uid="{DD82350D-9319-4025-932D-5DC1E06384F9}"/>
  </hyperlinks>
  <pageMargins left="0.25" right="0.25" top="0.75" bottom="0.75" header="0.3" footer="0.3"/>
  <pageSetup scale="54" orientation="landscape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2025-01-31T21:38:04+00:00</Remediation_x0020_Date>
  </documentManagement>
</p:properties>
</file>

<file path=customXml/itemProps1.xml><?xml version="1.0" encoding="utf-8"?>
<ds:datastoreItem xmlns:ds="http://schemas.openxmlformats.org/officeDocument/2006/customXml" ds:itemID="{01DF6CDE-9995-447E-9D99-588235B9EDA1}"/>
</file>

<file path=customXml/itemProps2.xml><?xml version="1.0" encoding="utf-8"?>
<ds:datastoreItem xmlns:ds="http://schemas.openxmlformats.org/officeDocument/2006/customXml" ds:itemID="{6C25FC26-2F03-4B65-BDA6-9BBBC082B452}"/>
</file>

<file path=customXml/itemProps3.xml><?xml version="1.0" encoding="utf-8"?>
<ds:datastoreItem xmlns:ds="http://schemas.openxmlformats.org/officeDocument/2006/customXml" ds:itemID="{C81EAB79-5A50-46E3-98FE-AE9871C09D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Ponder</dc:creator>
  <cp:lastModifiedBy>CAMERON Beatrice * ODE</cp:lastModifiedBy>
  <cp:lastPrinted>2024-12-10T03:41:49Z</cp:lastPrinted>
  <dcterms:created xsi:type="dcterms:W3CDTF">2024-12-05T16:50:30Z</dcterms:created>
  <dcterms:modified xsi:type="dcterms:W3CDTF">2025-01-15T21:18:19Z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2025-01-15T21:17:49Z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4445f0d2-9f79-4fb2-bd88-530136e55eaa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