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K:\_SNP\_SSA\BatB Equipment Grant\2025-2027\Template\"/>
    </mc:Choice>
  </mc:AlternateContent>
  <xr:revisionPtr revIDLastSave="0" documentId="8_{3C707C8D-7C3A-4731-955B-3CAE301B37E3}" xr6:coauthVersionLast="47" xr6:coauthVersionMax="47" xr10:uidLastSave="{00000000-0000-0000-0000-000000000000}"/>
  <workbookProtection workbookAlgorithmName="SHA-512" workbookHashValue="xzypHSoGYucgmfcB381qDEesJDUz7zhxvx66aFd3ntiJLTgJZfJGHKCUYhw2IeIEJmMPje5b9rlD+erEVTADhQ==" workbookSaltValue="ospQJKcjRF8H/GVELn8tMQ==" workbookSpinCount="100000" lockStructure="1"/>
  <bookViews>
    <workbookView xWindow="-22670" yWindow="-110" windowWidth="22780" windowHeight="14540" activeTab="3" xr2:uid="{16DC8EE8-25F7-4B1C-8A66-23950F6D5388}"/>
  </bookViews>
  <sheets>
    <sheet name="Instructions" sheetId="4" r:id="rId1"/>
    <sheet name="Claim Entry Example" sheetId="8" r:id="rId2"/>
    <sheet name="Claim Totals Example" sheetId="9" r:id="rId3"/>
    <sheet name="Claim Entry" sheetId="1" r:id="rId4"/>
    <sheet name="Claim Totals" sheetId="5" r:id="rId5"/>
    <sheet name="sponsor dropdowns" sheetId="7" state="hidden" r:id="rId6"/>
    <sheet name="BATB Reqd" sheetId="6" state="hidden" r:id="rId7"/>
    <sheet name="Subgrants" sheetId="10" state="hidden" r:id="rId8"/>
  </sheets>
  <definedNames>
    <definedName name="ExternalData_1" localSheetId="6" hidden="1">'BATB Reqd'!$A$1:$H$477</definedName>
    <definedName name="reasons">'sponsor dropdowns'!$G$2:$G$17</definedName>
    <definedName name="Sponsor_Name">'Claim Entry'!$I$2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a="1"/>
  <c r="F5" i="1" s="1"/>
  <c r="F200" i="1" a="1"/>
  <c r="F200" i="1"/>
  <c r="F50" i="1" a="1"/>
  <c r="F50" i="1" s="1"/>
  <c r="F51" i="1" a="1"/>
  <c r="F51" i="1" s="1"/>
  <c r="F52" i="1" a="1"/>
  <c r="F52" i="1" s="1"/>
  <c r="F53" i="1" a="1"/>
  <c r="F53" i="1" s="1"/>
  <c r="F54" i="1" a="1"/>
  <c r="F54" i="1"/>
  <c r="F55" i="1" a="1"/>
  <c r="F55" i="1" s="1"/>
  <c r="F56" i="1" a="1"/>
  <c r="F56" i="1" s="1"/>
  <c r="F57" i="1" a="1"/>
  <c r="F57" i="1" s="1"/>
  <c r="F58" i="1" a="1"/>
  <c r="F58" i="1" s="1"/>
  <c r="F59" i="1" a="1"/>
  <c r="F59" i="1" s="1"/>
  <c r="F60" i="1" a="1"/>
  <c r="F60" i="1" s="1"/>
  <c r="F61" i="1" a="1"/>
  <c r="F61" i="1" s="1"/>
  <c r="F62" i="1" a="1"/>
  <c r="F62" i="1" s="1"/>
  <c r="F63" i="1" a="1"/>
  <c r="F63" i="1"/>
  <c r="F64" i="1" a="1"/>
  <c r="F64" i="1" s="1"/>
  <c r="F65" i="1" a="1"/>
  <c r="F65" i="1" s="1"/>
  <c r="F66" i="1" a="1"/>
  <c r="F66" i="1"/>
  <c r="F67" i="1" a="1"/>
  <c r="F67" i="1"/>
  <c r="F68" i="1" a="1"/>
  <c r="F68" i="1" s="1"/>
  <c r="F69" i="1" a="1"/>
  <c r="F69" i="1" s="1"/>
  <c r="F70" i="1" a="1"/>
  <c r="F70" i="1"/>
  <c r="F71" i="1" a="1"/>
  <c r="F71" i="1"/>
  <c r="F72" i="1" a="1"/>
  <c r="F72" i="1"/>
  <c r="F73" i="1" a="1"/>
  <c r="F73" i="1" s="1"/>
  <c r="F74" i="1" a="1"/>
  <c r="F74" i="1" s="1"/>
  <c r="F75" i="1" a="1"/>
  <c r="F75" i="1"/>
  <c r="F76" i="1" a="1"/>
  <c r="F76" i="1"/>
  <c r="F77" i="1" a="1"/>
  <c r="F77" i="1" s="1"/>
  <c r="F78" i="1" a="1"/>
  <c r="F78" i="1" s="1"/>
  <c r="F79" i="1" a="1"/>
  <c r="F79" i="1"/>
  <c r="F80" i="1" a="1"/>
  <c r="F80" i="1"/>
  <c r="F81" i="1" a="1"/>
  <c r="F81" i="1"/>
  <c r="F82" i="1" a="1"/>
  <c r="F82" i="1"/>
  <c r="F83" i="1" a="1"/>
  <c r="F83" i="1" s="1"/>
  <c r="F84" i="1" a="1"/>
  <c r="F84" i="1" s="1"/>
  <c r="F85" i="1" a="1"/>
  <c r="F85" i="1"/>
  <c r="F86" i="1" a="1"/>
  <c r="F86" i="1" s="1"/>
  <c r="F87" i="1" a="1"/>
  <c r="F87" i="1" s="1"/>
  <c r="F88" i="1" a="1"/>
  <c r="F88" i="1"/>
  <c r="F89" i="1" a="1"/>
  <c r="F89" i="1"/>
  <c r="F90" i="1" a="1"/>
  <c r="F90" i="1"/>
  <c r="F91" i="1" a="1"/>
  <c r="F91" i="1"/>
  <c r="F92" i="1" a="1"/>
  <c r="F92" i="1"/>
  <c r="F93" i="1" a="1"/>
  <c r="F93" i="1" s="1"/>
  <c r="F94" i="1" a="1"/>
  <c r="F94" i="1"/>
  <c r="F95" i="1" a="1"/>
  <c r="F95" i="1" s="1"/>
  <c r="F96" i="1" a="1"/>
  <c r="F96" i="1" s="1"/>
  <c r="F97" i="1" a="1"/>
  <c r="F97" i="1"/>
  <c r="F98" i="1" a="1"/>
  <c r="F98" i="1"/>
  <c r="F99" i="1" a="1"/>
  <c r="F99" i="1"/>
  <c r="F100" i="1" a="1"/>
  <c r="F100" i="1"/>
  <c r="F101" i="1" a="1"/>
  <c r="F101" i="1"/>
  <c r="F102" i="1" a="1"/>
  <c r="F102" i="1"/>
  <c r="F103" i="1" a="1"/>
  <c r="F103" i="1" s="1"/>
  <c r="F104" i="1" a="1"/>
  <c r="F104" i="1" s="1"/>
  <c r="F105" i="1" a="1"/>
  <c r="F105" i="1" s="1"/>
  <c r="F106" i="1" a="1"/>
  <c r="F106" i="1" s="1"/>
  <c r="F107" i="1" a="1"/>
  <c r="F107" i="1"/>
  <c r="F108" i="1" a="1"/>
  <c r="F108" i="1"/>
  <c r="F109" i="1" a="1"/>
  <c r="F109" i="1"/>
  <c r="F110" i="1" a="1"/>
  <c r="F110" i="1"/>
  <c r="F111" i="1" a="1"/>
  <c r="F111" i="1"/>
  <c r="F112" i="1" a="1"/>
  <c r="F112" i="1"/>
  <c r="F113" i="1" a="1"/>
  <c r="F113" i="1" s="1"/>
  <c r="F114" i="1" a="1"/>
  <c r="F114" i="1" s="1"/>
  <c r="F115" i="1" a="1"/>
  <c r="F115" i="1"/>
  <c r="F116" i="1" a="1"/>
  <c r="F116" i="1" s="1"/>
  <c r="F117" i="1" a="1"/>
  <c r="F117" i="1"/>
  <c r="F118" i="1" a="1"/>
  <c r="F118" i="1"/>
  <c r="F119" i="1" a="1"/>
  <c r="F119" i="1"/>
  <c r="F120" i="1" a="1"/>
  <c r="F120" i="1"/>
  <c r="F121" i="1" a="1"/>
  <c r="F121" i="1"/>
  <c r="F122" i="1" a="1"/>
  <c r="F122" i="1" s="1"/>
  <c r="F123" i="1" a="1"/>
  <c r="F123" i="1" s="1"/>
  <c r="F124" i="1" a="1"/>
  <c r="F124" i="1" s="1"/>
  <c r="F125" i="1" a="1"/>
  <c r="F125" i="1"/>
  <c r="F126" i="1" a="1"/>
  <c r="F126" i="1"/>
  <c r="F127" i="1" a="1"/>
  <c r="F127" i="1" s="1"/>
  <c r="F128" i="1" a="1"/>
  <c r="F128" i="1"/>
  <c r="F129" i="1" a="1"/>
  <c r="F129" i="1"/>
  <c r="F130" i="1" a="1"/>
  <c r="F130" i="1"/>
  <c r="F131" i="1" a="1"/>
  <c r="F131" i="1" s="1"/>
  <c r="F132" i="1" a="1"/>
  <c r="F132" i="1" s="1"/>
  <c r="F133" i="1" a="1"/>
  <c r="F133" i="1"/>
  <c r="F134" i="1" a="1"/>
  <c r="F134" i="1" s="1"/>
  <c r="F135" i="1" a="1"/>
  <c r="F135" i="1"/>
  <c r="F136" i="1" a="1"/>
  <c r="F136" i="1"/>
  <c r="F137" i="1" a="1"/>
  <c r="F137" i="1" s="1"/>
  <c r="F138" i="1" a="1"/>
  <c r="F138" i="1"/>
  <c r="F139" i="1" a="1"/>
  <c r="F139" i="1"/>
  <c r="F140" i="1" a="1"/>
  <c r="F140" i="1" s="1"/>
  <c r="F141" i="1" a="1"/>
  <c r="F141" i="1" s="1"/>
  <c r="F142" i="1" a="1"/>
  <c r="F142" i="1"/>
  <c r="F143" i="1" a="1"/>
  <c r="F143" i="1"/>
  <c r="F144" i="1" a="1"/>
  <c r="F144" i="1" s="1"/>
  <c r="F145" i="1" a="1"/>
  <c r="F145" i="1"/>
  <c r="F146" i="1" a="1"/>
  <c r="F146" i="1"/>
  <c r="F147" i="1" a="1"/>
  <c r="F147" i="1"/>
  <c r="F148" i="1" a="1"/>
  <c r="F148" i="1" s="1"/>
  <c r="F149" i="1" a="1"/>
  <c r="F149" i="1" s="1"/>
  <c r="F150" i="1" a="1"/>
  <c r="F150" i="1" s="1"/>
  <c r="F151" i="1" a="1"/>
  <c r="F151" i="1"/>
  <c r="F152" i="1" a="1"/>
  <c r="F152" i="1"/>
  <c r="F153" i="1" a="1"/>
  <c r="F153" i="1"/>
  <c r="F154" i="1" a="1"/>
  <c r="F154" i="1" s="1"/>
  <c r="F155" i="1" a="1"/>
  <c r="F155" i="1"/>
  <c r="F156" i="1" a="1"/>
  <c r="F156" i="1"/>
  <c r="F157" i="1" a="1"/>
  <c r="F157" i="1"/>
  <c r="F158" i="1" a="1"/>
  <c r="F158" i="1" s="1"/>
  <c r="F159" i="1" a="1"/>
  <c r="F159" i="1" s="1"/>
  <c r="F160" i="1" a="1"/>
  <c r="F160" i="1"/>
  <c r="F161" i="1" a="1"/>
  <c r="F161" i="1"/>
  <c r="F162" i="1" a="1"/>
  <c r="F162" i="1"/>
  <c r="F163" i="1" a="1"/>
  <c r="F163" i="1"/>
  <c r="F164" i="1" a="1"/>
  <c r="F164" i="1" s="1"/>
  <c r="F165" i="1" a="1"/>
  <c r="F165" i="1"/>
  <c r="F166" i="1" a="1"/>
  <c r="F166" i="1"/>
  <c r="F167" i="1" a="1"/>
  <c r="F167" i="1" s="1"/>
  <c r="F168" i="1" a="1"/>
  <c r="F168" i="1" s="1"/>
  <c r="F169" i="1" a="1"/>
  <c r="F169" i="1"/>
  <c r="F170" i="1" a="1"/>
  <c r="F170" i="1" s="1"/>
  <c r="F171" i="1" a="1"/>
  <c r="F171" i="1"/>
  <c r="F172" i="1" a="1"/>
  <c r="F172" i="1" s="1"/>
  <c r="F173" i="1" a="1"/>
  <c r="F173" i="1"/>
  <c r="F174" i="1" a="1"/>
  <c r="F174" i="1" s="1"/>
  <c r="F175" i="1" a="1"/>
  <c r="F175" i="1"/>
  <c r="F176" i="1" a="1"/>
  <c r="F176" i="1" s="1"/>
  <c r="F177" i="1" a="1"/>
  <c r="F177" i="1" s="1"/>
  <c r="F178" i="1" a="1"/>
  <c r="F178" i="1"/>
  <c r="F179" i="1" a="1"/>
  <c r="F179" i="1"/>
  <c r="F180" i="1" a="1"/>
  <c r="F180" i="1" s="1"/>
  <c r="F181" i="1" a="1"/>
  <c r="F181" i="1"/>
  <c r="F182" i="1" a="1"/>
  <c r="F182" i="1"/>
  <c r="F183" i="1" a="1"/>
  <c r="F183" i="1"/>
  <c r="F184" i="1" a="1"/>
  <c r="F184" i="1" s="1"/>
  <c r="F185" i="1" a="1"/>
  <c r="F185" i="1" s="1"/>
  <c r="F186" i="1" a="1"/>
  <c r="F186" i="1" s="1"/>
  <c r="F187" i="1" a="1"/>
  <c r="F187" i="1"/>
  <c r="F188" i="1" a="1"/>
  <c r="F188" i="1"/>
  <c r="F189" i="1" a="1"/>
  <c r="F189" i="1"/>
  <c r="F190" i="1" a="1"/>
  <c r="F190" i="1"/>
  <c r="F191" i="1" a="1"/>
  <c r="F191" i="1" s="1"/>
  <c r="F192" i="1" a="1"/>
  <c r="F192" i="1"/>
  <c r="F193" i="1" a="1"/>
  <c r="F193" i="1"/>
  <c r="F194" i="1" a="1"/>
  <c r="F194" i="1" s="1"/>
  <c r="F195" i="1" a="1"/>
  <c r="F195" i="1" s="1"/>
  <c r="F196" i="1" a="1"/>
  <c r="F196" i="1"/>
  <c r="F197" i="1" a="1"/>
  <c r="F197" i="1"/>
  <c r="F198" i="1" a="1"/>
  <c r="F198" i="1"/>
  <c r="F199" i="1" a="1"/>
  <c r="F199" i="1"/>
  <c r="F49" i="1" a="1"/>
  <c r="F49" i="1" s="1"/>
  <c r="B49" i="1" a="1"/>
  <c r="B49" i="1" s="1"/>
  <c r="B151" i="1" a="1"/>
  <c r="B151" i="1" s="1"/>
  <c r="B152" i="1" a="1"/>
  <c r="B152" i="1"/>
  <c r="B153" i="1" a="1"/>
  <c r="B153" i="1"/>
  <c r="B154" i="1" a="1"/>
  <c r="B154" i="1"/>
  <c r="B155" i="1" a="1"/>
  <c r="B155" i="1"/>
  <c r="B156" i="1" a="1"/>
  <c r="B156" i="1" s="1"/>
  <c r="B157" i="1" a="1"/>
  <c r="B157" i="1"/>
  <c r="B158" i="1" a="1"/>
  <c r="B158" i="1"/>
  <c r="B159" i="1" a="1"/>
  <c r="B159" i="1"/>
  <c r="B160" i="1" a="1"/>
  <c r="B160" i="1" s="1"/>
  <c r="B161" i="1" a="1"/>
  <c r="B161" i="1"/>
  <c r="B162" i="1" a="1"/>
  <c r="B162" i="1"/>
  <c r="B163" i="1" a="1"/>
  <c r="B163" i="1"/>
  <c r="B164" i="1" a="1"/>
  <c r="B164" i="1"/>
  <c r="B165" i="1" a="1"/>
  <c r="B165" i="1" s="1"/>
  <c r="B166" i="1" a="1"/>
  <c r="B166" i="1"/>
  <c r="B167" i="1" a="1"/>
  <c r="B167" i="1"/>
  <c r="B168" i="1" a="1"/>
  <c r="B168" i="1"/>
  <c r="B169" i="1" a="1"/>
  <c r="B169" i="1" s="1"/>
  <c r="B170" i="1" a="1"/>
  <c r="B170" i="1"/>
  <c r="B171" i="1" a="1"/>
  <c r="B171" i="1"/>
  <c r="B172" i="1" a="1"/>
  <c r="B172" i="1"/>
  <c r="B173" i="1" a="1"/>
  <c r="B173" i="1"/>
  <c r="B174" i="1" a="1"/>
  <c r="B174" i="1" s="1"/>
  <c r="B175" i="1" a="1"/>
  <c r="B175" i="1"/>
  <c r="B176" i="1" a="1"/>
  <c r="B176" i="1"/>
  <c r="B177" i="1" a="1"/>
  <c r="B177" i="1"/>
  <c r="B178" i="1" a="1"/>
  <c r="B178" i="1" s="1"/>
  <c r="B179" i="1" a="1"/>
  <c r="B179" i="1"/>
  <c r="B180" i="1" a="1"/>
  <c r="B180" i="1"/>
  <c r="B181" i="1" a="1"/>
  <c r="B181" i="1"/>
  <c r="B182" i="1" a="1"/>
  <c r="B182" i="1"/>
  <c r="B183" i="1" a="1"/>
  <c r="B183" i="1" s="1"/>
  <c r="B184" i="1" a="1"/>
  <c r="B184" i="1"/>
  <c r="B185" i="1" a="1"/>
  <c r="B185" i="1"/>
  <c r="B186" i="1" a="1"/>
  <c r="B186" i="1"/>
  <c r="B187" i="1" a="1"/>
  <c r="B187" i="1" s="1"/>
  <c r="B188" i="1" a="1"/>
  <c r="B188" i="1"/>
  <c r="B189" i="1" a="1"/>
  <c r="B189" i="1"/>
  <c r="B190" i="1" a="1"/>
  <c r="B190" i="1"/>
  <c r="B191" i="1" a="1"/>
  <c r="B191" i="1"/>
  <c r="B192" i="1" a="1"/>
  <c r="B192" i="1" s="1"/>
  <c r="B193" i="1" a="1"/>
  <c r="B193" i="1"/>
  <c r="B194" i="1" a="1"/>
  <c r="B194" i="1"/>
  <c r="B195" i="1" a="1"/>
  <c r="B195" i="1"/>
  <c r="B196" i="1" a="1"/>
  <c r="B196" i="1" s="1"/>
  <c r="B197" i="1" a="1"/>
  <c r="B197" i="1"/>
  <c r="B198" i="1" a="1"/>
  <c r="B198" i="1" s="1"/>
  <c r="B199" i="1" a="1"/>
  <c r="B199" i="1" s="1"/>
  <c r="B200" i="1" a="1"/>
  <c r="B200" i="1" s="1"/>
  <c r="F6" i="1" a="1"/>
  <c r="F6" i="1" s="1"/>
  <c r="F7" i="1" a="1"/>
  <c r="F7" i="1" s="1"/>
  <c r="F8" i="1" a="1"/>
  <c r="F8" i="1" s="1"/>
  <c r="F9" i="1" a="1"/>
  <c r="F9" i="1" s="1"/>
  <c r="F10" i="1" a="1"/>
  <c r="F10" i="1" s="1"/>
  <c r="F11" i="1" a="1"/>
  <c r="F11" i="1" s="1"/>
  <c r="F12" i="1" a="1"/>
  <c r="F12" i="1" s="1"/>
  <c r="F13" i="1" a="1"/>
  <c r="F13" i="1" s="1"/>
  <c r="F14" i="1" a="1"/>
  <c r="F14" i="1" s="1"/>
  <c r="F15" i="1" a="1"/>
  <c r="F15" i="1" s="1"/>
  <c r="F16" i="1" a="1"/>
  <c r="F16" i="1" s="1"/>
  <c r="F17" i="1" a="1"/>
  <c r="F17" i="1" s="1"/>
  <c r="F18" i="1" a="1"/>
  <c r="F18" i="1" s="1"/>
  <c r="F19" i="1" a="1"/>
  <c r="F19" i="1" s="1"/>
  <c r="F20" i="1" a="1"/>
  <c r="F20" i="1" s="1"/>
  <c r="F21" i="1" a="1"/>
  <c r="F21" i="1" s="1"/>
  <c r="F22" i="1" a="1"/>
  <c r="F22" i="1" s="1"/>
  <c r="F23" i="1" a="1"/>
  <c r="F23" i="1" s="1"/>
  <c r="F24" i="1" a="1"/>
  <c r="F24" i="1" s="1"/>
  <c r="F25" i="1" a="1"/>
  <c r="F25" i="1" s="1"/>
  <c r="F26" i="1" a="1"/>
  <c r="F26" i="1" s="1"/>
  <c r="F27" i="1" a="1"/>
  <c r="F27" i="1" s="1"/>
  <c r="F28" i="1" a="1"/>
  <c r="F28" i="1" s="1"/>
  <c r="F29" i="1" a="1"/>
  <c r="F29" i="1" s="1"/>
  <c r="F30" i="1" a="1"/>
  <c r="F30" i="1" s="1"/>
  <c r="F31" i="1" a="1"/>
  <c r="F31" i="1" s="1"/>
  <c r="F32" i="1" a="1"/>
  <c r="F32" i="1" s="1"/>
  <c r="F33" i="1" a="1"/>
  <c r="F33" i="1" s="1"/>
  <c r="F34" i="1" a="1"/>
  <c r="F34" i="1" s="1"/>
  <c r="F35" i="1" a="1"/>
  <c r="F35" i="1" s="1"/>
  <c r="F36" i="1" a="1"/>
  <c r="F36" i="1" s="1"/>
  <c r="F37" i="1" a="1"/>
  <c r="F37" i="1" s="1"/>
  <c r="F38" i="1" a="1"/>
  <c r="F38" i="1" s="1"/>
  <c r="F39" i="1" a="1"/>
  <c r="F39" i="1" s="1"/>
  <c r="F40" i="1" a="1"/>
  <c r="F40" i="1" s="1"/>
  <c r="F41" i="1" a="1"/>
  <c r="F41" i="1" s="1"/>
  <c r="F42" i="1" a="1"/>
  <c r="F42" i="1" s="1"/>
  <c r="F43" i="1" a="1"/>
  <c r="F43" i="1" s="1"/>
  <c r="F44" i="1" a="1"/>
  <c r="F44" i="1" s="1"/>
  <c r="F45" i="1" a="1"/>
  <c r="F45" i="1" s="1"/>
  <c r="F46" i="1" a="1"/>
  <c r="F46" i="1" s="1"/>
  <c r="F47" i="1" a="1"/>
  <c r="F47" i="1" s="1"/>
  <c r="F48" i="1" a="1"/>
  <c r="F48" i="1" s="1"/>
  <c r="B9" i="5" l="1"/>
  <c r="B20" i="5"/>
  <c r="I13" i="5"/>
  <c r="N17" i="5"/>
  <c r="L23" i="5"/>
  <c r="X26" i="5"/>
  <c r="S9" i="5"/>
  <c r="L11" i="5"/>
  <c r="J13" i="5"/>
  <c r="R15" i="5"/>
  <c r="O17" i="5"/>
  <c r="U19" i="5"/>
  <c r="Q21" i="5"/>
  <c r="M23" i="5"/>
  <c r="I25" i="5"/>
  <c r="Y26" i="5"/>
  <c r="Q28" i="5"/>
  <c r="R9" i="5"/>
  <c r="AF11" i="5"/>
  <c r="AN13" i="5"/>
  <c r="AL15" i="5"/>
  <c r="P17" i="5"/>
  <c r="V19" i="5"/>
  <c r="R21" i="5"/>
  <c r="N23" i="5"/>
  <c r="J25" i="5"/>
  <c r="AI26" i="5"/>
  <c r="R28" i="5"/>
  <c r="K11" i="5"/>
  <c r="Q15" i="5"/>
  <c r="J19" i="5"/>
  <c r="P21" i="5"/>
  <c r="AC24" i="5"/>
  <c r="P28" i="5"/>
  <c r="H12" i="5"/>
  <c r="F14" i="5"/>
  <c r="N16" i="5"/>
  <c r="J18" i="5"/>
  <c r="F20" i="5"/>
  <c r="L22" i="5"/>
  <c r="AC23" i="5"/>
  <c r="X25" i="5"/>
  <c r="R27" i="5"/>
  <c r="B15" i="5"/>
  <c r="I12" i="5"/>
  <c r="G14" i="5"/>
  <c r="O16" i="5"/>
  <c r="K18" i="5"/>
  <c r="G20" i="5"/>
  <c r="M22" i="5"/>
  <c r="AD23" i="5"/>
  <c r="Y25" i="5"/>
  <c r="B16" i="5"/>
  <c r="L10" i="5"/>
  <c r="R14" i="5"/>
  <c r="L18" i="5"/>
  <c r="R20" i="5"/>
  <c r="J24" i="5"/>
  <c r="T27" i="5"/>
  <c r="M10" i="5"/>
  <c r="S14" i="5"/>
  <c r="Q16" i="5"/>
  <c r="M18" i="5"/>
  <c r="O22" i="5"/>
  <c r="K24" i="5"/>
  <c r="U27" i="5"/>
  <c r="AG10" i="5"/>
  <c r="AE12" i="5"/>
  <c r="AM14" i="5"/>
  <c r="X18" i="5"/>
  <c r="T20" i="5"/>
  <c r="L24" i="5"/>
  <c r="V27" i="5"/>
  <c r="B19" i="5"/>
  <c r="AP12" i="5"/>
  <c r="AN14" i="5"/>
  <c r="Y18" i="5"/>
  <c r="U20" i="5"/>
  <c r="M24" i="5"/>
  <c r="R26" i="5"/>
  <c r="S27" i="5"/>
  <c r="J12" i="5"/>
  <c r="P16" i="5"/>
  <c r="N22" i="5"/>
  <c r="Z25" i="5"/>
  <c r="B17" i="5"/>
  <c r="K12" i="5"/>
  <c r="S20" i="5"/>
  <c r="AA25" i="5"/>
  <c r="B18" i="5"/>
  <c r="AJ16" i="5"/>
  <c r="P22" i="5"/>
  <c r="G26" i="5"/>
  <c r="AH10" i="5"/>
  <c r="AK16" i="5"/>
  <c r="Q22" i="5"/>
  <c r="AF27" i="5"/>
  <c r="Q9" i="5"/>
  <c r="AG11" i="5"/>
  <c r="AO13" i="5"/>
  <c r="AM15" i="5"/>
  <c r="F18" i="5"/>
  <c r="W19" i="5"/>
  <c r="S21" i="5"/>
  <c r="O23" i="5"/>
  <c r="T25" i="5"/>
  <c r="N27" i="5"/>
  <c r="S28" i="5"/>
  <c r="P9" i="5"/>
  <c r="AH11" i="5"/>
  <c r="AP13" i="5"/>
  <c r="AN15" i="5"/>
  <c r="G18" i="5"/>
  <c r="X19" i="5"/>
  <c r="T21" i="5"/>
  <c r="P23" i="5"/>
  <c r="U25" i="5"/>
  <c r="O27" i="5"/>
  <c r="AC28" i="5"/>
  <c r="O9" i="5"/>
  <c r="F12" i="5"/>
  <c r="D14" i="5"/>
  <c r="L16" i="5"/>
  <c r="H18" i="5"/>
  <c r="D20" i="5"/>
  <c r="U21" i="5"/>
  <c r="AA23" i="5"/>
  <c r="V25" i="5"/>
  <c r="P27" i="5"/>
  <c r="B13" i="5"/>
  <c r="N9" i="5"/>
  <c r="G12" i="5"/>
  <c r="E14" i="5"/>
  <c r="M16" i="5"/>
  <c r="I18" i="5"/>
  <c r="E20" i="5"/>
  <c r="V21" i="5"/>
  <c r="AB23" i="5"/>
  <c r="W25" i="5"/>
  <c r="Q27" i="5"/>
  <c r="B14" i="5"/>
  <c r="D9" i="5"/>
  <c r="AI10" i="5"/>
  <c r="G13" i="5"/>
  <c r="T9" i="5"/>
  <c r="W26" i="5"/>
  <c r="AB24" i="5"/>
  <c r="O21" i="5"/>
  <c r="M17" i="5"/>
  <c r="J11" i="5"/>
  <c r="U9" i="5"/>
  <c r="N28" i="5"/>
  <c r="AA24" i="5"/>
  <c r="D21" i="5"/>
  <c r="H19" i="5"/>
  <c r="O15" i="5"/>
  <c r="I11" i="5"/>
  <c r="V9" i="5"/>
  <c r="U26" i="5"/>
  <c r="AD22" i="5"/>
  <c r="AP20" i="5"/>
  <c r="K17" i="5"/>
  <c r="D15" i="5"/>
  <c r="AK10" i="5"/>
  <c r="AN9" i="5"/>
  <c r="L28" i="5"/>
  <c r="T26" i="5"/>
  <c r="Y24" i="5"/>
  <c r="S22" i="5"/>
  <c r="W20" i="5"/>
  <c r="F19" i="5"/>
  <c r="J17" i="5"/>
  <c r="AP14" i="5"/>
  <c r="E13" i="5"/>
  <c r="AJ10" i="5"/>
  <c r="O28" i="5"/>
  <c r="K23" i="5"/>
  <c r="I19" i="5"/>
  <c r="P15" i="5"/>
  <c r="H13" i="5"/>
  <c r="V26" i="5"/>
  <c r="AE22" i="5"/>
  <c r="L17" i="5"/>
  <c r="M28" i="5"/>
  <c r="Z24" i="5"/>
  <c r="G19" i="5"/>
  <c r="F13" i="5"/>
  <c r="B21" i="5"/>
  <c r="K28" i="5"/>
  <c r="S26" i="5"/>
  <c r="X24" i="5"/>
  <c r="R22" i="5"/>
  <c r="V20" i="5"/>
  <c r="E19" i="5"/>
  <c r="I17" i="5"/>
  <c r="AO14" i="5"/>
  <c r="D13" i="5"/>
  <c r="N10" i="5"/>
  <c r="M11" i="5"/>
  <c r="L12" i="5"/>
  <c r="U13" i="5"/>
  <c r="T14" i="5"/>
  <c r="S15" i="5"/>
  <c r="R16" i="5"/>
  <c r="AA17" i="5"/>
  <c r="Z18" i="5"/>
  <c r="Y19" i="5"/>
  <c r="X20" i="5"/>
  <c r="AG21" i="5"/>
  <c r="AF22" i="5"/>
  <c r="AE23" i="5"/>
  <c r="AD24" i="5"/>
  <c r="AB25" i="5"/>
  <c r="AJ26" i="5"/>
  <c r="AG27" i="5"/>
  <c r="AD28" i="5"/>
  <c r="AM9" i="5"/>
  <c r="R10" i="5"/>
  <c r="AA11" i="5"/>
  <c r="Z12" i="5"/>
  <c r="Y13" i="5"/>
  <c r="X14" i="5"/>
  <c r="AG15" i="5"/>
  <c r="AF16" i="5"/>
  <c r="AE17" i="5"/>
  <c r="AD18" i="5"/>
  <c r="AM19" i="5"/>
  <c r="AL20" i="5"/>
  <c r="AK21" i="5"/>
  <c r="F24" i="5"/>
  <c r="E25" i="5"/>
  <c r="AP25" i="5"/>
  <c r="AN26" i="5"/>
  <c r="AK27" i="5"/>
  <c r="AH28" i="5"/>
  <c r="AI9" i="5"/>
  <c r="S10" i="5"/>
  <c r="AB11" i="5"/>
  <c r="Z13" i="5"/>
  <c r="AH15" i="5"/>
  <c r="AG16" i="5"/>
  <c r="AE18" i="5"/>
  <c r="AM20" i="5"/>
  <c r="AL21" i="5"/>
  <c r="G24" i="5"/>
  <c r="D26" i="5"/>
  <c r="AO26" i="5"/>
  <c r="AI28" i="5"/>
  <c r="AH9" i="5"/>
  <c r="O10" i="5"/>
  <c r="N11" i="5"/>
  <c r="M12" i="5"/>
  <c r="V13" i="5"/>
  <c r="U14" i="5"/>
  <c r="T15" i="5"/>
  <c r="S16" i="5"/>
  <c r="AB17" i="5"/>
  <c r="AA18" i="5"/>
  <c r="Z19" i="5"/>
  <c r="Y20" i="5"/>
  <c r="AH21" i="5"/>
  <c r="AG22" i="5"/>
  <c r="AF23" i="5"/>
  <c r="AE24" i="5"/>
  <c r="AM25" i="5"/>
  <c r="AK26" i="5"/>
  <c r="AH27" i="5"/>
  <c r="AE28" i="5"/>
  <c r="AL9" i="5"/>
  <c r="P10" i="5"/>
  <c r="O11" i="5"/>
  <c r="X12" i="5"/>
  <c r="W13" i="5"/>
  <c r="V14" i="5"/>
  <c r="U15" i="5"/>
  <c r="AD16" i="5"/>
  <c r="AC17" i="5"/>
  <c r="AB18" i="5"/>
  <c r="AA19" i="5"/>
  <c r="AJ20" i="5"/>
  <c r="AI21" i="5"/>
  <c r="AH22" i="5"/>
  <c r="AG23" i="5"/>
  <c r="AP24" i="5"/>
  <c r="AN25" i="5"/>
  <c r="AL26" i="5"/>
  <c r="AI27" i="5"/>
  <c r="AF28" i="5"/>
  <c r="AK9" i="5"/>
  <c r="AJ22" i="5"/>
  <c r="AA12" i="5"/>
  <c r="Y14" i="5"/>
  <c r="AF17" i="5"/>
  <c r="AN19" i="5"/>
  <c r="AK22" i="5"/>
  <c r="F25" i="5"/>
  <c r="AL27" i="5"/>
  <c r="Q10" i="5"/>
  <c r="P11" i="5"/>
  <c r="Y12" i="5"/>
  <c r="X13" i="5"/>
  <c r="W14" i="5"/>
  <c r="V15" i="5"/>
  <c r="AE16" i="5"/>
  <c r="AD17" i="5"/>
  <c r="AC18" i="5"/>
  <c r="AB19" i="5"/>
  <c r="AK20" i="5"/>
  <c r="AJ21" i="5"/>
  <c r="AI22" i="5"/>
  <c r="AH23" i="5"/>
  <c r="D25" i="5"/>
  <c r="AO25" i="5"/>
  <c r="AM26" i="5"/>
  <c r="AJ27" i="5"/>
  <c r="AG28" i="5"/>
  <c r="AJ9" i="5"/>
  <c r="AD10" i="5"/>
  <c r="AC11" i="5"/>
  <c r="AB12" i="5"/>
  <c r="AA13" i="5"/>
  <c r="AJ14" i="5"/>
  <c r="AI15" i="5"/>
  <c r="AH16" i="5"/>
  <c r="AG17" i="5"/>
  <c r="AP18" i="5"/>
  <c r="AO19" i="5"/>
  <c r="AN20" i="5"/>
  <c r="AM21" i="5"/>
  <c r="I23" i="5"/>
  <c r="H24" i="5"/>
  <c r="G25" i="5"/>
  <c r="E26" i="5"/>
  <c r="AP26" i="5"/>
  <c r="AM27" i="5"/>
  <c r="AJ28" i="5"/>
  <c r="AG9" i="5"/>
  <c r="AE10" i="5"/>
  <c r="AD11" i="5"/>
  <c r="AC12" i="5"/>
  <c r="AB13" i="5"/>
  <c r="AK14" i="5"/>
  <c r="AJ15" i="5"/>
  <c r="AI16" i="5"/>
  <c r="AH17" i="5"/>
  <c r="D19" i="5"/>
  <c r="AP19" i="5"/>
  <c r="AO20" i="5"/>
  <c r="AN21" i="5"/>
  <c r="J23" i="5"/>
  <c r="I24" i="5"/>
  <c r="H25" i="5"/>
  <c r="F26" i="5"/>
  <c r="D27" i="5"/>
  <c r="AN27" i="5"/>
  <c r="AK28" i="5"/>
  <c r="AF9" i="5"/>
  <c r="AF10" i="5"/>
  <c r="AE11" i="5"/>
  <c r="AD12" i="5"/>
  <c r="AM13" i="5"/>
  <c r="AL14" i="5"/>
  <c r="AK15" i="5"/>
  <c r="T10" i="5"/>
  <c r="AL10" i="5"/>
  <c r="Q11" i="5"/>
  <c r="AI11" i="5"/>
  <c r="N12" i="5"/>
  <c r="AF12" i="5"/>
  <c r="K13" i="5"/>
  <c r="AC13" i="5"/>
  <c r="H14" i="5"/>
  <c r="Z14" i="5"/>
  <c r="E15" i="5"/>
  <c r="W15" i="5"/>
  <c r="AO15" i="5"/>
  <c r="T16" i="5"/>
  <c r="AL16" i="5"/>
  <c r="Q17" i="5"/>
  <c r="AI17" i="5"/>
  <c r="N18" i="5"/>
  <c r="AF18" i="5"/>
  <c r="K19" i="5"/>
  <c r="AC19" i="5"/>
  <c r="H20" i="5"/>
  <c r="Z20" i="5"/>
  <c r="E21" i="5"/>
  <c r="W21" i="5"/>
  <c r="AO21" i="5"/>
  <c r="T22" i="5"/>
  <c r="AL22" i="5"/>
  <c r="Q23" i="5"/>
  <c r="AI23" i="5"/>
  <c r="N24" i="5"/>
  <c r="AF24" i="5"/>
  <c r="K25" i="5"/>
  <c r="AC25" i="5"/>
  <c r="H26" i="5"/>
  <c r="Z26" i="5"/>
  <c r="E27" i="5"/>
  <c r="W27" i="5"/>
  <c r="AO27" i="5"/>
  <c r="T28" i="5"/>
  <c r="AL28" i="5"/>
  <c r="B22" i="5"/>
  <c r="AE9" i="5"/>
  <c r="M9" i="5"/>
  <c r="O24" i="5"/>
  <c r="AG24" i="5"/>
  <c r="L25" i="5"/>
  <c r="AD25" i="5"/>
  <c r="I26" i="5"/>
  <c r="AA26" i="5"/>
  <c r="F27" i="5"/>
  <c r="X27" i="5"/>
  <c r="AP27" i="5"/>
  <c r="U28" i="5"/>
  <c r="AM28" i="5"/>
  <c r="B23" i="5"/>
  <c r="AD9" i="5"/>
  <c r="L9" i="5"/>
  <c r="W12" i="5"/>
  <c r="Q14" i="5"/>
  <c r="E18" i="5"/>
  <c r="AI20" i="5"/>
  <c r="W24" i="5"/>
  <c r="U10" i="5"/>
  <c r="AM10" i="5"/>
  <c r="R11" i="5"/>
  <c r="AJ11" i="5"/>
  <c r="O12" i="5"/>
  <c r="AG12" i="5"/>
  <c r="L13" i="5"/>
  <c r="AD13" i="5"/>
  <c r="I14" i="5"/>
  <c r="AA14" i="5"/>
  <c r="F15" i="5"/>
  <c r="X15" i="5"/>
  <c r="AP15" i="5"/>
  <c r="U16" i="5"/>
  <c r="AM16" i="5"/>
  <c r="R17" i="5"/>
  <c r="AJ17" i="5"/>
  <c r="O18" i="5"/>
  <c r="AG18" i="5"/>
  <c r="L19" i="5"/>
  <c r="AD19" i="5"/>
  <c r="I20" i="5"/>
  <c r="AA20" i="5"/>
  <c r="F21" i="5"/>
  <c r="X21" i="5"/>
  <c r="AP21" i="5"/>
  <c r="U22" i="5"/>
  <c r="AM22" i="5"/>
  <c r="R23" i="5"/>
  <c r="AJ23" i="5"/>
  <c r="D10" i="5"/>
  <c r="V10" i="5"/>
  <c r="AN10" i="5"/>
  <c r="S11" i="5"/>
  <c r="AK11" i="5"/>
  <c r="P12" i="5"/>
  <c r="AH12" i="5"/>
  <c r="M13" i="5"/>
  <c r="AE13" i="5"/>
  <c r="J14" i="5"/>
  <c r="AB14" i="5"/>
  <c r="G15" i="5"/>
  <c r="Y15" i="5"/>
  <c r="D16" i="5"/>
  <c r="V16" i="5"/>
  <c r="AN16" i="5"/>
  <c r="S17" i="5"/>
  <c r="AK17" i="5"/>
  <c r="P18" i="5"/>
  <c r="AH18" i="5"/>
  <c r="M19" i="5"/>
  <c r="AE19" i="5"/>
  <c r="J20" i="5"/>
  <c r="AB20" i="5"/>
  <c r="G21" i="5"/>
  <c r="Y21" i="5"/>
  <c r="D22" i="5"/>
  <c r="V22" i="5"/>
  <c r="AN22" i="5"/>
  <c r="S23" i="5"/>
  <c r="AK23" i="5"/>
  <c r="P24" i="5"/>
  <c r="AH24" i="5"/>
  <c r="M25" i="5"/>
  <c r="AE25" i="5"/>
  <c r="J26" i="5"/>
  <c r="AB26" i="5"/>
  <c r="G27" i="5"/>
  <c r="Y27" i="5"/>
  <c r="D28" i="5"/>
  <c r="V28" i="5"/>
  <c r="AN28" i="5"/>
  <c r="B24" i="5"/>
  <c r="AC9" i="5"/>
  <c r="K9" i="5"/>
  <c r="Y11" i="5"/>
  <c r="J16" i="5"/>
  <c r="AN18" i="5"/>
  <c r="AE21" i="5"/>
  <c r="AN24" i="5"/>
  <c r="M27" i="5"/>
  <c r="W9" i="5"/>
  <c r="Z11" i="5"/>
  <c r="H17" i="5"/>
  <c r="Q20" i="5"/>
  <c r="E24" i="5"/>
  <c r="E10" i="5"/>
  <c r="W10" i="5"/>
  <c r="AO10" i="5"/>
  <c r="T11" i="5"/>
  <c r="AL11" i="5"/>
  <c r="Q12" i="5"/>
  <c r="AI12" i="5"/>
  <c r="N13" i="5"/>
  <c r="AF13" i="5"/>
  <c r="K14" i="5"/>
  <c r="AC14" i="5"/>
  <c r="H15" i="5"/>
  <c r="Z15" i="5"/>
  <c r="E16" i="5"/>
  <c r="W16" i="5"/>
  <c r="AO16" i="5"/>
  <c r="T17" i="5"/>
  <c r="AL17" i="5"/>
  <c r="Q18" i="5"/>
  <c r="AI18" i="5"/>
  <c r="N19" i="5"/>
  <c r="AF19" i="5"/>
  <c r="K20" i="5"/>
  <c r="AC20" i="5"/>
  <c r="H21" i="5"/>
  <c r="Z21" i="5"/>
  <c r="E22" i="5"/>
  <c r="W22" i="5"/>
  <c r="AO22" i="5"/>
  <c r="T23" i="5"/>
  <c r="AL23" i="5"/>
  <c r="Q24" i="5"/>
  <c r="AI24" i="5"/>
  <c r="N25" i="5"/>
  <c r="AF25" i="5"/>
  <c r="K26" i="5"/>
  <c r="AC26" i="5"/>
  <c r="H27" i="5"/>
  <c r="Z27" i="5"/>
  <c r="E28" i="5"/>
  <c r="W28" i="5"/>
  <c r="AO28" i="5"/>
  <c r="B25" i="5"/>
  <c r="AB9" i="5"/>
  <c r="J9" i="5"/>
  <c r="R24" i="5"/>
  <c r="AG25" i="5"/>
  <c r="I27" i="5"/>
  <c r="F28" i="5"/>
  <c r="AP28" i="5"/>
  <c r="AA9" i="5"/>
  <c r="I9" i="5"/>
  <c r="O20" i="5"/>
  <c r="AM24" i="5"/>
  <c r="L27" i="5"/>
  <c r="AP9" i="5"/>
  <c r="G11" i="5"/>
  <c r="AB16" i="5"/>
  <c r="S19" i="5"/>
  <c r="J22" i="5"/>
  <c r="S25" i="5"/>
  <c r="AE27" i="5"/>
  <c r="E9" i="5"/>
  <c r="E12" i="5"/>
  <c r="AL13" i="5"/>
  <c r="K16" i="5"/>
  <c r="W18" i="5"/>
  <c r="K22" i="5"/>
  <c r="AO24" i="5"/>
  <c r="F10" i="5"/>
  <c r="X10" i="5"/>
  <c r="AP10" i="5"/>
  <c r="U11" i="5"/>
  <c r="AM11" i="5"/>
  <c r="R12" i="5"/>
  <c r="AJ12" i="5"/>
  <c r="O13" i="5"/>
  <c r="AG13" i="5"/>
  <c r="L14" i="5"/>
  <c r="AD14" i="5"/>
  <c r="I15" i="5"/>
  <c r="AA15" i="5"/>
  <c r="F16" i="5"/>
  <c r="X16" i="5"/>
  <c r="AP16" i="5"/>
  <c r="U17" i="5"/>
  <c r="AM17" i="5"/>
  <c r="R18" i="5"/>
  <c r="AJ18" i="5"/>
  <c r="O19" i="5"/>
  <c r="AG19" i="5"/>
  <c r="L20" i="5"/>
  <c r="AD20" i="5"/>
  <c r="I21" i="5"/>
  <c r="AA21" i="5"/>
  <c r="F22" i="5"/>
  <c r="X22" i="5"/>
  <c r="AP22" i="5"/>
  <c r="U23" i="5"/>
  <c r="AM23" i="5"/>
  <c r="AJ24" i="5"/>
  <c r="O25" i="5"/>
  <c r="L26" i="5"/>
  <c r="AD26" i="5"/>
  <c r="AA27" i="5"/>
  <c r="X28" i="5"/>
  <c r="B26" i="5"/>
  <c r="AD21" i="5"/>
  <c r="AJ25" i="5"/>
  <c r="I28" i="5"/>
  <c r="F9" i="5"/>
  <c r="D12" i="5"/>
  <c r="S13" i="5"/>
  <c r="AH14" i="5"/>
  <c r="G17" i="5"/>
  <c r="P20" i="5"/>
  <c r="AB22" i="5"/>
  <c r="AK25" i="5"/>
  <c r="J28" i="5"/>
  <c r="K10" i="5"/>
  <c r="AF15" i="5"/>
  <c r="T19" i="5"/>
  <c r="AC22" i="5"/>
  <c r="AL25" i="5"/>
  <c r="G10" i="5"/>
  <c r="Y10" i="5"/>
  <c r="D11" i="5"/>
  <c r="V11" i="5"/>
  <c r="AN11" i="5"/>
  <c r="S12" i="5"/>
  <c r="AK12" i="5"/>
  <c r="P13" i="5"/>
  <c r="AH13" i="5"/>
  <c r="M14" i="5"/>
  <c r="AE14" i="5"/>
  <c r="J15" i="5"/>
  <c r="AB15" i="5"/>
  <c r="G16" i="5"/>
  <c r="Y16" i="5"/>
  <c r="D17" i="5"/>
  <c r="V17" i="5"/>
  <c r="AN17" i="5"/>
  <c r="S18" i="5"/>
  <c r="AK18" i="5"/>
  <c r="P19" i="5"/>
  <c r="AH19" i="5"/>
  <c r="M20" i="5"/>
  <c r="AE20" i="5"/>
  <c r="J21" i="5"/>
  <c r="AB21" i="5"/>
  <c r="G22" i="5"/>
  <c r="Y22" i="5"/>
  <c r="D23" i="5"/>
  <c r="V23" i="5"/>
  <c r="AN23" i="5"/>
  <c r="S24" i="5"/>
  <c r="AK24" i="5"/>
  <c r="P25" i="5"/>
  <c r="AH25" i="5"/>
  <c r="M26" i="5"/>
  <c r="AE26" i="5"/>
  <c r="J27" i="5"/>
  <c r="AB27" i="5"/>
  <c r="G28" i="5"/>
  <c r="Y28" i="5"/>
  <c r="B27" i="5"/>
  <c r="Z9" i="5"/>
  <c r="H9" i="5"/>
  <c r="B28" i="5"/>
  <c r="Y9" i="5"/>
  <c r="I10" i="5"/>
  <c r="F11" i="5"/>
  <c r="X11" i="5"/>
  <c r="U12" i="5"/>
  <c r="AM12" i="5"/>
  <c r="AJ13" i="5"/>
  <c r="AG14" i="5"/>
  <c r="AD15" i="5"/>
  <c r="AA16" i="5"/>
  <c r="X17" i="5"/>
  <c r="U18" i="5"/>
  <c r="R19" i="5"/>
  <c r="AG20" i="5"/>
  <c r="AA22" i="5"/>
  <c r="X23" i="5"/>
  <c r="U24" i="5"/>
  <c r="O26" i="5"/>
  <c r="AD27" i="5"/>
  <c r="B11" i="5"/>
  <c r="AB10" i="5"/>
  <c r="V12" i="5"/>
  <c r="AK13" i="5"/>
  <c r="M15" i="5"/>
  <c r="Y17" i="5"/>
  <c r="V18" i="5"/>
  <c r="AH20" i="5"/>
  <c r="G23" i="5"/>
  <c r="D24" i="5"/>
  <c r="P26" i="5"/>
  <c r="AB28" i="5"/>
  <c r="AO9" i="5"/>
  <c r="H11" i="5"/>
  <c r="T13" i="5"/>
  <c r="N15" i="5"/>
  <c r="AC16" i="5"/>
  <c r="AO18" i="5"/>
  <c r="N21" i="5"/>
  <c r="H23" i="5"/>
  <c r="H10" i="5"/>
  <c r="Z10" i="5"/>
  <c r="E11" i="5"/>
  <c r="W11" i="5"/>
  <c r="AO11" i="5"/>
  <c r="T12" i="5"/>
  <c r="AL12" i="5"/>
  <c r="Q13" i="5"/>
  <c r="AI13" i="5"/>
  <c r="N14" i="5"/>
  <c r="AF14" i="5"/>
  <c r="K15" i="5"/>
  <c r="AC15" i="5"/>
  <c r="H16" i="5"/>
  <c r="Z16" i="5"/>
  <c r="E17" i="5"/>
  <c r="W17" i="5"/>
  <c r="AO17" i="5"/>
  <c r="T18" i="5"/>
  <c r="AL18" i="5"/>
  <c r="Q19" i="5"/>
  <c r="AI19" i="5"/>
  <c r="N20" i="5"/>
  <c r="AF20" i="5"/>
  <c r="K21" i="5"/>
  <c r="AC21" i="5"/>
  <c r="H22" i="5"/>
  <c r="Z22" i="5"/>
  <c r="E23" i="5"/>
  <c r="W23" i="5"/>
  <c r="AO23" i="5"/>
  <c r="T24" i="5"/>
  <c r="AL24" i="5"/>
  <c r="Q25" i="5"/>
  <c r="AI25" i="5"/>
  <c r="N26" i="5"/>
  <c r="AF26" i="5"/>
  <c r="K27" i="5"/>
  <c r="AC27" i="5"/>
  <c r="H28" i="5"/>
  <c r="Z28" i="5"/>
  <c r="B10" i="5"/>
  <c r="G9" i="5"/>
  <c r="AA10" i="5"/>
  <c r="AP11" i="5"/>
  <c r="R13" i="5"/>
  <c r="O14" i="5"/>
  <c r="L15" i="5"/>
  <c r="I16" i="5"/>
  <c r="F17" i="5"/>
  <c r="AP17" i="5"/>
  <c r="AM18" i="5"/>
  <c r="AJ19" i="5"/>
  <c r="L21" i="5"/>
  <c r="I22" i="5"/>
  <c r="F23" i="5"/>
  <c r="AP23" i="5"/>
  <c r="R25" i="5"/>
  <c r="AG26" i="5"/>
  <c r="AA28" i="5"/>
  <c r="X9" i="5"/>
  <c r="J10" i="5"/>
  <c r="AN12" i="5"/>
  <c r="P14" i="5"/>
  <c r="AE15" i="5"/>
  <c r="D18" i="5"/>
  <c r="AK19" i="5"/>
  <c r="M21" i="5"/>
  <c r="Y23" i="5"/>
  <c r="V24" i="5"/>
  <c r="AH26" i="5"/>
  <c r="B12" i="5"/>
  <c r="AC10" i="5"/>
  <c r="AO12" i="5"/>
  <c r="AI14" i="5"/>
  <c r="Z17" i="5"/>
  <c r="AL19" i="5"/>
  <c r="AF21" i="5"/>
  <c r="Z23" i="5"/>
  <c r="Q26" i="5"/>
  <c r="C13" i="5" l="1"/>
  <c r="C12" i="5"/>
  <c r="C15" i="5"/>
  <c r="C10" i="5"/>
  <c r="C17" i="5"/>
  <c r="C27" i="5"/>
  <c r="C19" i="5"/>
  <c r="C21" i="5"/>
  <c r="C25" i="5"/>
  <c r="C18" i="5"/>
  <c r="C20" i="5"/>
  <c r="C11" i="5"/>
  <c r="C14" i="5"/>
  <c r="C26" i="5"/>
  <c r="C23" i="5"/>
  <c r="C16" i="5"/>
  <c r="C22" i="5"/>
  <c r="C28" i="5"/>
  <c r="C24" i="5"/>
  <c r="B66" i="1" l="1" a="1"/>
  <c r="B66" i="1" s="1"/>
  <c r="B67" i="1" a="1"/>
  <c r="B67" i="1" s="1"/>
  <c r="B68" i="1" a="1"/>
  <c r="B68" i="1"/>
  <c r="B69" i="1" a="1"/>
  <c r="B69" i="1"/>
  <c r="B70" i="1" a="1"/>
  <c r="B70" i="1"/>
  <c r="B71" i="1" a="1"/>
  <c r="B71" i="1"/>
  <c r="B72" i="1" a="1"/>
  <c r="B72" i="1"/>
  <c r="B73" i="1" a="1"/>
  <c r="B73" i="1" s="1"/>
  <c r="B74" i="1" a="1"/>
  <c r="B74" i="1"/>
  <c r="B75" i="1" a="1"/>
  <c r="B75" i="1" s="1"/>
  <c r="B76" i="1" a="1"/>
  <c r="B76" i="1" s="1"/>
  <c r="B77" i="1" a="1"/>
  <c r="B77" i="1" s="1"/>
  <c r="B78" i="1" a="1"/>
  <c r="B78" i="1" s="1"/>
  <c r="B79" i="1" a="1"/>
  <c r="B79" i="1"/>
  <c r="B80" i="1" a="1"/>
  <c r="B80" i="1"/>
  <c r="B81" i="1" a="1"/>
  <c r="B81" i="1"/>
  <c r="B82" i="1" a="1"/>
  <c r="B82" i="1"/>
  <c r="B83" i="1" a="1"/>
  <c r="B83" i="1"/>
  <c r="B84" i="1" a="1"/>
  <c r="B84" i="1" s="1"/>
  <c r="B85" i="1" a="1"/>
  <c r="B85" i="1" s="1"/>
  <c r="B86" i="1" a="1"/>
  <c r="B86" i="1"/>
  <c r="B87" i="1" a="1"/>
  <c r="B87" i="1" s="1"/>
  <c r="B88" i="1" a="1"/>
  <c r="B88" i="1"/>
  <c r="B89" i="1" a="1"/>
  <c r="B89" i="1" s="1"/>
  <c r="B90" i="1" a="1"/>
  <c r="B90" i="1"/>
  <c r="B91" i="1" a="1"/>
  <c r="B91" i="1"/>
  <c r="B92" i="1" a="1"/>
  <c r="B92" i="1"/>
  <c r="B93" i="1" a="1"/>
  <c r="B93" i="1" s="1"/>
  <c r="B94" i="1" a="1"/>
  <c r="B94" i="1" s="1"/>
  <c r="B95" i="1" a="1"/>
  <c r="B95" i="1"/>
  <c r="B96" i="1" a="1"/>
  <c r="B96" i="1"/>
  <c r="B97" i="1" a="1"/>
  <c r="B97" i="1" s="1"/>
  <c r="B98" i="1" a="1"/>
  <c r="B98" i="1" s="1"/>
  <c r="B99" i="1" a="1"/>
  <c r="B99" i="1"/>
  <c r="B100" i="1" a="1"/>
  <c r="B100" i="1"/>
  <c r="B101" i="1" a="1"/>
  <c r="B101" i="1"/>
  <c r="B102" i="1" a="1"/>
  <c r="B102" i="1" s="1"/>
  <c r="B103" i="1" a="1"/>
  <c r="B103" i="1" s="1"/>
  <c r="B104" i="1" a="1"/>
  <c r="B104" i="1"/>
  <c r="B105" i="1" a="1"/>
  <c r="B105" i="1"/>
  <c r="B106" i="1" a="1"/>
  <c r="B106" i="1" s="1"/>
  <c r="B107" i="1" a="1"/>
  <c r="B107" i="1" s="1"/>
  <c r="B108" i="1" a="1"/>
  <c r="B108" i="1"/>
  <c r="B109" i="1" a="1"/>
  <c r="B109" i="1"/>
  <c r="B110" i="1" a="1"/>
  <c r="B110" i="1" s="1"/>
  <c r="B111" i="1" a="1"/>
  <c r="B111" i="1" s="1"/>
  <c r="B112" i="1" a="1"/>
  <c r="B112" i="1" s="1"/>
  <c r="B113" i="1" a="1"/>
  <c r="B113" i="1"/>
  <c r="B114" i="1" a="1"/>
  <c r="B114" i="1" s="1"/>
  <c r="B115" i="1" a="1"/>
  <c r="B115" i="1"/>
  <c r="B116" i="1" a="1"/>
  <c r="B116" i="1" s="1"/>
  <c r="B117" i="1" a="1"/>
  <c r="B117" i="1"/>
  <c r="B118" i="1" a="1"/>
  <c r="B118" i="1"/>
  <c r="B119" i="1" a="1"/>
  <c r="B119" i="1"/>
  <c r="B120" i="1" a="1"/>
  <c r="B120" i="1" s="1"/>
  <c r="B121" i="1" a="1"/>
  <c r="B121" i="1" s="1"/>
  <c r="B122" i="1" a="1"/>
  <c r="B122" i="1"/>
  <c r="B123" i="1" a="1"/>
  <c r="B123" i="1"/>
  <c r="B124" i="1" a="1"/>
  <c r="B124" i="1" s="1"/>
  <c r="B125" i="1" a="1"/>
  <c r="B125" i="1" s="1"/>
  <c r="B126" i="1" a="1"/>
  <c r="B126" i="1"/>
  <c r="B127" i="1" a="1"/>
  <c r="B127" i="1"/>
  <c r="B128" i="1" a="1"/>
  <c r="B128" i="1" s="1"/>
  <c r="B129" i="1" a="1"/>
  <c r="B129" i="1" s="1"/>
  <c r="B130" i="1" a="1"/>
  <c r="B130" i="1" s="1"/>
  <c r="B131" i="1" a="1"/>
  <c r="B131" i="1"/>
  <c r="B132" i="1" a="1"/>
  <c r="B132" i="1" s="1"/>
  <c r="B133" i="1" a="1"/>
  <c r="B133" i="1" s="1"/>
  <c r="B134" i="1" a="1"/>
  <c r="B134" i="1" s="1"/>
  <c r="B135" i="1" a="1"/>
  <c r="B135" i="1"/>
  <c r="B136" i="1" a="1"/>
  <c r="B136" i="1" s="1"/>
  <c r="B137" i="1" a="1"/>
  <c r="B137" i="1" s="1"/>
  <c r="B138" i="1" a="1"/>
  <c r="B138" i="1" s="1"/>
  <c r="B139" i="1" a="1"/>
  <c r="B139" i="1" s="1"/>
  <c r="B140" i="1" a="1"/>
  <c r="B140" i="1"/>
  <c r="B141" i="1" a="1"/>
  <c r="B141" i="1" s="1"/>
  <c r="B142" i="1" a="1"/>
  <c r="B142" i="1" s="1"/>
  <c r="B143" i="1" a="1"/>
  <c r="B143" i="1" s="1"/>
  <c r="B144" i="1" a="1"/>
  <c r="B144" i="1"/>
  <c r="B145" i="1" a="1"/>
  <c r="B145" i="1" s="1"/>
  <c r="B146" i="1" a="1"/>
  <c r="B146" i="1" s="1"/>
  <c r="B147" i="1" a="1"/>
  <c r="B147" i="1" s="1"/>
  <c r="B148" i="1" a="1"/>
  <c r="B148" i="1" s="1"/>
  <c r="B149" i="1" a="1"/>
  <c r="B149" i="1" s="1"/>
  <c r="B150" i="1" a="1"/>
  <c r="B150" i="1"/>
  <c r="B55" i="1" a="1"/>
  <c r="B55" i="1" s="1"/>
  <c r="B56" i="1" a="1"/>
  <c r="B56" i="1" s="1"/>
  <c r="B57" i="1" a="1"/>
  <c r="B57" i="1" s="1"/>
  <c r="B58" i="1" a="1"/>
  <c r="B58" i="1" s="1"/>
  <c r="B59" i="1" a="1"/>
  <c r="B59" i="1" s="1"/>
  <c r="B60" i="1" a="1"/>
  <c r="B60" i="1" s="1"/>
  <c r="B61" i="1" a="1"/>
  <c r="B61" i="1" s="1"/>
  <c r="B62" i="1" a="1"/>
  <c r="B62" i="1" s="1"/>
  <c r="B63" i="1" a="1"/>
  <c r="B63" i="1" s="1"/>
  <c r="B64" i="1" a="1"/>
  <c r="B64" i="1" s="1"/>
  <c r="B65" i="1" a="1"/>
  <c r="B65" i="1" s="1"/>
  <c r="B6" i="1" l="1" a="1"/>
  <c r="B6" i="1" s="1"/>
  <c r="B7" i="1" a="1"/>
  <c r="B7" i="1" s="1"/>
  <c r="B8" i="1" a="1"/>
  <c r="B8" i="1" s="1"/>
  <c r="B9" i="1" a="1"/>
  <c r="B9" i="1" s="1"/>
  <c r="B10" i="1" a="1"/>
  <c r="B10" i="1" s="1"/>
  <c r="B11" i="1" a="1"/>
  <c r="B11" i="1" s="1"/>
  <c r="B12" i="1" a="1"/>
  <c r="B12" i="1" s="1"/>
  <c r="B13" i="1" a="1"/>
  <c r="B13" i="1" s="1"/>
  <c r="B14" i="1" a="1"/>
  <c r="B14" i="1" s="1"/>
  <c r="B15" i="1" a="1"/>
  <c r="B15" i="1" s="1"/>
  <c r="B16" i="1" a="1"/>
  <c r="B16" i="1" s="1"/>
  <c r="B17" i="1" a="1"/>
  <c r="B17" i="1" s="1"/>
  <c r="B18" i="1" a="1"/>
  <c r="B18" i="1" s="1"/>
  <c r="B19" i="1" a="1"/>
  <c r="B19" i="1" s="1"/>
  <c r="B20" i="1" a="1"/>
  <c r="B20" i="1" s="1"/>
  <c r="B21" i="1" a="1"/>
  <c r="B21" i="1" s="1"/>
  <c r="B22" i="1" a="1"/>
  <c r="B22" i="1" s="1"/>
  <c r="B23" i="1" a="1"/>
  <c r="B23" i="1" s="1"/>
  <c r="B24" i="1" a="1"/>
  <c r="B24" i="1" s="1"/>
  <c r="B25" i="1" a="1"/>
  <c r="B25" i="1" s="1"/>
  <c r="B26" i="1" a="1"/>
  <c r="B26" i="1"/>
  <c r="B27" i="1" a="1"/>
  <c r="B27" i="1" s="1"/>
  <c r="B28" i="1" a="1"/>
  <c r="B28" i="1" s="1"/>
  <c r="B29" i="1" a="1"/>
  <c r="B29" i="1" s="1"/>
  <c r="B30" i="1" a="1"/>
  <c r="B30" i="1" s="1"/>
  <c r="B31" i="1" a="1"/>
  <c r="B31" i="1" s="1"/>
  <c r="B32" i="1" a="1"/>
  <c r="B32" i="1" s="1"/>
  <c r="B33" i="1" a="1"/>
  <c r="B33" i="1" s="1"/>
  <c r="B34" i="1" a="1"/>
  <c r="B34" i="1" s="1"/>
  <c r="B35" i="1" a="1"/>
  <c r="B35" i="1" s="1"/>
  <c r="B36" i="1" a="1"/>
  <c r="B36" i="1" s="1"/>
  <c r="B37" i="1" a="1"/>
  <c r="B37" i="1" s="1"/>
  <c r="B38" i="1" a="1"/>
  <c r="B38" i="1" s="1"/>
  <c r="B39" i="1" a="1"/>
  <c r="B39" i="1" s="1"/>
  <c r="B40" i="1" a="1"/>
  <c r="B40" i="1" s="1"/>
  <c r="B41" i="1" a="1"/>
  <c r="B41" i="1" s="1"/>
  <c r="B42" i="1" a="1"/>
  <c r="B42" i="1" s="1"/>
  <c r="B43" i="1" a="1"/>
  <c r="B43" i="1" s="1"/>
  <c r="B44" i="1" a="1"/>
  <c r="B44" i="1" s="1"/>
  <c r="B45" i="1" a="1"/>
  <c r="B45" i="1" s="1"/>
  <c r="B46" i="1" a="1"/>
  <c r="B46" i="1" s="1"/>
  <c r="B47" i="1" a="1"/>
  <c r="B47" i="1" s="1"/>
  <c r="B48" i="1" a="1"/>
  <c r="B48" i="1" s="1"/>
  <c r="B50" i="1" a="1"/>
  <c r="B50" i="1" s="1"/>
  <c r="B51" i="1" a="1"/>
  <c r="B51" i="1" s="1"/>
  <c r="B52" i="1" a="1"/>
  <c r="B52" i="1" s="1"/>
  <c r="B53" i="1" a="1"/>
  <c r="B53" i="1" s="1"/>
  <c r="B54" i="1" a="1"/>
  <c r="B54" i="1" s="1"/>
  <c r="B5" i="1" a="1"/>
  <c r="B5" i="1" s="1"/>
  <c r="B5" i="8" a="1"/>
  <c r="B5" i="8" s="1"/>
  <c r="F5" i="8" a="1"/>
  <c r="F5" i="8" s="1"/>
  <c r="M4" i="1" a="1"/>
  <c r="M4" i="1" s="1"/>
  <c r="N4" i="1" a="1"/>
  <c r="N4" i="1" s="1"/>
  <c r="E4" i="5" s="1"/>
  <c r="O4" i="1" a="1"/>
  <c r="O4" i="1" s="1"/>
  <c r="F4" i="5" s="1"/>
  <c r="P4" i="1" a="1"/>
  <c r="P4" i="1" s="1"/>
  <c r="G4" i="5" s="1"/>
  <c r="Q4" i="1" a="1"/>
  <c r="Q4" i="1" s="1"/>
  <c r="H4" i="5" s="1"/>
  <c r="H6" i="5" s="1"/>
  <c r="R4" i="1" a="1"/>
  <c r="R4" i="1" s="1"/>
  <c r="S4" i="1" a="1"/>
  <c r="S4" i="1" s="1"/>
  <c r="J4" i="5" s="1"/>
  <c r="T4" i="1" a="1"/>
  <c r="T4" i="1" s="1"/>
  <c r="U4" i="1" a="1"/>
  <c r="U4" i="1" s="1"/>
  <c r="V4" i="1" a="1"/>
  <c r="V4" i="1" s="1"/>
  <c r="W4" i="1" a="1"/>
  <c r="W4" i="1" s="1"/>
  <c r="X4" i="1" a="1"/>
  <c r="X4" i="1" s="1"/>
  <c r="Y4" i="1" a="1"/>
  <c r="Y4" i="1" s="1"/>
  <c r="Z4" i="1" a="1"/>
  <c r="Z4" i="1" s="1"/>
  <c r="AA4" i="1" a="1"/>
  <c r="AA4" i="1" s="1"/>
  <c r="AB4" i="1" a="1"/>
  <c r="AB4" i="1" s="1"/>
  <c r="AC4" i="1" a="1"/>
  <c r="AC4" i="1" s="1"/>
  <c r="AD4" i="1" a="1"/>
  <c r="AD4" i="1" s="1"/>
  <c r="AE4" i="1" a="1"/>
  <c r="AE4" i="1" s="1"/>
  <c r="AF4" i="1" a="1"/>
  <c r="AF4" i="1" s="1"/>
  <c r="AG4" i="1" a="1"/>
  <c r="AG4" i="1" s="1"/>
  <c r="X4" i="5" s="1"/>
  <c r="AH4" i="1" a="1"/>
  <c r="AH4" i="1" s="1"/>
  <c r="AI4" i="1" a="1"/>
  <c r="AI4" i="1" s="1"/>
  <c r="AJ4" i="1" a="1"/>
  <c r="AJ4" i="1" s="1"/>
  <c r="AK4" i="1" a="1"/>
  <c r="AK4" i="1" s="1"/>
  <c r="AL4" i="1" a="1"/>
  <c r="AL4" i="1" s="1"/>
  <c r="AM4" i="1" a="1"/>
  <c r="AM4" i="1" s="1"/>
  <c r="AN4" i="1" a="1"/>
  <c r="AN4" i="1" s="1"/>
  <c r="AO4" i="1" a="1"/>
  <c r="AO4" i="1" s="1"/>
  <c r="AP4" i="1" a="1"/>
  <c r="AP4" i="1" s="1"/>
  <c r="AQ4" i="1" a="1"/>
  <c r="AQ4" i="1" s="1"/>
  <c r="AR4" i="1" a="1"/>
  <c r="AR4" i="1" s="1"/>
  <c r="AS4" i="1" a="1"/>
  <c r="AS4" i="1" s="1"/>
  <c r="AT4" i="1" a="1"/>
  <c r="AT4" i="1" s="1"/>
  <c r="AU4" i="1" a="1"/>
  <c r="AU4" i="1" s="1"/>
  <c r="AV4" i="1" a="1"/>
  <c r="AV4" i="1" s="1"/>
  <c r="AW4" i="1" a="1"/>
  <c r="AW4" i="1" s="1"/>
  <c r="AX4" i="1" a="1"/>
  <c r="AX4" i="1" s="1"/>
  <c r="AY4" i="1" a="1"/>
  <c r="AY4" i="1" s="1"/>
  <c r="C9" i="5" l="1"/>
  <c r="E8" i="5"/>
  <c r="B9" i="9"/>
  <c r="O3" i="1" a="1"/>
  <c r="O3" i="1" s="1"/>
  <c r="F3" i="5" s="1"/>
  <c r="N3" i="1" a="1"/>
  <c r="N3" i="1" s="1"/>
  <c r="E3" i="5" s="1"/>
  <c r="Q3" i="1" a="1"/>
  <c r="Q3" i="1" s="1"/>
  <c r="H3" i="5" s="1"/>
  <c r="P3" i="1" a="1"/>
  <c r="P3" i="1" s="1"/>
  <c r="G3" i="5" s="1"/>
  <c r="C5" i="1"/>
  <c r="AG3" i="1" a="1"/>
  <c r="AG3" i="1" s="1"/>
  <c r="X3" i="5" s="1"/>
  <c r="AX3" i="1" a="1"/>
  <c r="AX3" i="1" s="1"/>
  <c r="AO3" i="5" s="1"/>
  <c r="AO4" i="5"/>
  <c r="M3" i="1" a="1"/>
  <c r="M3" i="1" s="1"/>
  <c r="D3" i="5" s="1"/>
  <c r="D4" i="5"/>
  <c r="D6" i="5" s="1"/>
  <c r="AU3" i="1" a="1"/>
  <c r="AU3" i="1" s="1"/>
  <c r="AL3" i="5" s="1"/>
  <c r="AL4" i="5"/>
  <c r="AT3" i="1" a="1"/>
  <c r="AT3" i="1" s="1"/>
  <c r="AK3" i="5" s="1"/>
  <c r="AK4" i="5"/>
  <c r="AA3" i="1" a="1"/>
  <c r="AA3" i="1" s="1"/>
  <c r="R3" i="5" s="1"/>
  <c r="R4" i="5"/>
  <c r="AP3" i="1" a="1"/>
  <c r="AP3" i="1" s="1"/>
  <c r="AG3" i="5" s="1"/>
  <c r="AG4" i="5"/>
  <c r="AN3" i="1" a="1"/>
  <c r="AN3" i="1" s="1"/>
  <c r="AE3" i="5" s="1"/>
  <c r="AE4" i="5"/>
  <c r="U3" i="1" a="1"/>
  <c r="U3" i="1" s="1"/>
  <c r="L3" i="5" s="1"/>
  <c r="L4" i="5"/>
  <c r="R3" i="1" a="1"/>
  <c r="R3" i="1" s="1"/>
  <c r="I3" i="5" s="1"/>
  <c r="I4" i="5"/>
  <c r="AW3" i="1" a="1"/>
  <c r="AW3" i="1" s="1"/>
  <c r="AN3" i="5" s="1"/>
  <c r="AN4" i="5"/>
  <c r="AV3" i="1" a="1"/>
  <c r="AV3" i="1" s="1"/>
  <c r="AM3" i="5" s="1"/>
  <c r="AM4" i="5"/>
  <c r="AC3" i="1" a="1"/>
  <c r="AC3" i="1" s="1"/>
  <c r="T3" i="5" s="1"/>
  <c r="T4" i="5"/>
  <c r="AB3" i="1" a="1"/>
  <c r="AB3" i="1" s="1"/>
  <c r="S3" i="5" s="1"/>
  <c r="S4" i="5"/>
  <c r="AS3" i="1" a="1"/>
  <c r="AS3" i="1" s="1"/>
  <c r="AJ3" i="5" s="1"/>
  <c r="AJ4" i="5"/>
  <c r="Z3" i="1" a="1"/>
  <c r="Z3" i="1" s="1"/>
  <c r="Q3" i="5" s="1"/>
  <c r="Q4" i="5"/>
  <c r="Y3" i="1" a="1"/>
  <c r="Y3" i="1" s="1"/>
  <c r="P3" i="5" s="1"/>
  <c r="P4" i="5"/>
  <c r="W3" i="1" a="1"/>
  <c r="W3" i="1" s="1"/>
  <c r="N3" i="5" s="1"/>
  <c r="N4" i="5"/>
  <c r="AM3" i="1" a="1"/>
  <c r="AM3" i="1" s="1"/>
  <c r="AD3" i="5" s="1"/>
  <c r="AD4" i="5"/>
  <c r="T3" i="1" a="1"/>
  <c r="T3" i="1" s="1"/>
  <c r="K3" i="5" s="1"/>
  <c r="K4" i="5"/>
  <c r="AI3" i="1" a="1"/>
  <c r="AI3" i="1" s="1"/>
  <c r="Z3" i="5" s="1"/>
  <c r="Z4" i="5"/>
  <c r="AF3" i="1" a="1"/>
  <c r="AF3" i="1" s="1"/>
  <c r="W3" i="5" s="1"/>
  <c r="W4" i="5"/>
  <c r="AE3" i="1" a="1"/>
  <c r="AE3" i="1" s="1"/>
  <c r="V3" i="5" s="1"/>
  <c r="V4" i="5"/>
  <c r="AD3" i="1" a="1"/>
  <c r="AD3" i="1" s="1"/>
  <c r="U3" i="5" s="1"/>
  <c r="U4" i="5"/>
  <c r="AR3" i="1" a="1"/>
  <c r="AR3" i="1" s="1"/>
  <c r="AI3" i="5" s="1"/>
  <c r="AI4" i="5"/>
  <c r="AQ3" i="1" a="1"/>
  <c r="AQ3" i="1" s="1"/>
  <c r="AH3" i="5" s="1"/>
  <c r="AH4" i="5"/>
  <c r="X3" i="1" a="1"/>
  <c r="X3" i="1" s="1"/>
  <c r="O3" i="5" s="1"/>
  <c r="O4" i="5"/>
  <c r="AO3" i="1" a="1"/>
  <c r="AO3" i="1" s="1"/>
  <c r="AF3" i="5" s="1"/>
  <c r="AF4" i="5"/>
  <c r="V3" i="1" a="1"/>
  <c r="V3" i="1" s="1"/>
  <c r="M3" i="5" s="1"/>
  <c r="M4" i="5"/>
  <c r="AL3" i="1" a="1"/>
  <c r="AL3" i="1" s="1"/>
  <c r="AC3" i="5" s="1"/>
  <c r="AC4" i="5"/>
  <c r="AK3" i="1" a="1"/>
  <c r="AK3" i="1" s="1"/>
  <c r="AB3" i="5" s="1"/>
  <c r="AB4" i="5"/>
  <c r="AJ3" i="1" a="1"/>
  <c r="AJ3" i="1" s="1"/>
  <c r="AA3" i="5" s="1"/>
  <c r="AA4" i="5"/>
  <c r="AH3" i="1" a="1"/>
  <c r="AH3" i="1" s="1"/>
  <c r="Y3" i="5" s="1"/>
  <c r="Y4" i="5"/>
  <c r="AY3" i="1" a="1"/>
  <c r="AY3" i="1" s="1"/>
  <c r="AP3" i="5" s="1"/>
  <c r="AP4" i="5"/>
  <c r="S3" i="1" a="1"/>
  <c r="S3" i="1" s="1"/>
  <c r="J3" i="5" s="1"/>
  <c r="M4" i="8" a="1"/>
  <c r="M4" i="8" s="1"/>
  <c r="D4" i="9" s="1"/>
  <c r="D5" i="9" s="1"/>
  <c r="D6" i="9" s="1"/>
  <c r="N4" i="8" a="1"/>
  <c r="N4" i="8" s="1"/>
  <c r="E4" i="9" s="1"/>
  <c r="E5" i="9" s="1"/>
  <c r="E6" i="9" s="1"/>
  <c r="O4" i="8" a="1"/>
  <c r="O4" i="8" s="1"/>
  <c r="F4" i="9" s="1"/>
  <c r="F5" i="9" s="1"/>
  <c r="F6" i="9" s="1"/>
  <c r="T4" i="8" a="1"/>
  <c r="T4" i="8" s="1"/>
  <c r="U4" i="8" a="1"/>
  <c r="U4" i="8" s="1"/>
  <c r="F6" i="8" a="1"/>
  <c r="F6" i="8" s="1"/>
  <c r="C6" i="8" s="1"/>
  <c r="F7" i="8" a="1"/>
  <c r="F7" i="8"/>
  <c r="C7" i="8" s="1"/>
  <c r="F8" i="8" a="1"/>
  <c r="F8" i="8" s="1"/>
  <c r="F9" i="8" a="1"/>
  <c r="F9" i="8" s="1"/>
  <c r="C9" i="8" s="1"/>
  <c r="F10" i="8" a="1"/>
  <c r="F10" i="8" s="1"/>
  <c r="F11" i="8" a="1"/>
  <c r="F11" i="8" s="1"/>
  <c r="F12" i="8" a="1"/>
  <c r="F12" i="8" s="1"/>
  <c r="C12" i="8" s="1"/>
  <c r="F13" i="8" a="1"/>
  <c r="F13" i="8" s="1"/>
  <c r="F14" i="8" a="1"/>
  <c r="F14" i="8"/>
  <c r="C14" i="8" s="1"/>
  <c r="F15" i="8" a="1"/>
  <c r="F15" i="8" s="1"/>
  <c r="F16" i="8" a="1"/>
  <c r="F16" i="8" s="1"/>
  <c r="C16" i="8" s="1"/>
  <c r="F17" i="8" a="1"/>
  <c r="F17" i="8" s="1"/>
  <c r="C17" i="8" s="1"/>
  <c r="F18" i="8" a="1"/>
  <c r="F18" i="8" s="1"/>
  <c r="F19" i="8" a="1"/>
  <c r="F19" i="8"/>
  <c r="F20" i="8" a="1"/>
  <c r="F20" i="8" s="1"/>
  <c r="F21" i="8" a="1"/>
  <c r="F21" i="8" s="1"/>
  <c r="F22" i="8" a="1"/>
  <c r="F22" i="8" s="1"/>
  <c r="C22" i="8" s="1"/>
  <c r="F23" i="8" a="1"/>
  <c r="F23" i="8"/>
  <c r="C23" i="8" s="1"/>
  <c r="F24" i="8" a="1"/>
  <c r="F24" i="8" s="1"/>
  <c r="C24" i="8" s="1"/>
  <c r="F25" i="8" a="1"/>
  <c r="F25" i="8" s="1"/>
  <c r="F26" i="8" a="1"/>
  <c r="F26" i="8" s="1"/>
  <c r="F27" i="8" a="1"/>
  <c r="F27" i="8" s="1"/>
  <c r="C27" i="8" s="1"/>
  <c r="F28" i="8" a="1"/>
  <c r="F28" i="8" s="1"/>
  <c r="C28" i="8" s="1"/>
  <c r="F29" i="8" a="1"/>
  <c r="F29" i="8" s="1"/>
  <c r="F30" i="8" a="1"/>
  <c r="F30" i="8" s="1"/>
  <c r="F31" i="8" a="1"/>
  <c r="F31" i="8"/>
  <c r="C31" i="8" s="1"/>
  <c r="F32" i="8" a="1"/>
  <c r="F32" i="8"/>
  <c r="C32" i="8" s="1"/>
  <c r="F33" i="8" a="1"/>
  <c r="F33" i="8" s="1"/>
  <c r="F34" i="8" a="1"/>
  <c r="F34" i="8" s="1"/>
  <c r="C34" i="8" s="1"/>
  <c r="F35" i="8" a="1"/>
  <c r="F35" i="8"/>
  <c r="F36" i="8" a="1"/>
  <c r="F36" i="8" s="1"/>
  <c r="C36" i="8" s="1"/>
  <c r="F37" i="8" a="1"/>
  <c r="F37" i="8" s="1"/>
  <c r="C37" i="8" s="1"/>
  <c r="F38" i="8" a="1"/>
  <c r="F38" i="8"/>
  <c r="F39" i="8" a="1"/>
  <c r="F39" i="8"/>
  <c r="C39" i="8" s="1"/>
  <c r="F40" i="8" a="1"/>
  <c r="F40" i="8"/>
  <c r="F41" i="8" a="1"/>
  <c r="F41" i="8"/>
  <c r="C41" i="8" s="1"/>
  <c r="F42" i="8" a="1"/>
  <c r="F42" i="8" s="1"/>
  <c r="F43" i="8" a="1"/>
  <c r="F43" i="8" s="1"/>
  <c r="C43" i="8" s="1"/>
  <c r="F44" i="8" a="1"/>
  <c r="F44" i="8" s="1"/>
  <c r="F45" i="8" a="1"/>
  <c r="F45" i="8"/>
  <c r="F46" i="8" a="1"/>
  <c r="F46" i="8" s="1"/>
  <c r="C46" i="8" s="1"/>
  <c r="F47" i="8" a="1"/>
  <c r="F47" i="8"/>
  <c r="C47" i="8" s="1"/>
  <c r="F48" i="8" a="1"/>
  <c r="F48" i="8"/>
  <c r="F49" i="8" a="1"/>
  <c r="F49" i="8"/>
  <c r="C49" i="8" s="1"/>
  <c r="F50" i="8" a="1"/>
  <c r="F50" i="8"/>
  <c r="F51" i="8" a="1"/>
  <c r="F51" i="8" s="1"/>
  <c r="F52" i="8" a="1"/>
  <c r="F52" i="8" s="1"/>
  <c r="F53" i="8" a="1"/>
  <c r="F53" i="8" s="1"/>
  <c r="F54" i="8" a="1"/>
  <c r="F54" i="8" s="1"/>
  <c r="C54" i="8" s="1"/>
  <c r="B6" i="8" a="1"/>
  <c r="B6" i="8"/>
  <c r="B7" i="8" a="1"/>
  <c r="B7" i="8" s="1"/>
  <c r="B8" i="8" a="1"/>
  <c r="B8" i="8"/>
  <c r="B9" i="8" a="1"/>
  <c r="B9" i="8"/>
  <c r="B10" i="8" a="1"/>
  <c r="B10" i="8" s="1"/>
  <c r="B11" i="8" a="1"/>
  <c r="B11" i="8" s="1"/>
  <c r="B12" i="8" a="1"/>
  <c r="B12" i="8"/>
  <c r="B13" i="8" a="1"/>
  <c r="B13" i="8" s="1"/>
  <c r="B14" i="8" a="1"/>
  <c r="B14" i="8" s="1"/>
  <c r="B15" i="8" a="1"/>
  <c r="B15" i="8" s="1"/>
  <c r="B16" i="8" a="1"/>
  <c r="B16" i="8" s="1"/>
  <c r="B17" i="8" a="1"/>
  <c r="B17" i="8" s="1"/>
  <c r="B18" i="8" a="1"/>
  <c r="B18" i="8"/>
  <c r="B19" i="8" a="1"/>
  <c r="B19" i="8" s="1"/>
  <c r="B20" i="8" a="1"/>
  <c r="B20" i="8" s="1"/>
  <c r="B21" i="8" a="1"/>
  <c r="B21" i="8" s="1"/>
  <c r="B22" i="8" a="1"/>
  <c r="B22" i="8"/>
  <c r="B23" i="8" a="1"/>
  <c r="B23" i="8" s="1"/>
  <c r="B24" i="8" a="1"/>
  <c r="B24" i="8"/>
  <c r="B25" i="8" a="1"/>
  <c r="B25" i="8" s="1"/>
  <c r="B26" i="8" a="1"/>
  <c r="B26" i="8" s="1"/>
  <c r="B27" i="8" a="1"/>
  <c r="B27" i="8"/>
  <c r="B28" i="8" a="1"/>
  <c r="B28" i="8" s="1"/>
  <c r="B29" i="8" a="1"/>
  <c r="B29" i="8"/>
  <c r="B30" i="8" a="1"/>
  <c r="B30" i="8" s="1"/>
  <c r="B31" i="8" a="1"/>
  <c r="B31" i="8" s="1"/>
  <c r="B32" i="8" a="1"/>
  <c r="B32" i="8"/>
  <c r="B33" i="8" a="1"/>
  <c r="B33" i="8"/>
  <c r="B34" i="8" a="1"/>
  <c r="B34" i="8" s="1"/>
  <c r="B35" i="8" a="1"/>
  <c r="B35" i="8" s="1"/>
  <c r="B36" i="8" a="1"/>
  <c r="B36" i="8" s="1"/>
  <c r="B37" i="8" a="1"/>
  <c r="B37" i="8" s="1"/>
  <c r="B38" i="8" a="1"/>
  <c r="B38" i="8" s="1"/>
  <c r="B39" i="8" a="1"/>
  <c r="B39" i="8" s="1"/>
  <c r="B40" i="8" a="1"/>
  <c r="B40" i="8" s="1"/>
  <c r="B41" i="8" a="1"/>
  <c r="B41" i="8" s="1"/>
  <c r="B42" i="8" a="1"/>
  <c r="B42" i="8" s="1"/>
  <c r="B43" i="8" a="1"/>
  <c r="B43" i="8" s="1"/>
  <c r="B44" i="8" a="1"/>
  <c r="B44" i="8"/>
  <c r="B45" i="8" a="1"/>
  <c r="B45" i="8"/>
  <c r="B46" i="8" a="1"/>
  <c r="B46" i="8" s="1"/>
  <c r="B47" i="8" a="1"/>
  <c r="B47" i="8" s="1"/>
  <c r="B48" i="8" a="1"/>
  <c r="B48" i="8" s="1"/>
  <c r="B49" i="8" a="1"/>
  <c r="B49" i="8" s="1"/>
  <c r="B50" i="8" a="1"/>
  <c r="B50" i="8" s="1"/>
  <c r="B51" i="8" a="1"/>
  <c r="B51" i="8" s="1"/>
  <c r="B52" i="8" a="1"/>
  <c r="B52" i="8" s="1"/>
  <c r="B53" i="8" a="1"/>
  <c r="B53" i="8" s="1"/>
  <c r="B54" i="8" a="1"/>
  <c r="B54" i="8"/>
  <c r="C54" i="1"/>
  <c r="C20" i="8" l="1"/>
  <c r="C21" i="8"/>
  <c r="C53" i="8"/>
  <c r="C52" i="8"/>
  <c r="C26" i="8"/>
  <c r="C11" i="8"/>
  <c r="C10" i="8"/>
  <c r="E11" i="9"/>
  <c r="C45" i="8"/>
  <c r="F11" i="9"/>
  <c r="C35" i="8"/>
  <c r="C33" i="8"/>
  <c r="C8" i="8"/>
  <c r="D11" i="9"/>
  <c r="C11" i="9" s="1"/>
  <c r="C44" i="8"/>
  <c r="F10" i="9"/>
  <c r="C42" i="8"/>
  <c r="E10" i="9"/>
  <c r="D10" i="9"/>
  <c r="C5" i="8"/>
  <c r="C51" i="8"/>
  <c r="C19" i="8"/>
  <c r="C50" i="8"/>
  <c r="C40" i="8"/>
  <c r="C30" i="8"/>
  <c r="E9" i="9"/>
  <c r="C29" i="8"/>
  <c r="C18" i="8"/>
  <c r="F12" i="9"/>
  <c r="F9" i="9"/>
  <c r="E12" i="9"/>
  <c r="D12" i="9"/>
  <c r="C12" i="9" s="1"/>
  <c r="C48" i="8"/>
  <c r="C38" i="8"/>
  <c r="C15" i="8"/>
  <c r="B11" i="9"/>
  <c r="C25" i="8"/>
  <c r="D9" i="9"/>
  <c r="C13" i="8"/>
  <c r="B10" i="9"/>
  <c r="U6" i="5"/>
  <c r="U7" i="5" s="1"/>
  <c r="AL6" i="5"/>
  <c r="AL7" i="5" s="1"/>
  <c r="AP6" i="5"/>
  <c r="AP7" i="5" s="1"/>
  <c r="L6" i="5"/>
  <c r="L7" i="5" s="1"/>
  <c r="R6" i="5"/>
  <c r="R7" i="5" s="1"/>
  <c r="G6" i="5"/>
  <c r="W6" i="5"/>
  <c r="W7" i="5" s="1"/>
  <c r="Q6" i="5"/>
  <c r="Q7" i="5" s="1"/>
  <c r="E6" i="5"/>
  <c r="E7" i="5" s="1"/>
  <c r="AD6" i="5"/>
  <c r="AD7" i="5" s="1"/>
  <c r="O6" i="5"/>
  <c r="O7" i="5" s="1"/>
  <c r="X6" i="5"/>
  <c r="X7" i="5" s="1"/>
  <c r="AE6" i="5"/>
  <c r="AE7" i="5" s="1"/>
  <c r="M6" i="5"/>
  <c r="M7" i="5" s="1"/>
  <c r="AJ6" i="5"/>
  <c r="AJ7" i="5" s="1"/>
  <c r="AN6" i="5"/>
  <c r="AN7" i="5" s="1"/>
  <c r="AK6" i="5"/>
  <c r="AK7" i="5" s="1"/>
  <c r="AH6" i="5"/>
  <c r="AH7" i="5" s="1"/>
  <c r="AF6" i="5"/>
  <c r="AF7" i="5" s="1"/>
  <c r="T6" i="5"/>
  <c r="T7" i="5" s="1"/>
  <c r="N6" i="5"/>
  <c r="N7" i="5" s="1"/>
  <c r="P6" i="5"/>
  <c r="P7" i="5" s="1"/>
  <c r="J6" i="5"/>
  <c r="AC6" i="5"/>
  <c r="AC7" i="5" s="1"/>
  <c r="V6" i="5"/>
  <c r="V7" i="5" s="1"/>
  <c r="S6" i="5"/>
  <c r="S7" i="5" s="1"/>
  <c r="Z6" i="5"/>
  <c r="Z7" i="5" s="1"/>
  <c r="AG6" i="5"/>
  <c r="AG7" i="5" s="1"/>
  <c r="AA6" i="5"/>
  <c r="AA7" i="5" s="1"/>
  <c r="F6" i="5"/>
  <c r="AB6" i="5"/>
  <c r="AB7" i="5" s="1"/>
  <c r="Y6" i="5"/>
  <c r="Y7" i="5" s="1"/>
  <c r="AO6" i="5"/>
  <c r="AO7" i="5" s="1"/>
  <c r="K6" i="5"/>
  <c r="AI6" i="5"/>
  <c r="AI7" i="5" s="1"/>
  <c r="I6" i="5"/>
  <c r="AM6" i="5"/>
  <c r="AM7" i="5" s="1"/>
  <c r="D5" i="5"/>
  <c r="I5" i="5"/>
  <c r="AA5" i="5"/>
  <c r="O5" i="5"/>
  <c r="AG5" i="5"/>
  <c r="J5" i="5"/>
  <c r="AB5" i="5"/>
  <c r="K5" i="5"/>
  <c r="AC5" i="5"/>
  <c r="M5" i="5"/>
  <c r="AE5" i="5"/>
  <c r="N5" i="5"/>
  <c r="AF5" i="5"/>
  <c r="L5" i="5"/>
  <c r="AD5" i="5"/>
  <c r="AJ5" i="5"/>
  <c r="E5" i="5"/>
  <c r="AK5" i="5"/>
  <c r="F5" i="5"/>
  <c r="AL5" i="5"/>
  <c r="Q5" i="5"/>
  <c r="AP5" i="5"/>
  <c r="S5" i="5"/>
  <c r="Y5" i="5"/>
  <c r="R5" i="5"/>
  <c r="U5" i="5"/>
  <c r="V5" i="5"/>
  <c r="W5" i="5"/>
  <c r="Z5" i="5"/>
  <c r="AH5" i="5"/>
  <c r="AI5" i="5"/>
  <c r="T5" i="5"/>
  <c r="X5" i="5"/>
  <c r="G5" i="5"/>
  <c r="AM5" i="5"/>
  <c r="H5" i="5"/>
  <c r="AN5" i="5"/>
  <c r="P5" i="5"/>
  <c r="AO5" i="5"/>
  <c r="C12" i="1"/>
  <c r="C11" i="1"/>
  <c r="C46" i="1"/>
  <c r="C9" i="1"/>
  <c r="C44" i="1"/>
  <c r="C26" i="1"/>
  <c r="C43" i="1"/>
  <c r="C25" i="1"/>
  <c r="C7" i="1"/>
  <c r="C42" i="1"/>
  <c r="C6" i="1"/>
  <c r="C41" i="1"/>
  <c r="C40" i="1"/>
  <c r="C39" i="1"/>
  <c r="C24" i="1"/>
  <c r="C22" i="1"/>
  <c r="C21" i="1"/>
  <c r="C20" i="1"/>
  <c r="C32" i="1"/>
  <c r="C50" i="1"/>
  <c r="C30" i="1"/>
  <c r="C28" i="1"/>
  <c r="C23" i="1"/>
  <c r="C38" i="1"/>
  <c r="C37" i="1"/>
  <c r="C19" i="1"/>
  <c r="C36" i="1"/>
  <c r="C18" i="1"/>
  <c r="C53" i="1"/>
  <c r="C35" i="1"/>
  <c r="C17" i="1"/>
  <c r="C52" i="1"/>
  <c r="C34" i="1"/>
  <c r="C16" i="1"/>
  <c r="C51" i="1"/>
  <c r="C33" i="1"/>
  <c r="C27" i="1"/>
  <c r="C45" i="1"/>
  <c r="C49" i="1"/>
  <c r="C31" i="1"/>
  <c r="C48" i="1"/>
  <c r="C47" i="1"/>
  <c r="C29" i="1"/>
  <c r="C14" i="1"/>
  <c r="F8" i="9" l="1"/>
  <c r="F7" i="9" s="1"/>
  <c r="E8" i="9"/>
  <c r="E7" i="9" s="1"/>
  <c r="C9" i="9"/>
  <c r="C10" i="9"/>
  <c r="C15" i="1"/>
  <c r="C8" i="1"/>
  <c r="C13" i="1"/>
  <c r="C10" i="1"/>
  <c r="D8" i="9" l="1"/>
  <c r="D7" i="9" l="1"/>
  <c r="AO8" i="5" l="1"/>
  <c r="W8" i="5"/>
  <c r="AN8" i="5"/>
  <c r="V8" i="5"/>
  <c r="AM8" i="5"/>
  <c r="U8" i="5"/>
  <c r="AL8" i="5"/>
  <c r="T8" i="5"/>
  <c r="AK8" i="5"/>
  <c r="H8" i="5"/>
  <c r="H7" i="5" s="1"/>
  <c r="R8" i="5"/>
  <c r="G8" i="5"/>
  <c r="G7" i="5" s="1"/>
  <c r="AI8" i="5"/>
  <c r="Q8" i="5"/>
  <c r="AH8" i="5"/>
  <c r="AG8" i="5"/>
  <c r="O8" i="5"/>
  <c r="AF8" i="5"/>
  <c r="N8" i="5"/>
  <c r="AD8" i="5"/>
  <c r="L8" i="5"/>
  <c r="AC8" i="5"/>
  <c r="K8" i="5"/>
  <c r="K7" i="5" s="1"/>
  <c r="AB8" i="5"/>
  <c r="J8" i="5"/>
  <c r="J7" i="5" s="1"/>
  <c r="AA8" i="5"/>
  <c r="I8" i="5"/>
  <c r="I7" i="5" s="1"/>
  <c r="Z8" i="5"/>
  <c r="Y8" i="5"/>
  <c r="AP8" i="5"/>
  <c r="X8" i="5"/>
  <c r="S8" i="5"/>
  <c r="AJ8" i="5"/>
  <c r="P8" i="5"/>
  <c r="AE8" i="5"/>
  <c r="D8" i="5"/>
  <c r="D7" i="5" s="1"/>
  <c r="M8" i="5"/>
  <c r="F8" i="5" l="1"/>
  <c r="F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"MabaleJ"</author>
  </authors>
  <commentList>
    <comment ref="F4" authorId="0" shapeId="0" xr:uid="{76719639-5161-4984-9496-94C40F2E4F4B}">
      <text>
        <r>
          <rPr>
            <sz val="9"/>
            <color indexed="81"/>
            <rFont val="Tahoma"/>
            <family val="2"/>
          </rPr>
          <t xml:space="preserve">Automatically numbered and grouped by date.
</t>
        </r>
      </text>
    </comment>
    <comment ref="L4" authorId="0" shapeId="0" xr:uid="{68828496-5FEA-4783-96A0-838BA104D8EE}">
      <text>
        <r>
          <rPr>
            <b/>
            <sz val="9"/>
            <color indexed="81"/>
            <rFont val="Tahoma"/>
            <family val="2"/>
          </rPr>
          <t xml:space="preserve">Justification of how the equipment will be used for Breakfast After the Bell: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"MabaleJ"</author>
  </authors>
  <commentList>
    <comment ref="F4" authorId="0" shapeId="0" xr:uid="{F69FB417-C3DA-47D8-AA69-67336ADC88E4}">
      <text>
        <r>
          <rPr>
            <sz val="9"/>
            <color indexed="81"/>
            <rFont val="Tahoma"/>
            <family val="2"/>
          </rPr>
          <t xml:space="preserve">Automatically numbered and grouped by date.
</t>
        </r>
      </text>
    </comment>
    <comment ref="L4" authorId="0" shapeId="0" xr:uid="{9D81B177-88A8-4F9C-A7B2-26C5F0E3E93E}">
      <text>
        <r>
          <rPr>
            <b/>
            <sz val="9"/>
            <color indexed="81"/>
            <rFont val="Tahoma"/>
            <family val="2"/>
          </rPr>
          <t xml:space="preserve">Justification of how the equipment will be used for Breakfast After the Bell:  </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33257F5-CD0F-41F5-8D14-D523E75814B8}" keepAlive="1" name="Query - BATB_Reqd" description="Connection to the 'BATB_Reqd' query in the workbook." type="5" refreshedVersion="8" background="1" saveData="1">
    <dbPr connection="Provider=Microsoft.Mashup.OleDb.1;Data Source=$Workbook$;Location=BATB_Reqd;Extended Properties=&quot;&quot;" command="SELECT * FROM [BATB_Reqd]"/>
  </connection>
  <connection id="2" xr16:uid="{76DCD4FD-1090-403B-944A-C136BB8B7B65}" keepAlive="1" name="Query - Sponsor_List" description="Connection to the 'Sponsor_List' query in the workbook." type="5" refreshedVersion="8" background="1" saveData="1">
    <dbPr connection="Provider=Microsoft.Mashup.OleDb.1;Data Source=$Workbook$;Location=Sponsor_List;Extended Properties=&quot;&quot;" command="SELECT * FROM [Sponsor_List]"/>
  </connection>
  <connection id="3" xr16:uid="{A420DDC8-14E5-4588-A27D-D4EB0371BADF}" keepAlive="1" name="Query - Subgrants" description="Connection to the 'Subgrants' query in the workbook." type="5" refreshedVersion="8" background="1" saveData="1">
    <dbPr connection="Provider=Microsoft.Mashup.OleDb.1;Data Source=$Workbook$;Location=Subgrants;Extended Properties=&quot;&quot;" command="SELECT * FROM [Subgrants]"/>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<sst xmlns="http://schemas.openxmlformats.org/spreadsheetml/2006/main" count="3599" uniqueCount="1173">
  <si>
    <t>Instructions for Completing BAtB Equipment Grant Claim Form</t>
  </si>
  <si>
    <t>CLAIM ENTRY TAB</t>
  </si>
  <si>
    <t>1.</t>
  </si>
  <si>
    <t>2.</t>
  </si>
  <si>
    <t>3.</t>
  </si>
  <si>
    <t>CLAIM TOTALS TAB</t>
  </si>
  <si>
    <t>4.</t>
  </si>
  <si>
    <t>SUBMISSION INSTRUCTIONS</t>
  </si>
  <si>
    <t>Purchase, repair, renovate, or upgrade the necessary equipment by June 30, 2027</t>
  </si>
  <si>
    <t>After approval, enter claims through the Electronic Grant Management System (EGMS)</t>
  </si>
  <si>
    <t>Complete the claims process no later than July 10, 2027.</t>
  </si>
  <si>
    <t>Sponsor Name</t>
  </si>
  <si>
    <t>Portland SD</t>
  </si>
  <si>
    <t>CNP USE ONLY</t>
  </si>
  <si>
    <t>Comments</t>
  </si>
  <si>
    <t>TOTAL</t>
  </si>
  <si>
    <t>Claim No.</t>
  </si>
  <si>
    <t>Claim
Date</t>
  </si>
  <si>
    <t>Vendor</t>
  </si>
  <si>
    <t>Invoice
Number</t>
  </si>
  <si>
    <t>Invoice
Date</t>
  </si>
  <si>
    <t>Equipment Item</t>
  </si>
  <si>
    <t>Bargreen</t>
  </si>
  <si>
    <t>Can opener</t>
  </si>
  <si>
    <t>Paring knife</t>
  </si>
  <si>
    <t>Market Trays</t>
  </si>
  <si>
    <t>Amazon</t>
  </si>
  <si>
    <t>Small Wares</t>
  </si>
  <si>
    <t>Webstore</t>
  </si>
  <si>
    <t xml:space="preserve">Immersion Hand Mixer </t>
  </si>
  <si>
    <t>Salad Bar Legs</t>
  </si>
  <si>
    <t>Over claim amount - sent back for corrections</t>
  </si>
  <si>
    <t>Webstaurant</t>
  </si>
  <si>
    <t>Breakfast Cart</t>
  </si>
  <si>
    <t>Summary of Totals from 'Claim Entry' Sheet</t>
  </si>
  <si>
    <t>Subgrant Number</t>
  </si>
  <si>
    <t>Amount Allocated for SY 25-26</t>
  </si>
  <si>
    <t>Remaining Amount Available</t>
  </si>
  <si>
    <t>Claim
No.</t>
  </si>
  <si>
    <t>Totals by Site ⇒
&amp; by Claim No. ⇓</t>
  </si>
  <si>
    <t>Select Sponsor</t>
  </si>
  <si>
    <t>Alsea SD 7J</t>
  </si>
  <si>
    <t>Astoria SD</t>
  </si>
  <si>
    <t>Athena-Weston SD 29RJ</t>
  </si>
  <si>
    <t>Baker SD 5J</t>
  </si>
  <si>
    <t>Bend-LaPine SD</t>
  </si>
  <si>
    <t>Bethel SD 52</t>
  </si>
  <si>
    <t>Brookings-Harbor SD 17C</t>
  </si>
  <si>
    <t>Butte Falls SD 91</t>
  </si>
  <si>
    <t>Cascade SD 5</t>
  </si>
  <si>
    <t>Centennial SD 28J</t>
  </si>
  <si>
    <t>Central Curry SD 1</t>
  </si>
  <si>
    <t>Central Point SD</t>
  </si>
  <si>
    <t>Central SD 13J</t>
  </si>
  <si>
    <t>Clatskanie SD 6J</t>
  </si>
  <si>
    <t>Coos Bay SD 9</t>
  </si>
  <si>
    <t>Coquille SD</t>
  </si>
  <si>
    <t>Corvallis SD 509J</t>
  </si>
  <si>
    <t>Crook Co SD</t>
  </si>
  <si>
    <t>Crow-Applegate-Lorane</t>
  </si>
  <si>
    <t>Culver SD</t>
  </si>
  <si>
    <t>Dallas SD</t>
  </si>
  <si>
    <t>David Douglas SD 40</t>
  </si>
  <si>
    <t>Days Creek SD 15</t>
  </si>
  <si>
    <t>Dayton SD 8</t>
  </si>
  <si>
    <t>Eagle Point SD</t>
  </si>
  <si>
    <t>Eugene SD 4J</t>
  </si>
  <si>
    <t>Falls City SD 57</t>
  </si>
  <si>
    <t>Forest Grove SD 15</t>
  </si>
  <si>
    <t>Gervais SD</t>
  </si>
  <si>
    <t>Gladstone SD 115</t>
  </si>
  <si>
    <t>Glendale SD 77</t>
  </si>
  <si>
    <t>Grants Pass SD</t>
  </si>
  <si>
    <t>Greater Albany SD</t>
  </si>
  <si>
    <t>Gresham-Barlow SD 10J</t>
  </si>
  <si>
    <t>Harrisburg SD</t>
  </si>
  <si>
    <t>Hillsboro SD 1J</t>
  </si>
  <si>
    <t>Hood River SD</t>
  </si>
  <si>
    <t>Huntington SD</t>
  </si>
  <si>
    <t>Jefferson Co SD 509</t>
  </si>
  <si>
    <t>Jefferson SD 14J</t>
  </si>
  <si>
    <t>Joseph SD 6</t>
  </si>
  <si>
    <t>Klamath Co SD</t>
  </si>
  <si>
    <t>Klamath Falls SD</t>
  </si>
  <si>
    <t>LaGrande SD</t>
  </si>
  <si>
    <t>Lakeview SD</t>
  </si>
  <si>
    <t>Lebanon Community SD 9</t>
  </si>
  <si>
    <t>Lincoln Co SD</t>
  </si>
  <si>
    <t>Long Creek SD 17</t>
  </si>
  <si>
    <t>Lowell SD 71</t>
  </si>
  <si>
    <t>Madrone Trail Public Charter School</t>
  </si>
  <si>
    <t>Mapleton SD 32</t>
  </si>
  <si>
    <t>Marcola SD 79J</t>
  </si>
  <si>
    <t>McKenzie SD 68</t>
  </si>
  <si>
    <t>McMinnville SD 40</t>
  </si>
  <si>
    <t>Medford SD 549</t>
  </si>
  <si>
    <t>Milton-Freewater SD 7</t>
  </si>
  <si>
    <t>Monument SD 8</t>
  </si>
  <si>
    <t>Morrow Co SD</t>
  </si>
  <si>
    <t>Mosier Community School</t>
  </si>
  <si>
    <t>Mt. Angel SD 91</t>
  </si>
  <si>
    <t>Multnomah ESD</t>
  </si>
  <si>
    <t>Myrtle Point SD 41</t>
  </si>
  <si>
    <t>Neah-Kah-Nie SD 56</t>
  </si>
  <si>
    <t>Nestucca Valley SD 101J</t>
  </si>
  <si>
    <t>Network Charter School</t>
  </si>
  <si>
    <t>Newberg SD 29J</t>
  </si>
  <si>
    <t>North Bend SD 13</t>
  </si>
  <si>
    <t>North Clackamas SD 12</t>
  </si>
  <si>
    <t>North Douglas SD 22</t>
  </si>
  <si>
    <t>North Lake SD 14</t>
  </si>
  <si>
    <t>North Santiam SD 29</t>
  </si>
  <si>
    <t>North Wasco Co. SD</t>
  </si>
  <si>
    <t>Nyssa SD 26</t>
  </si>
  <si>
    <t>Oakland SD</t>
  </si>
  <si>
    <t>Oakridge SD 76</t>
  </si>
  <si>
    <t>Ontario SD</t>
  </si>
  <si>
    <t>Oregon City SD 62</t>
  </si>
  <si>
    <t>Oregon School for the Deaf</t>
  </si>
  <si>
    <t>Parkrose SD 3</t>
  </si>
  <si>
    <t>Phoenix-Talent SD</t>
  </si>
  <si>
    <t>Pilot Rock SD 2</t>
  </si>
  <si>
    <t>Port Orford-Langlois SD</t>
  </si>
  <si>
    <t>Prospect SD 59</t>
  </si>
  <si>
    <t>Rainier SD 13</t>
  </si>
  <si>
    <t>Reedsport SD 105</t>
  </si>
  <si>
    <t>Reynolds SD 7</t>
  </si>
  <si>
    <t>Riddle SD 70</t>
  </si>
  <si>
    <t>Roseburg SD 4</t>
  </si>
  <si>
    <t>Salem-Keizer SD 24J</t>
  </si>
  <si>
    <t>Scappoose SD</t>
  </si>
  <si>
    <t>Sheridan SD 48J</t>
  </si>
  <si>
    <t>Silver Falls SD 4</t>
  </si>
  <si>
    <t>Siuslaw SD 97J</t>
  </si>
  <si>
    <t>South Umpqua SD 19</t>
  </si>
  <si>
    <t>South Wasco Co SD</t>
  </si>
  <si>
    <t>Springfield SD 19</t>
  </si>
  <si>
    <t>St. Helens SD 502</t>
  </si>
  <si>
    <t>Stanfield SD 61</t>
  </si>
  <si>
    <t>Sutherlin SD 130</t>
  </si>
  <si>
    <t>Sweet Home SD 55</t>
  </si>
  <si>
    <t>Three Rivers SD</t>
  </si>
  <si>
    <t>Tigard-Tualatin SD 23J</t>
  </si>
  <si>
    <t>Umatilla SD 6</t>
  </si>
  <si>
    <t>Vale SD 84</t>
  </si>
  <si>
    <t>Vernonia SD 47J</t>
  </si>
  <si>
    <t>Willamina SD 30J</t>
  </si>
  <si>
    <t>Winston-Dillard SD 116</t>
  </si>
  <si>
    <t>Woodburn SD 103</t>
  </si>
  <si>
    <t>Yoncalla SD 32</t>
  </si>
  <si>
    <t>Sponsor Number</t>
  </si>
  <si>
    <t>Site Number</t>
  </si>
  <si>
    <t>Site Name</t>
  </si>
  <si>
    <t>BAtB Required</t>
  </si>
  <si>
    <t>BAtB Exemption Eligible</t>
  </si>
  <si>
    <t>Alsea Schools</t>
  </si>
  <si>
    <t>Yes</t>
  </si>
  <si>
    <t/>
  </si>
  <si>
    <t>Astor Elementary</t>
  </si>
  <si>
    <t>Athena Elementary</t>
  </si>
  <si>
    <t>Weston Middle</t>
  </si>
  <si>
    <t>Baker Early Learning Center</t>
  </si>
  <si>
    <t>Brooklyn Primary School</t>
  </si>
  <si>
    <t>Eagle Cap</t>
  </si>
  <si>
    <t>Eastern Oregon Headstart  Baker Center</t>
  </si>
  <si>
    <t>South Baker Elementary</t>
  </si>
  <si>
    <t>Bear Creek Elementary</t>
  </si>
  <si>
    <t>Elk Meadow Elementary</t>
  </si>
  <si>
    <t>Ensworth Elementary</t>
  </si>
  <si>
    <t>LaPine Elementary</t>
  </si>
  <si>
    <t>LaPine High School</t>
  </si>
  <si>
    <t>LaPine Middle School</t>
  </si>
  <si>
    <t>Rosland Elementary</t>
  </si>
  <si>
    <t>Cascade Middle</t>
  </si>
  <si>
    <t>Danebo Elem</t>
  </si>
  <si>
    <t>Fairfield Elem</t>
  </si>
  <si>
    <t>Malabon Elem</t>
  </si>
  <si>
    <t>Azalea Middle</t>
  </si>
  <si>
    <t>Brooking-Harbor High</t>
  </si>
  <si>
    <t>Kalmiopsis Elem</t>
  </si>
  <si>
    <t>Butte Falls Elementary Charter School</t>
  </si>
  <si>
    <t>Butte Falls High School Charter School</t>
  </si>
  <si>
    <t>Aumsville Elem</t>
  </si>
  <si>
    <t>Cascade Opportunity Center</t>
  </si>
  <si>
    <t>Meadows Elem</t>
  </si>
  <si>
    <t>Oliver Middle School</t>
  </si>
  <si>
    <t>Parklane Elem</t>
  </si>
  <si>
    <t>Patrick Lynch Elem</t>
  </si>
  <si>
    <t>Powell Butte Elem</t>
  </si>
  <si>
    <t>Riley Creek Elementary</t>
  </si>
  <si>
    <t>Jewett Elementary</t>
  </si>
  <si>
    <t>Richardson Elementary</t>
  </si>
  <si>
    <t>Rogue Primary</t>
  </si>
  <si>
    <t>Ash Creek</t>
  </si>
  <si>
    <t>Central High</t>
  </si>
  <si>
    <t>Independence Elem</t>
  </si>
  <si>
    <t>Monmouth Elem</t>
  </si>
  <si>
    <t>Talmadge  Middle</t>
  </si>
  <si>
    <t>Clatskanie Elem</t>
  </si>
  <si>
    <t>Eastside Elementary</t>
  </si>
  <si>
    <t>Harding Building</t>
  </si>
  <si>
    <t>Little Pirates Preschool</t>
  </si>
  <si>
    <t>Madison Elem</t>
  </si>
  <si>
    <t>Marshfield Junior High School</t>
  </si>
  <si>
    <t>Sunset Middle</t>
  </si>
  <si>
    <t>Lincoln Elementary</t>
  </si>
  <si>
    <t>Powers Elementary</t>
  </si>
  <si>
    <t>Powers High School</t>
  </si>
  <si>
    <t>Winter Lakes Elementary</t>
  </si>
  <si>
    <t>Winter Lakes High School</t>
  </si>
  <si>
    <t>Garfield Elem</t>
  </si>
  <si>
    <t>Letitia Carson Elementary</t>
  </si>
  <si>
    <t>Lincoln Elem</t>
  </si>
  <si>
    <t>Mt View Elem</t>
  </si>
  <si>
    <t>Pioneer Alternative High School</t>
  </si>
  <si>
    <t>Applegate Elem</t>
  </si>
  <si>
    <t>Culver Elementary School</t>
  </si>
  <si>
    <t>Culver Middle School</t>
  </si>
  <si>
    <t>Dallas High (Morrison Campus)</t>
  </si>
  <si>
    <t>LaCreole Middle School</t>
  </si>
  <si>
    <t>Lyle Elementary</t>
  </si>
  <si>
    <t>Oakdale Heights Elementary</t>
  </si>
  <si>
    <t>Alice Ott Middle</t>
  </si>
  <si>
    <t>Cherry Park Elem</t>
  </si>
  <si>
    <t>Earl Boyles</t>
  </si>
  <si>
    <t>Floyd Light Middle</t>
  </si>
  <si>
    <t>Gilbert Heights Elem</t>
  </si>
  <si>
    <t>Gilbert Park Elem</t>
  </si>
  <si>
    <t>Lincoln Park Elem</t>
  </si>
  <si>
    <t>Menlo Park Elem</t>
  </si>
  <si>
    <t>Mill Park Elem</t>
  </si>
  <si>
    <t>Ron Russell Middle School</t>
  </si>
  <si>
    <t>Ventura Park Elem</t>
  </si>
  <si>
    <t>West Powellhurst Elem</t>
  </si>
  <si>
    <t>Days Creek Charter School</t>
  </si>
  <si>
    <t>Dayton Grade School</t>
  </si>
  <si>
    <t>Dayton High School</t>
  </si>
  <si>
    <t>Dayton Jr High</t>
  </si>
  <si>
    <t>Lower Table Rock Elementary</t>
  </si>
  <si>
    <t>Shady Cove Elem</t>
  </si>
  <si>
    <t>URCEO - At-Risk</t>
  </si>
  <si>
    <t>Upper Table Rock Elementary</t>
  </si>
  <si>
    <t>White Mountain Middle Sch</t>
  </si>
  <si>
    <t>Awbrey Park Elem</t>
  </si>
  <si>
    <t>Chavez</t>
  </si>
  <si>
    <t>Colin Kelly Middle</t>
  </si>
  <si>
    <t>Education Options East</t>
  </si>
  <si>
    <t>Family School</t>
  </si>
  <si>
    <t>Fox Hollow School</t>
  </si>
  <si>
    <t>Holt Elementary School</t>
  </si>
  <si>
    <t>Howard Elem</t>
  </si>
  <si>
    <t>McCornack Elem</t>
  </si>
  <si>
    <t>North Eugene High</t>
  </si>
  <si>
    <t>River Road Elem</t>
  </si>
  <si>
    <t>Spring Creek Elem</t>
  </si>
  <si>
    <t>Willagillespie Elem</t>
  </si>
  <si>
    <t>Falls City Elem</t>
  </si>
  <si>
    <t>Falls City High</t>
  </si>
  <si>
    <t>CALC-Community Alternative Learning Center</t>
  </si>
  <si>
    <t>Cornelius Elem</t>
  </si>
  <si>
    <t>Echo Shaw Elem</t>
  </si>
  <si>
    <t>Fern Hill Elementary</t>
  </si>
  <si>
    <t>Joseph Gale Elem</t>
  </si>
  <si>
    <t>Neil Armstrong Middle</t>
  </si>
  <si>
    <t>Oak Grove Academy</t>
  </si>
  <si>
    <t>Tom McCall Upper Elem</t>
  </si>
  <si>
    <t>Early Learning Center</t>
  </si>
  <si>
    <t>Gervais Elementary</t>
  </si>
  <si>
    <t>Gervais High School</t>
  </si>
  <si>
    <t>Gervais Middle School</t>
  </si>
  <si>
    <t>Gladstone Center for Children and Families (GCCF)</t>
  </si>
  <si>
    <t>Glendale Elem</t>
  </si>
  <si>
    <t>Allen Dale Elementary</t>
  </si>
  <si>
    <t>Gladiola High School</t>
  </si>
  <si>
    <t>Parkside Elementary</t>
  </si>
  <si>
    <t>Riverside Elementary</t>
  </si>
  <si>
    <t>Albany Options</t>
  </si>
  <si>
    <t>Calapooia Middle</t>
  </si>
  <si>
    <t>Central Elem</t>
  </si>
  <si>
    <t>Lafayette Elem</t>
  </si>
  <si>
    <t>Memorial Middle</t>
  </si>
  <si>
    <t>Oak Elem</t>
  </si>
  <si>
    <t>Periwinkle Elemenetary School</t>
  </si>
  <si>
    <t>South Albany High</t>
  </si>
  <si>
    <t>South Shore Elem</t>
  </si>
  <si>
    <t>Sunrise Elem</t>
  </si>
  <si>
    <t>Takena Elem</t>
  </si>
  <si>
    <t>Tangent Elem</t>
  </si>
  <si>
    <t>Waverly Elem</t>
  </si>
  <si>
    <t>Center for Advance Learning</t>
  </si>
  <si>
    <t>Clear Creek Middle</t>
  </si>
  <si>
    <t>East Gresham Elem</t>
  </si>
  <si>
    <t>Hall Elem</t>
  </si>
  <si>
    <t>Highland Elem</t>
  </si>
  <si>
    <t>North Gresham Elem</t>
  </si>
  <si>
    <t>Harrisburg Elementary</t>
  </si>
  <si>
    <t>Butternut Creek Elem</t>
  </si>
  <si>
    <t>Eastwood Elem</t>
  </si>
  <si>
    <t>Free Orchards Elementary</t>
  </si>
  <si>
    <t>Groner Elem</t>
  </si>
  <si>
    <t>Hillsboro High</t>
  </si>
  <si>
    <t>Lincoln Street Elementary</t>
  </si>
  <si>
    <t>Mooberry Elem</t>
  </si>
  <si>
    <t>Oak Street Campus</t>
  </si>
  <si>
    <t>Reedville Elem</t>
  </si>
  <si>
    <t>South Meadows Middle School</t>
  </si>
  <si>
    <t>W L Henry Elem</t>
  </si>
  <si>
    <t>W V McKinney Elem</t>
  </si>
  <si>
    <t>West Union Elem</t>
  </si>
  <si>
    <t>Witch Hazel Elem</t>
  </si>
  <si>
    <t>Cascade Locks School</t>
  </si>
  <si>
    <t>Mid Valley Elementary</t>
  </si>
  <si>
    <t>Parkdale Elementary</t>
  </si>
  <si>
    <t>Wy'East Middle School</t>
  </si>
  <si>
    <t>Huntington School</t>
  </si>
  <si>
    <t>Buff Elementary</t>
  </si>
  <si>
    <t>Jefferson County Middle</t>
  </si>
  <si>
    <t>Madras High</t>
  </si>
  <si>
    <t>Warm Springs K-8 Academy</t>
  </si>
  <si>
    <t>Jefferson Elem</t>
  </si>
  <si>
    <t>Jefferson High</t>
  </si>
  <si>
    <t>Imnaha Elem</t>
  </si>
  <si>
    <t>Bonanza Elem</t>
  </si>
  <si>
    <t>Bonanza High</t>
  </si>
  <si>
    <t>Brixner Jr High</t>
  </si>
  <si>
    <t>Chiloquin Elem</t>
  </si>
  <si>
    <t>Chiloquin High</t>
  </si>
  <si>
    <t>Falcon Heights Henley HS</t>
  </si>
  <si>
    <t>Ferguson Elem</t>
  </si>
  <si>
    <t>Gearhart Elem</t>
  </si>
  <si>
    <t>Gilchrist Elem</t>
  </si>
  <si>
    <t>Gilchrist High</t>
  </si>
  <si>
    <t>Lost River High</t>
  </si>
  <si>
    <t>Malin Elem</t>
  </si>
  <si>
    <t>Merrill Elem</t>
  </si>
  <si>
    <t>Peterson Elem</t>
  </si>
  <si>
    <t>Shasta Elem</t>
  </si>
  <si>
    <t>Stearns Elem</t>
  </si>
  <si>
    <t>Joseph Conger Elementary</t>
  </si>
  <si>
    <t>Klamath Learning Center</t>
  </si>
  <si>
    <t>Klamath Union High School</t>
  </si>
  <si>
    <t>Mills Elementary</t>
  </si>
  <si>
    <t>Pelican Elementary</t>
  </si>
  <si>
    <t>Ponderosa Jr High</t>
  </si>
  <si>
    <t>Greenwood Elem</t>
  </si>
  <si>
    <t>Daly Middle</t>
  </si>
  <si>
    <t>Fremont/Hay Elem</t>
  </si>
  <si>
    <t>Lakeview Sr High School</t>
  </si>
  <si>
    <t>Cascades School</t>
  </si>
  <si>
    <t>Green Acres Elem</t>
  </si>
  <si>
    <t>Hamilton Creek Elem</t>
  </si>
  <si>
    <t>Lacomb Elem</t>
  </si>
  <si>
    <t>Lebanon High</t>
  </si>
  <si>
    <t>Pioneer School</t>
  </si>
  <si>
    <t>Riverview School</t>
  </si>
  <si>
    <t>Seven Oak Middle</t>
  </si>
  <si>
    <t>Crestview Heights</t>
  </si>
  <si>
    <t>Eddyville Charter School</t>
  </si>
  <si>
    <t>Newport High</t>
  </si>
  <si>
    <t>Newport Middle School</t>
  </si>
  <si>
    <t>Oceanlake Elem</t>
  </si>
  <si>
    <t>Sam Case Elem</t>
  </si>
  <si>
    <t>Taft Elem</t>
  </si>
  <si>
    <t>Taft High</t>
  </si>
  <si>
    <t>Toledo Elementary</t>
  </si>
  <si>
    <t>Toledo High</t>
  </si>
  <si>
    <t>Waldport High</t>
  </si>
  <si>
    <t>Yaquina View Elementary</t>
  </si>
  <si>
    <t>Long Creek School</t>
  </si>
  <si>
    <t>Lowell High</t>
  </si>
  <si>
    <t>Lundy Elem</t>
  </si>
  <si>
    <t>Mapleton Elementary</t>
  </si>
  <si>
    <t>Mapleton Jr/Sr High</t>
  </si>
  <si>
    <t>Marcola Elem</t>
  </si>
  <si>
    <t>MRCS K-12</t>
  </si>
  <si>
    <t>F Patton Middle</t>
  </si>
  <si>
    <t>Grandhaven</t>
  </si>
  <si>
    <t>McMinnville High</t>
  </si>
  <si>
    <t>Newby Elem</t>
  </si>
  <si>
    <t>Sue Buel Elementary</t>
  </si>
  <si>
    <t>Wascher Elem</t>
  </si>
  <si>
    <t>Willamette Elementary</t>
  </si>
  <si>
    <t>Griffin Creek Elem</t>
  </si>
  <si>
    <t>Hedrick Middle</t>
  </si>
  <si>
    <t>Innovation Academy</t>
  </si>
  <si>
    <t>Jackson Elementary</t>
  </si>
  <si>
    <t>Kennedy Elem</t>
  </si>
  <si>
    <t>McLoughlin Middle</t>
  </si>
  <si>
    <t>North Medford High</t>
  </si>
  <si>
    <t>Oak Grove</t>
  </si>
  <si>
    <t>Oakdale Middle School</t>
  </si>
  <si>
    <t>Roosevelt Elem</t>
  </si>
  <si>
    <t>Ruch Elem</t>
  </si>
  <si>
    <t>South Medford High</t>
  </si>
  <si>
    <t>Washington Elem</t>
  </si>
  <si>
    <t>Wilson Elem</t>
  </si>
  <si>
    <t>Central Middle</t>
  </si>
  <si>
    <t>Gib Olinger Elementary</t>
  </si>
  <si>
    <t>Monument School</t>
  </si>
  <si>
    <t>A C Houghton Elem</t>
  </si>
  <si>
    <t>Irrigon Elementary</t>
  </si>
  <si>
    <t>Sam Boardman Elem</t>
  </si>
  <si>
    <t>Windy River Elementary</t>
  </si>
  <si>
    <t>St Mary's Public School</t>
  </si>
  <si>
    <t>Arata Creek</t>
  </si>
  <si>
    <t>Burlingame Creek</t>
  </si>
  <si>
    <t>Wheatley School</t>
  </si>
  <si>
    <t>Myrtle Crest School</t>
  </si>
  <si>
    <t>Garibaldi Elem</t>
  </si>
  <si>
    <t>Neah-Kah-Nie High School</t>
  </si>
  <si>
    <t>Nehalem Elem</t>
  </si>
  <si>
    <t>Nestucca   K8/Nestucca  Valley Elementary - Previous name</t>
  </si>
  <si>
    <t>Nestucca High</t>
  </si>
  <si>
    <t>Catalyst High School</t>
  </si>
  <si>
    <t>Edwards Elem</t>
  </si>
  <si>
    <t>Hillcrest Elem</t>
  </si>
  <si>
    <t>North Bay Elem</t>
  </si>
  <si>
    <t>North Bend Middle School</t>
  </si>
  <si>
    <t>North Bend Sr High</t>
  </si>
  <si>
    <t>Linwood Elem</t>
  </si>
  <si>
    <t>New Urban High School</t>
  </si>
  <si>
    <t>Oak Grove Elem</t>
  </si>
  <si>
    <t>Whitcomb Elem</t>
  </si>
  <si>
    <t>North Douglas Elem. Cafeteria</t>
  </si>
  <si>
    <t>North Lake School</t>
  </si>
  <si>
    <t>Stayton Elem</t>
  </si>
  <si>
    <t>Stayton Middle</t>
  </si>
  <si>
    <t>Chenowith Elem</t>
  </si>
  <si>
    <t>Colonel Wright Elem</t>
  </si>
  <si>
    <t>Dry Hollow Elem</t>
  </si>
  <si>
    <t>The Dalles Middle</t>
  </si>
  <si>
    <t>Wahtonka Campus</t>
  </si>
  <si>
    <t>Nyssa Early Learning  Program</t>
  </si>
  <si>
    <t>Nyssa Elem</t>
  </si>
  <si>
    <t>Nyssa High</t>
  </si>
  <si>
    <t>Lincoln Middle School</t>
  </si>
  <si>
    <t>Oakland Elementary</t>
  </si>
  <si>
    <t>Oakland High</t>
  </si>
  <si>
    <t>Oakridge Elem</t>
  </si>
  <si>
    <t>Oakridge Jr/Sr High</t>
  </si>
  <si>
    <t>Aiken Elem</t>
  </si>
  <si>
    <t>Alameda Elem</t>
  </si>
  <si>
    <t>May Roberts Elem</t>
  </si>
  <si>
    <t>Ontario Middle</t>
  </si>
  <si>
    <t>Ontario Sr High</t>
  </si>
  <si>
    <t>Bridges to Independence</t>
  </si>
  <si>
    <t>Eastham - Jackson Program</t>
  </si>
  <si>
    <t>Oregon City Service Learning Academy</t>
  </si>
  <si>
    <t>Prescott Elem</t>
  </si>
  <si>
    <t>Shaver Elem</t>
  </si>
  <si>
    <t>Armadillo Community Charter School</t>
  </si>
  <si>
    <t>Orchard Hill Elem</t>
  </si>
  <si>
    <t>Phoenix Elem</t>
  </si>
  <si>
    <t>Talent Middle</t>
  </si>
  <si>
    <t>Pilot Rock Elem</t>
  </si>
  <si>
    <t>Driftwood Elem</t>
  </si>
  <si>
    <t>Boise/Eliot Elem</t>
  </si>
  <si>
    <t>CTC NE</t>
  </si>
  <si>
    <t>CTC SE</t>
  </si>
  <si>
    <t>Cesar Chavez</t>
  </si>
  <si>
    <t>Chapman Elem</t>
  </si>
  <si>
    <t>Clarendon Early Learning Academy</t>
  </si>
  <si>
    <t>Clark Elem</t>
  </si>
  <si>
    <t>Faubion Elem</t>
  </si>
  <si>
    <t>George Middle</t>
  </si>
  <si>
    <t>Grout Elem</t>
  </si>
  <si>
    <t>Harrison Park Middle</t>
  </si>
  <si>
    <t>James John Elementary</t>
  </si>
  <si>
    <t>Kellogg Middle</t>
  </si>
  <si>
    <t>Kelly Elementary</t>
  </si>
  <si>
    <t>Lane Middle</t>
  </si>
  <si>
    <t>Lee Elem</t>
  </si>
  <si>
    <t>Lent Elem</t>
  </si>
  <si>
    <t>Martin Luther King Jr School</t>
  </si>
  <si>
    <t>Marysville Elem</t>
  </si>
  <si>
    <t>Pioneer Programs</t>
  </si>
  <si>
    <t>Rigler Elem</t>
  </si>
  <si>
    <t>Roosevelt High</t>
  </si>
  <si>
    <t>Rosa Parks Elem</t>
  </si>
  <si>
    <t>Roseway Heights Middle School</t>
  </si>
  <si>
    <t>Sacajawea Head Start</t>
  </si>
  <si>
    <t>Scott Elem</t>
  </si>
  <si>
    <t>Sitton Elementary</t>
  </si>
  <si>
    <t>Vestal Elem</t>
  </si>
  <si>
    <t>Whitman Elem</t>
  </si>
  <si>
    <t>Woodlawn Elementary</t>
  </si>
  <si>
    <t>Woodmere Elem</t>
  </si>
  <si>
    <t>Youth Progress Association</t>
  </si>
  <si>
    <t>Prospect School</t>
  </si>
  <si>
    <t>Hudson Park Elementary</t>
  </si>
  <si>
    <t>Rainier Jr/Sr High School</t>
  </si>
  <si>
    <t>Reedsport Community Charter School</t>
  </si>
  <si>
    <t>Alder Elem</t>
  </si>
  <si>
    <t>Davis Elem</t>
  </si>
  <si>
    <t>Fairview Elementary</t>
  </si>
  <si>
    <t>Glenfair Elem</t>
  </si>
  <si>
    <t>Hartley Elem</t>
  </si>
  <si>
    <t>Hauton B Lee Middle</t>
  </si>
  <si>
    <t>Margaret Scott Elem</t>
  </si>
  <si>
    <t>Reynolds High</t>
  </si>
  <si>
    <t>Reynolds Learning Academy</t>
  </si>
  <si>
    <t>Reynolds Middle</t>
  </si>
  <si>
    <t>Rockwood Prepatory Academy</t>
  </si>
  <si>
    <t>Salish Ponds Elementary</t>
  </si>
  <si>
    <t>Wilkes Elem</t>
  </si>
  <si>
    <t>Woodland Elem</t>
  </si>
  <si>
    <t>Riddle Elem</t>
  </si>
  <si>
    <t>Fir Grove Elem</t>
  </si>
  <si>
    <t>Fullerton IV Elem</t>
  </si>
  <si>
    <t>Green Elementary</t>
  </si>
  <si>
    <t>Sunnyslope Elementary</t>
  </si>
  <si>
    <t>Winchester Elem</t>
  </si>
  <si>
    <t>Auburn Elem</t>
  </si>
  <si>
    <t>BIC</t>
  </si>
  <si>
    <t>BIC 2</t>
  </si>
  <si>
    <t>Baker Early Childhood Center</t>
  </si>
  <si>
    <t>Bethel Early Child Learning Center</t>
  </si>
  <si>
    <t>Bush Elem</t>
  </si>
  <si>
    <t>Chavez Elementary</t>
  </si>
  <si>
    <t>Claggett Creek Secondary</t>
  </si>
  <si>
    <t>Downtown Learning Center</t>
  </si>
  <si>
    <t>ESCC (East Salem Community Center)</t>
  </si>
  <si>
    <t>Englewood Elem</t>
  </si>
  <si>
    <t>Eyre Elementary</t>
  </si>
  <si>
    <t>Four Corners Elem</t>
  </si>
  <si>
    <t>Hallman Elementary</t>
  </si>
  <si>
    <t>Harritt Elementary</t>
  </si>
  <si>
    <t>Hayesville Elem</t>
  </si>
  <si>
    <t>Highland</t>
  </si>
  <si>
    <t>Hoover Elem</t>
  </si>
  <si>
    <t>Houck Middle</t>
  </si>
  <si>
    <t>Keizer Elem</t>
  </si>
  <si>
    <t>Lamb Elementary</t>
  </si>
  <si>
    <t>Lee Elementary</t>
  </si>
  <si>
    <t>McKay High</t>
  </si>
  <si>
    <t>Miller Elem</t>
  </si>
  <si>
    <t>North Salem High</t>
  </si>
  <si>
    <t>Parrish Middle</t>
  </si>
  <si>
    <t>Richmond Elem</t>
  </si>
  <si>
    <t>Roberts High School</t>
  </si>
  <si>
    <t>Roberts High School At Chemekata</t>
  </si>
  <si>
    <t>Roberts Middle School</t>
  </si>
  <si>
    <t>Stephens Middle</t>
  </si>
  <si>
    <t>Swegle Elem</t>
  </si>
  <si>
    <t>Waldo Middle</t>
  </si>
  <si>
    <t>Weddle Elementary</t>
  </si>
  <si>
    <t>Wright Elementary</t>
  </si>
  <si>
    <t>Yoshikai Elem</t>
  </si>
  <si>
    <t>Head Start</t>
  </si>
  <si>
    <t>Faulconer -Chapman School</t>
  </si>
  <si>
    <t>Sheridan AllPrep Children's Center</t>
  </si>
  <si>
    <t>Preschool Promise</t>
  </si>
  <si>
    <t>Sequoia Falls Academy</t>
  </si>
  <si>
    <t>Siuslaw Elem</t>
  </si>
  <si>
    <t>Siuslaw High</t>
  </si>
  <si>
    <t>Siuslaw West</t>
  </si>
  <si>
    <t>Coffenberry Middle</t>
  </si>
  <si>
    <t>Myrtle Creek Elem</t>
  </si>
  <si>
    <t>South Umpqua High</t>
  </si>
  <si>
    <t>Tri City Elem</t>
  </si>
  <si>
    <t>Maupin Elem</t>
  </si>
  <si>
    <t>South Wasco County High School</t>
  </si>
  <si>
    <t>Briggs Middle</t>
  </si>
  <si>
    <t>Centennial Elem</t>
  </si>
  <si>
    <t>Douglas Gardens Elem</t>
  </si>
  <si>
    <t>Elizabeth Page Elem</t>
  </si>
  <si>
    <t>Gateways High School</t>
  </si>
  <si>
    <t>Guy Lee Elem</t>
  </si>
  <si>
    <t>Hamlin Middle</t>
  </si>
  <si>
    <t>Maple Elem</t>
  </si>
  <si>
    <t>Mt Vernon Elem</t>
  </si>
  <si>
    <t>Riverbend Elem</t>
  </si>
  <si>
    <t>Two Rivers-Dos Rios Elementary</t>
  </si>
  <si>
    <t>Willamette Leadership Academy</t>
  </si>
  <si>
    <t>Columbia City School</t>
  </si>
  <si>
    <t>Lewis &amp; Clark Elem</t>
  </si>
  <si>
    <t>McBride Elem</t>
  </si>
  <si>
    <t>Plymouth High School</t>
  </si>
  <si>
    <t>St Helens Middle</t>
  </si>
  <si>
    <t>Stanfield Elementary School</t>
  </si>
  <si>
    <t>Stanfield Secondary</t>
  </si>
  <si>
    <t>East Sutherlin Primary</t>
  </si>
  <si>
    <t>West Sutherlin Intermed</t>
  </si>
  <si>
    <t>Foster Elem</t>
  </si>
  <si>
    <t>Hawthorne Elem</t>
  </si>
  <si>
    <t>Oak Heights Elem</t>
  </si>
  <si>
    <t>Sweet Home Jr High</t>
  </si>
  <si>
    <t>Evergreen Elem</t>
  </si>
  <si>
    <t>Fort Vannoy Elem</t>
  </si>
  <si>
    <t>Fruitdale Elem</t>
  </si>
  <si>
    <t>Illinois Valley High</t>
  </si>
  <si>
    <t>Lincoln Savage Middle</t>
  </si>
  <si>
    <t>Lorna Byrne Middle</t>
  </si>
  <si>
    <t>Madrona Elem</t>
  </si>
  <si>
    <t>Manzanita Elementary</t>
  </si>
  <si>
    <t>SOSA-Southern Oregon Success Academy</t>
  </si>
  <si>
    <t>Williams Elem</t>
  </si>
  <si>
    <t>Creekside Community High School</t>
  </si>
  <si>
    <t>James Templeton Elem</t>
  </si>
  <si>
    <t>Lifeworks</t>
  </si>
  <si>
    <t>Clara Brownell Middle</t>
  </si>
  <si>
    <t>McNary Heights Elem</t>
  </si>
  <si>
    <t>Vale Elementary</t>
  </si>
  <si>
    <t>Vernonia Elementary</t>
  </si>
  <si>
    <t>Vernonia Middle School</t>
  </si>
  <si>
    <t>Willamina Elem</t>
  </si>
  <si>
    <t>Brockway Elementary</t>
  </si>
  <si>
    <t>Dillard Alternative School</t>
  </si>
  <si>
    <t>McGovern Elem</t>
  </si>
  <si>
    <t>Winston Middle</t>
  </si>
  <si>
    <t>Chemekata High School</t>
  </si>
  <si>
    <t>French Prairie Middle</t>
  </si>
  <si>
    <t>Heritage Elem</t>
  </si>
  <si>
    <t>Nelie Muir Elem</t>
  </si>
  <si>
    <t>Success</t>
  </si>
  <si>
    <t>Valor Middle</t>
  </si>
  <si>
    <t>Yoncalla Elem</t>
  </si>
  <si>
    <t>Yoncalla High</t>
  </si>
  <si>
    <t>Enhance breakfast after the bell serving area</t>
  </si>
  <si>
    <t>Efficient service lines</t>
  </si>
  <si>
    <t>Maintain safe serving temperatures</t>
  </si>
  <si>
    <t>Will increase participation</t>
  </si>
  <si>
    <t>Transporting food to service area</t>
  </si>
  <si>
    <t>Racks for organization</t>
  </si>
  <si>
    <t>Sanitation or food safety</t>
  </si>
  <si>
    <t>Organize food and supplies storage</t>
  </si>
  <si>
    <t>Serve grab and go and second chance breakfast models</t>
  </si>
  <si>
    <t>Quicker wait time for students to receive a reimbursable meal</t>
  </si>
  <si>
    <t>Advertisement and promotion</t>
  </si>
  <si>
    <t>Create more appealing, nutritious offerings for students</t>
  </si>
  <si>
    <t>Prepare or serve food</t>
  </si>
  <si>
    <t>Crowd Control</t>
  </si>
  <si>
    <t>Improve efficiency of kitchen</t>
  </si>
  <si>
    <t>Upgrade/Replace/Repair Equipment</t>
  </si>
  <si>
    <t>Reasons</t>
  </si>
  <si>
    <t>Sites</t>
  </si>
  <si>
    <r>
      <t xml:space="preserve">Reason
</t>
    </r>
    <r>
      <rPr>
        <b/>
        <sz val="10"/>
        <color theme="1"/>
        <rFont val="Aptos Narrow"/>
        <family val="2"/>
        <scheme val="minor"/>
      </rPr>
      <t>(Select primary reason or enter your own)</t>
    </r>
  </si>
  <si>
    <t>ODE Approved</t>
  </si>
  <si>
    <t>Dated Processed in EGMS</t>
  </si>
  <si>
    <t>Site Num</t>
  </si>
  <si>
    <t>Wild Things Unified School District</t>
  </si>
  <si>
    <t>Max's Island Elementary School</t>
  </si>
  <si>
    <t>Rumpus Middle School</t>
  </si>
  <si>
    <t xml:space="preserve">Crown &amp; Scepter High School </t>
  </si>
  <si>
    <t>Subgrant No.</t>
  </si>
  <si>
    <t>SG-90001-ME</t>
  </si>
  <si>
    <t>SG-90002-RM</t>
  </si>
  <si>
    <t>SG-90003-CS</t>
  </si>
  <si>
    <t>Summary of Totals from 'Claim Entry Example' Sheet</t>
  </si>
  <si>
    <t>Total Claim Amount</t>
  </si>
  <si>
    <t>09/20.25</t>
  </si>
  <si>
    <t>CNP Use Only</t>
  </si>
  <si>
    <t xml:space="preserve">This sheet autopopulates from the Claim Entry Form.  The cells are locked and will provide information for each site's subgrant of the following: </t>
  </si>
  <si>
    <t xml:space="preserve">a. The eligible site and identifying EGMS subgrant number. </t>
  </si>
  <si>
    <t>b. The total of amount of the claim for all sites and date submitted for approval.</t>
  </si>
  <si>
    <t xml:space="preserve">b. Amount allocated for each site during performance period. </t>
  </si>
  <si>
    <t>Email the completed BAtB Equipment  Grant Claim form and invoice for each site to ode.schoolnutrition@ode.oregon.gov.  Include in the subject line of the email, "BAtB Equipment Grant Reimbursement - (Sponsor Name)</t>
  </si>
  <si>
    <t xml:space="preserve">This claim form has replaced the previous Word document claim form.  The purpose of the form is to provided for a more efficient and accurate claim reporting, better tracking tool, and less cumbersome submissions. </t>
  </si>
  <si>
    <t>After the first claim has been submitted and processed,  you may want to purchase additional equipment and submit another claim.   You can enter your information in the next row.  Again, please don’t forget to enter the same date for each claim submitted for approval</t>
  </si>
  <si>
    <t>c. Each claim by site.</t>
  </si>
  <si>
    <t>CLAIM ENTRY EXAMPLE AND CLAIM TOTALS EXAMPLE TABS</t>
  </si>
  <si>
    <t xml:space="preserve">Please review these tabs as a guide for entering information into the "claim entry" tab. Do not enter your invoice and claim information on these tabs. </t>
  </si>
  <si>
    <t>c. Totals by site and the remaining amound available to claim</t>
  </si>
  <si>
    <t xml:space="preserve">Column G - Claim Date: This is the date that you will be submitting this document for ODE CNP approval.  It may be possible that you will use the same date on multiple rows for the different equipment on the invoice(s).  The spreadsheet will group the equipment costs per site by the identifying claim date.  </t>
  </si>
  <si>
    <t xml:space="preserve">Columns H-K - Equipment/Invoice Information:  Using your invoice as a reference, enter the vendor, invoice number, invoice date, and each equipment item.  If you have multiple items, you can copy and paste the claim date, vendor, invoice number, and invoice date to several rows.  If you don’t have some of this information, you may leave some cells blank.  </t>
  </si>
  <si>
    <t>Column L - Reason:  Please use the drop down to indicate how this product will be used for Breakfast After the Bell.  If one of the reasons from the drop-down doesn’t apply, you can enter your own reason in the blank cell.</t>
  </si>
  <si>
    <t>Column M and after - Enter the equipment amount for each site.  If you purchased multiple pieces of the same equipment item, you can enter this on same row for the equipment and then the cost of each piece under each site.  If you purchased one piece of equipment that will be used for multiple sites, you can enter the amount you want applied to each site.  The total amount on the form cannot be more than the piece of equipment shown on the invoice.</t>
  </si>
  <si>
    <t>Grant No.</t>
  </si>
  <si>
    <t>SponsorNo.</t>
  </si>
  <si>
    <t>School District/Sponsor/Fiscal Agent</t>
  </si>
  <si>
    <t>School Site/Award Recipient</t>
  </si>
  <si>
    <t>SiteId</t>
  </si>
  <si>
    <t>Brooklyn Elementary</t>
  </si>
  <si>
    <t>Bend LaPine SD</t>
  </si>
  <si>
    <t xml:space="preserve">LaPine High School </t>
  </si>
  <si>
    <t>Brookings-Harbor SD 17</t>
  </si>
  <si>
    <t>Brookings-Harbor High</t>
  </si>
  <si>
    <t>Cascade SD 005</t>
  </si>
  <si>
    <t>Coos Bay SD  009</t>
  </si>
  <si>
    <t>Dayton SD 008</t>
  </si>
  <si>
    <t>Fall City Elem</t>
  </si>
  <si>
    <t>Fall City High</t>
  </si>
  <si>
    <t>CALC-Community Alternative Learning Center Name changed to Tuality Plains High School</t>
  </si>
  <si>
    <t>Greater Albany SD 8J</t>
  </si>
  <si>
    <t xml:space="preserve">	Marcola SD 79J</t>
  </si>
  <si>
    <t>Nyssa Early Head Start Program</t>
  </si>
  <si>
    <t>Lincoln Middle School (Oakland MS)</t>
  </si>
  <si>
    <t>Jackson Campus - Alt Ed Eastham</t>
  </si>
  <si>
    <t>Oregon Service Learning Academy</t>
  </si>
  <si>
    <t>Armadillo Technical Institute</t>
  </si>
  <si>
    <t>Harrison Park Elem</t>
  </si>
  <si>
    <t>Salem Keizer SD 24J</t>
  </si>
  <si>
    <t>87790</t>
  </si>
  <si>
    <t>87808</t>
  </si>
  <si>
    <t>87809</t>
  </si>
  <si>
    <t>87810</t>
  </si>
  <si>
    <t>87811</t>
  </si>
  <si>
    <t>87812</t>
  </si>
  <si>
    <t>87813</t>
  </si>
  <si>
    <t>87814</t>
  </si>
  <si>
    <t>87815</t>
  </si>
  <si>
    <t>87867</t>
  </si>
  <si>
    <t>87875</t>
  </si>
  <si>
    <t>87876</t>
  </si>
  <si>
    <t>87877</t>
  </si>
  <si>
    <t>87878</t>
  </si>
  <si>
    <t>87879</t>
  </si>
  <si>
    <t>87880</t>
  </si>
  <si>
    <t>87881</t>
  </si>
  <si>
    <t>87882</t>
  </si>
  <si>
    <t>87883</t>
  </si>
  <si>
    <t>87884</t>
  </si>
  <si>
    <t>87885</t>
  </si>
  <si>
    <t>87886</t>
  </si>
  <si>
    <t>87887</t>
  </si>
  <si>
    <t>87888</t>
  </si>
  <si>
    <t>87889</t>
  </si>
  <si>
    <t>87890</t>
  </si>
  <si>
    <t>87891</t>
  </si>
  <si>
    <t>87892</t>
  </si>
  <si>
    <t>87896</t>
  </si>
  <si>
    <t>87895</t>
  </si>
  <si>
    <t>87893</t>
  </si>
  <si>
    <t>87894</t>
  </si>
  <si>
    <t>87951</t>
  </si>
  <si>
    <t>87952</t>
  </si>
  <si>
    <t>87953</t>
  </si>
  <si>
    <t>87954</t>
  </si>
  <si>
    <t>87955</t>
  </si>
  <si>
    <t>87956</t>
  </si>
  <si>
    <t>87957</t>
  </si>
  <si>
    <t>87958</t>
  </si>
  <si>
    <t>87959</t>
  </si>
  <si>
    <t>87998</t>
  </si>
  <si>
    <t>87999</t>
  </si>
  <si>
    <t>88000</t>
  </si>
  <si>
    <t>88001</t>
  </si>
  <si>
    <t>88002</t>
  </si>
  <si>
    <t>88003</t>
  </si>
  <si>
    <t>88004</t>
  </si>
  <si>
    <t>88005</t>
  </si>
  <si>
    <t>88006</t>
  </si>
  <si>
    <t>88007</t>
  </si>
  <si>
    <t>88008</t>
  </si>
  <si>
    <t>88009</t>
  </si>
  <si>
    <t>88010</t>
  </si>
  <si>
    <t>88011</t>
  </si>
  <si>
    <t>88012</t>
  </si>
  <si>
    <t>88013</t>
  </si>
  <si>
    <t>88014</t>
  </si>
  <si>
    <t>88015</t>
  </si>
  <si>
    <t>88016</t>
  </si>
  <si>
    <t>88017</t>
  </si>
  <si>
    <t>88018</t>
  </si>
  <si>
    <t>88019</t>
  </si>
  <si>
    <t>88020</t>
  </si>
  <si>
    <t>88021</t>
  </si>
  <si>
    <t>88022</t>
  </si>
  <si>
    <t>88023</t>
  </si>
  <si>
    <t>88024</t>
  </si>
  <si>
    <t>88025</t>
  </si>
  <si>
    <t>88026</t>
  </si>
  <si>
    <t>88027</t>
  </si>
  <si>
    <t>88028</t>
  </si>
  <si>
    <t>88029</t>
  </si>
  <si>
    <t>88030</t>
  </si>
  <si>
    <t>88031</t>
  </si>
  <si>
    <t>88032</t>
  </si>
  <si>
    <t>88801</t>
  </si>
  <si>
    <t>88033</t>
  </si>
  <si>
    <t>88034</t>
  </si>
  <si>
    <t>88035</t>
  </si>
  <si>
    <t>88036</t>
  </si>
  <si>
    <t>88037</t>
  </si>
  <si>
    <t>88038</t>
  </si>
  <si>
    <t>88040</t>
  </si>
  <si>
    <t>88039</t>
  </si>
  <si>
    <t>88041</t>
  </si>
  <si>
    <t>88042</t>
  </si>
  <si>
    <t>88043</t>
  </si>
  <si>
    <t>88044</t>
  </si>
  <si>
    <t>88045</t>
  </si>
  <si>
    <t>88046</t>
  </si>
  <si>
    <t>88047</t>
  </si>
  <si>
    <t>88048</t>
  </si>
  <si>
    <t>88049</t>
  </si>
  <si>
    <t>88050</t>
  </si>
  <si>
    <t>88051</t>
  </si>
  <si>
    <t>88052</t>
  </si>
  <si>
    <t>88053</t>
  </si>
  <si>
    <t>88054</t>
  </si>
  <si>
    <t>88055</t>
  </si>
  <si>
    <t>88056</t>
  </si>
  <si>
    <t>88057</t>
  </si>
  <si>
    <t>88058</t>
  </si>
  <si>
    <t>88059</t>
  </si>
  <si>
    <t>88060</t>
  </si>
  <si>
    <t>88061</t>
  </si>
  <si>
    <t>88062</t>
  </si>
  <si>
    <t>88063</t>
  </si>
  <si>
    <t>88064</t>
  </si>
  <si>
    <t>88065</t>
  </si>
  <si>
    <t>88066</t>
  </si>
  <si>
    <t>88067</t>
  </si>
  <si>
    <t>88068</t>
  </si>
  <si>
    <t>88069</t>
  </si>
  <si>
    <t>88070</t>
  </si>
  <si>
    <t>88071</t>
  </si>
  <si>
    <t>88072</t>
  </si>
  <si>
    <t>88073</t>
  </si>
  <si>
    <t>88074</t>
  </si>
  <si>
    <t>88075</t>
  </si>
  <si>
    <t>88076</t>
  </si>
  <si>
    <t>88077</t>
  </si>
  <si>
    <t>88078</t>
  </si>
  <si>
    <t>88079</t>
  </si>
  <si>
    <t>88080</t>
  </si>
  <si>
    <t>88081</t>
  </si>
  <si>
    <t>88082</t>
  </si>
  <si>
    <t>88083</t>
  </si>
  <si>
    <t>88084</t>
  </si>
  <si>
    <t>88085</t>
  </si>
  <si>
    <t>88086</t>
  </si>
  <si>
    <t>88087</t>
  </si>
  <si>
    <t>88088</t>
  </si>
  <si>
    <t>88089</t>
  </si>
  <si>
    <t>88090</t>
  </si>
  <si>
    <t>88091</t>
  </si>
  <si>
    <t>88092</t>
  </si>
  <si>
    <t>88093</t>
  </si>
  <si>
    <t>88094</t>
  </si>
  <si>
    <t>88095</t>
  </si>
  <si>
    <t>88096</t>
  </si>
  <si>
    <t>88097</t>
  </si>
  <si>
    <t>88098</t>
  </si>
  <si>
    <t>88099</t>
  </si>
  <si>
    <t>88100</t>
  </si>
  <si>
    <t>88101</t>
  </si>
  <si>
    <t>88102</t>
  </si>
  <si>
    <t>88103</t>
  </si>
  <si>
    <t>88104</t>
  </si>
  <si>
    <t>88105</t>
  </si>
  <si>
    <t>88106</t>
  </si>
  <si>
    <t>88107</t>
  </si>
  <si>
    <t>88108</t>
  </si>
  <si>
    <t>88109</t>
  </si>
  <si>
    <t>88110</t>
  </si>
  <si>
    <t>88111</t>
  </si>
  <si>
    <t>88112</t>
  </si>
  <si>
    <t>88113</t>
  </si>
  <si>
    <t>88114</t>
  </si>
  <si>
    <t>88115</t>
  </si>
  <si>
    <t>88116</t>
  </si>
  <si>
    <t>88117</t>
  </si>
  <si>
    <t>88118</t>
  </si>
  <si>
    <t>88119</t>
  </si>
  <si>
    <t>88120</t>
  </si>
  <si>
    <t>88121</t>
  </si>
  <si>
    <t>88122</t>
  </si>
  <si>
    <t>88123</t>
  </si>
  <si>
    <t>88124</t>
  </si>
  <si>
    <t>88125</t>
  </si>
  <si>
    <t>88126</t>
  </si>
  <si>
    <t>88127</t>
  </si>
  <si>
    <t>88128</t>
  </si>
  <si>
    <t>88129</t>
  </si>
  <si>
    <t>88130</t>
  </si>
  <si>
    <t>88131</t>
  </si>
  <si>
    <t>88132</t>
  </si>
  <si>
    <t>88133</t>
  </si>
  <si>
    <t>88134</t>
  </si>
  <si>
    <t>88135</t>
  </si>
  <si>
    <t>88136</t>
  </si>
  <si>
    <t>88137</t>
  </si>
  <si>
    <t>88138</t>
  </si>
  <si>
    <t>88139</t>
  </si>
  <si>
    <t>88140</t>
  </si>
  <si>
    <t>88141</t>
  </si>
  <si>
    <t>88142</t>
  </si>
  <si>
    <t>88143</t>
  </si>
  <si>
    <t>88144</t>
  </si>
  <si>
    <t>88145</t>
  </si>
  <si>
    <t>88146</t>
  </si>
  <si>
    <t>88147</t>
  </si>
  <si>
    <t>88148</t>
  </si>
  <si>
    <t>88149</t>
  </si>
  <si>
    <t>88150</t>
  </si>
  <si>
    <t>88151</t>
  </si>
  <si>
    <t>88152</t>
  </si>
  <si>
    <t>88153</t>
  </si>
  <si>
    <t>88154</t>
  </si>
  <si>
    <t>88155</t>
  </si>
  <si>
    <t>88156</t>
  </si>
  <si>
    <t>88157</t>
  </si>
  <si>
    <t>88158</t>
  </si>
  <si>
    <t>88159</t>
  </si>
  <si>
    <t>88160</t>
  </si>
  <si>
    <t>88161</t>
  </si>
  <si>
    <t>88162</t>
  </si>
  <si>
    <t>88163</t>
  </si>
  <si>
    <t>88164</t>
  </si>
  <si>
    <t>88165</t>
  </si>
  <si>
    <t>88166</t>
  </si>
  <si>
    <t>88167</t>
  </si>
  <si>
    <t>88169</t>
  </si>
  <si>
    <t>88168</t>
  </si>
  <si>
    <t>88170</t>
  </si>
  <si>
    <t>88172</t>
  </si>
  <si>
    <t>88171</t>
  </si>
  <si>
    <t>88173</t>
  </si>
  <si>
    <t>88174</t>
  </si>
  <si>
    <t>88175</t>
  </si>
  <si>
    <t>88176</t>
  </si>
  <si>
    <t>88177</t>
  </si>
  <si>
    <t>88178</t>
  </si>
  <si>
    <t>88179</t>
  </si>
  <si>
    <t>88180</t>
  </si>
  <si>
    <t>88181</t>
  </si>
  <si>
    <t>88182</t>
  </si>
  <si>
    <t>88183</t>
  </si>
  <si>
    <t>88184</t>
  </si>
  <si>
    <t>88185</t>
  </si>
  <si>
    <t>88186</t>
  </si>
  <si>
    <t>88187</t>
  </si>
  <si>
    <t>88188</t>
  </si>
  <si>
    <t>88189</t>
  </si>
  <si>
    <t>88190</t>
  </si>
  <si>
    <t>88192</t>
  </si>
  <si>
    <t>88191</t>
  </si>
  <si>
    <t>88193</t>
  </si>
  <si>
    <t>88194</t>
  </si>
  <si>
    <t>88195</t>
  </si>
  <si>
    <t>88196</t>
  </si>
  <si>
    <t>88197</t>
  </si>
  <si>
    <t>88198</t>
  </si>
  <si>
    <t>88199</t>
  </si>
  <si>
    <t>88200</t>
  </si>
  <si>
    <t>88201</t>
  </si>
  <si>
    <t>88202</t>
  </si>
  <si>
    <t>88203</t>
  </si>
  <si>
    <t>88204</t>
  </si>
  <si>
    <t>88205</t>
  </si>
  <si>
    <t>88206</t>
  </si>
  <si>
    <t>88207</t>
  </si>
  <si>
    <t>88208</t>
  </si>
  <si>
    <t>88209</t>
  </si>
  <si>
    <t>88210</t>
  </si>
  <si>
    <t>88211</t>
  </si>
  <si>
    <t>88212</t>
  </si>
  <si>
    <t>88213</t>
  </si>
  <si>
    <t>88214</t>
  </si>
  <si>
    <t>88215</t>
  </si>
  <si>
    <t>88216</t>
  </si>
  <si>
    <t>88217</t>
  </si>
  <si>
    <t>88218</t>
  </si>
  <si>
    <t>88219</t>
  </si>
  <si>
    <t>88220</t>
  </si>
  <si>
    <t>88221</t>
  </si>
  <si>
    <t>88222</t>
  </si>
  <si>
    <t>88223</t>
  </si>
  <si>
    <t>88226</t>
  </si>
  <si>
    <t>88224</t>
  </si>
  <si>
    <t>88225</t>
  </si>
  <si>
    <t>88227</t>
  </si>
  <si>
    <t>88228</t>
  </si>
  <si>
    <t>88229</t>
  </si>
  <si>
    <t>88230</t>
  </si>
  <si>
    <t>88231</t>
  </si>
  <si>
    <t>88232</t>
  </si>
  <si>
    <t>88233</t>
  </si>
  <si>
    <t>88234</t>
  </si>
  <si>
    <t>88235</t>
  </si>
  <si>
    <t>88237</t>
  </si>
  <si>
    <t>88236</t>
  </si>
  <si>
    <t>88238</t>
  </si>
  <si>
    <t>88239</t>
  </si>
  <si>
    <t>88240</t>
  </si>
  <si>
    <t>88241</t>
  </si>
  <si>
    <t>88242</t>
  </si>
  <si>
    <t>88243</t>
  </si>
  <si>
    <t>88244</t>
  </si>
  <si>
    <t>88245</t>
  </si>
  <si>
    <t>88246</t>
  </si>
  <si>
    <t>88247</t>
  </si>
  <si>
    <t>88248</t>
  </si>
  <si>
    <t>88249</t>
  </si>
  <si>
    <t>88250</t>
  </si>
  <si>
    <t>88251</t>
  </si>
  <si>
    <t>88252</t>
  </si>
  <si>
    <t>88253</t>
  </si>
  <si>
    <t>88254</t>
  </si>
  <si>
    <t>88255</t>
  </si>
  <si>
    <t>88256</t>
  </si>
  <si>
    <t>88257</t>
  </si>
  <si>
    <t>88258</t>
  </si>
  <si>
    <t>88259</t>
  </si>
  <si>
    <t>88260</t>
  </si>
  <si>
    <t>88261</t>
  </si>
  <si>
    <t>88266</t>
  </si>
  <si>
    <t>88267</t>
  </si>
  <si>
    <t>88262</t>
  </si>
  <si>
    <t>88263</t>
  </si>
  <si>
    <t>88264</t>
  </si>
  <si>
    <t>88265</t>
  </si>
  <si>
    <t>88268</t>
  </si>
  <si>
    <t>88270</t>
  </si>
  <si>
    <t>88271</t>
  </si>
  <si>
    <t>88272</t>
  </si>
  <si>
    <t>88273</t>
  </si>
  <si>
    <t>88274</t>
  </si>
  <si>
    <t>88275</t>
  </si>
  <si>
    <t>88276</t>
  </si>
  <si>
    <t>88277</t>
  </si>
  <si>
    <t>88278</t>
  </si>
  <si>
    <t>88279</t>
  </si>
  <si>
    <t>88280</t>
  </si>
  <si>
    <t>88281</t>
  </si>
  <si>
    <t>88282</t>
  </si>
  <si>
    <t>88283</t>
  </si>
  <si>
    <t>88284</t>
  </si>
  <si>
    <t>88285</t>
  </si>
  <si>
    <t>88286</t>
  </si>
  <si>
    <t>88287</t>
  </si>
  <si>
    <t>88288</t>
  </si>
  <si>
    <t>88289</t>
  </si>
  <si>
    <t>88290</t>
  </si>
  <si>
    <t>88291</t>
  </si>
  <si>
    <t>88292</t>
  </si>
  <si>
    <t>88293</t>
  </si>
  <si>
    <t>88294</t>
  </si>
  <si>
    <t>88295</t>
  </si>
  <si>
    <t>88296</t>
  </si>
  <si>
    <t>88298</t>
  </si>
  <si>
    <t>88297</t>
  </si>
  <si>
    <t>88299</t>
  </si>
  <si>
    <t>88300</t>
  </si>
  <si>
    <t>88301</t>
  </si>
  <si>
    <t>88302</t>
  </si>
  <si>
    <t>88303</t>
  </si>
  <si>
    <t>88304</t>
  </si>
  <si>
    <t>88305</t>
  </si>
  <si>
    <t>88306</t>
  </si>
  <si>
    <t>88307</t>
  </si>
  <si>
    <t>88308</t>
  </si>
  <si>
    <t>88309</t>
  </si>
  <si>
    <t>88310</t>
  </si>
  <si>
    <t>88311</t>
  </si>
  <si>
    <t>88312</t>
  </si>
  <si>
    <t>88313</t>
  </si>
  <si>
    <t>88314</t>
  </si>
  <si>
    <t>88315</t>
  </si>
  <si>
    <t>88316</t>
  </si>
  <si>
    <t>88317</t>
  </si>
  <si>
    <t>88318</t>
  </si>
  <si>
    <t>88319</t>
  </si>
  <si>
    <t>88320</t>
  </si>
  <si>
    <t>88323</t>
  </si>
  <si>
    <t>88324</t>
  </si>
  <si>
    <t>88321</t>
  </si>
  <si>
    <t>88322</t>
  </si>
  <si>
    <t>88325</t>
  </si>
  <si>
    <t>88326</t>
  </si>
  <si>
    <t>88327</t>
  </si>
  <si>
    <t>88328</t>
  </si>
  <si>
    <t>88330</t>
  </si>
  <si>
    <t>88329</t>
  </si>
  <si>
    <t>88331</t>
  </si>
  <si>
    <t>88332</t>
  </si>
  <si>
    <t>88333</t>
  </si>
  <si>
    <t>88334</t>
  </si>
  <si>
    <t>88335</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</si>
  <si>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</si>
  <si>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</si>
  <si>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</si>
  <si>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</si>
  <si>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</si>
  <si>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</si>
  <si>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</si>
  <si>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</si>
  <si>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</si>
  <si>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</si>
  <si>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</si>
  <si>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</si>
  <si>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</si>
  <si>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</si>
  <si>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</si>
  <si>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</si>
  <si>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</si>
  <si>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</si>
  <si>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</si>
  <si>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</si>
  <si>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88356</t>
  </si>
  <si>
    <t>88357</t>
  </si>
  <si>
    <t>88358</t>
  </si>
  <si>
    <t>88359</t>
  </si>
  <si>
    <t>88360</t>
  </si>
  <si>
    <t>88361</t>
  </si>
  <si>
    <t>88362</t>
  </si>
  <si>
    <t>88363</t>
  </si>
  <si>
    <t>89443</t>
  </si>
  <si>
    <t>88364</t>
  </si>
  <si>
    <t>88365</t>
  </si>
  <si>
    <t>88366</t>
  </si>
  <si>
    <t>88369</t>
  </si>
  <si>
    <t>88367</t>
  </si>
  <si>
    <t>88368</t>
  </si>
  <si>
    <t>88370</t>
  </si>
  <si>
    <t>88371</t>
  </si>
  <si>
    <t>88372</t>
  </si>
  <si>
    <t>88373</t>
  </si>
  <si>
    <t>88374</t>
  </si>
  <si>
    <t>88375</t>
  </si>
  <si>
    <t>88381</t>
  </si>
  <si>
    <t>88377</t>
  </si>
  <si>
    <t>88376</t>
  </si>
  <si>
    <t>88378</t>
  </si>
  <si>
    <t>88379</t>
  </si>
  <si>
    <t>88380</t>
  </si>
  <si>
    <t>88382</t>
  </si>
  <si>
    <t>88383</t>
  </si>
  <si>
    <t>88384</t>
  </si>
  <si>
    <t>88385</t>
  </si>
  <si>
    <t>88386</t>
  </si>
  <si>
    <t>88387</t>
  </si>
  <si>
    <t>88388</t>
  </si>
  <si>
    <t>88389</t>
  </si>
  <si>
    <t>88390</t>
  </si>
  <si>
    <t>88391</t>
  </si>
  <si>
    <t>88392</t>
  </si>
  <si>
    <t>88393</t>
  </si>
  <si>
    <t>88394</t>
  </si>
  <si>
    <t>88396</t>
  </si>
  <si>
    <t>88395</t>
  </si>
  <si>
    <t>88397</t>
  </si>
  <si>
    <t>88398</t>
  </si>
  <si>
    <t>88400</t>
  </si>
  <si>
    <t>88399</t>
  </si>
  <si>
    <t>88401</t>
  </si>
  <si>
    <t>88402</t>
  </si>
  <si>
    <t>88403</t>
  </si>
  <si>
    <t>88406</t>
  </si>
  <si>
    <t>88404</t>
  </si>
  <si>
    <t>88407</t>
  </si>
  <si>
    <t>88405</t>
  </si>
  <si>
    <t>88408</t>
  </si>
  <si>
    <t>88409</t>
  </si>
  <si>
    <t>88410</t>
  </si>
  <si>
    <t>88411</t>
  </si>
  <si>
    <t>88412</t>
  </si>
  <si>
    <t>88413</t>
  </si>
  <si>
    <t>88414</t>
  </si>
  <si>
    <t>88415</t>
  </si>
  <si>
    <t>88416</t>
  </si>
  <si>
    <t>88418</t>
  </si>
  <si>
    <t>88420</t>
  </si>
  <si>
    <t>88417</t>
  </si>
  <si>
    <t>88419</t>
  </si>
  <si>
    <t>88428</t>
  </si>
  <si>
    <t>88421</t>
  </si>
  <si>
    <t>88423</t>
  </si>
  <si>
    <t>88424</t>
  </si>
  <si>
    <t>88425</t>
  </si>
  <si>
    <t>88427</t>
  </si>
  <si>
    <t>88422</t>
  </si>
  <si>
    <t>88426</t>
  </si>
  <si>
    <t>88429</t>
  </si>
  <si>
    <t>88430</t>
  </si>
  <si>
    <t>Round</t>
  </si>
  <si>
    <t>88269</t>
  </si>
  <si>
    <t xml:space="preserve">The “CNP Use Only” is a hidden section, You can view this by clicking on the plus (+)  button from the left top bar.  Please do not make any edits to this section.  This is for viewing only to check the claims that have been approved, processed through EGMS and to check if any corrections are needed. </t>
  </si>
  <si>
    <r>
      <t xml:space="preserve">Columns I-K, Row 2 - Sponsor Name: Click on the “drop down” button to select your sponsor’s name.  Once this is selected, a list of your BAtB sites will be displayed in green.  If you see an additional site or a site that is missing, please contact </t>
    </r>
    <r>
      <rPr>
        <u/>
        <sz val="12"/>
        <color theme="4"/>
        <rFont val="Aptos Narrow"/>
        <family val="2"/>
        <scheme val="minor"/>
      </rPr>
      <t>ode.schoolnutrition@ode.oregon.gov</t>
    </r>
    <r>
      <rPr>
        <sz val="12"/>
        <color theme="1"/>
        <rFont val="Aptos Narrow"/>
        <family val="2"/>
        <scheme val="minor"/>
      </rPr>
      <t xml:space="preserve"> indicating the correction needed.   </t>
    </r>
  </si>
  <si>
    <t>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</si>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</sst>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mm/dd/yy;@"/>
    <numFmt numFmtId="166" formatCode="&quot;$&quot;#,##0.00_);[Red]\(&quot;$&quot;#,##0.00\)\ "/>
  </numFmts>
  <fonts count="23" x14ac:knownFonts="1">
    <font>
      <sz val="11"/>
      <color theme="1"/>
      <name val="Aptos Narrow"/>
      <family val="2"/>
      <scheme val="minor"/>
    </font>
    <font>
      <b/>
      <sz val="11"/>
      <color theme="1"/>
      <name val="Aptos Narrow"/>
      <family val="2"/>
      <scheme val="minor"/>
    </font>
    <font>
      <b/>
      <sz val="14"/>
      <color theme="1"/>
      <name val="Aptos Narrow"/>
      <family val="2"/>
      <scheme val="minor"/>
    </font>
    <font>
      <sz val="8"/>
      <name val="Aptos Narrow"/>
      <family val="2"/>
      <scheme val="minor"/>
    </font>
    <font>
      <sz val="9"/>
      <color indexed="81"/>
      <name val="Tahoma"/>
      <family val="2"/>
    </font>
    <font>
      <b/>
      <sz val="9"/>
      <color indexed="81"/>
      <name val="Tahoma"/>
      <family val="2"/>
    </font>
    <font>
      <sz val="11"/>
      <color rgb="FF3F3F76"/>
      <name val="Aptos Narrow"/>
      <family val="2"/>
      <scheme val="minor"/>
    </font>
    <font>
      <b/>
      <sz val="11"/>
      <color rgb="FF3F3F76"/>
      <name val="Aptos Narrow"/>
      <family val="2"/>
      <scheme val="minor"/>
    </font>
    <font>
      <sz val="11"/>
      <color theme="1"/>
      <name val="Aptos Narrow"/>
      <family val="2"/>
      <scheme val="minor"/>
    </font>
    <font>
      <b/>
      <sz val="18"/>
      <color theme="1"/>
      <name val="Aptos Narrow"/>
      <family val="2"/>
      <scheme val="minor"/>
    </font>
    <font>
      <b/>
      <sz val="11"/>
      <color theme="0"/>
      <name val="Aptos Narrow"/>
      <family val="2"/>
      <scheme val="minor"/>
    </font>
    <font>
      <b/>
      <sz val="10"/>
      <color theme="1"/>
      <name val="Aptos Narrow"/>
      <family val="2"/>
      <scheme val="minor"/>
    </font>
    <font>
      <sz val="11"/>
      <color theme="0"/>
      <name val="Aptos Narrow"/>
      <family val="2"/>
      <scheme val="minor"/>
    </font>
    <font>
      <b/>
      <sz val="12"/>
      <color theme="1"/>
      <name val="Aptos Narrow"/>
      <family val="2"/>
      <scheme val="minor"/>
    </font>
    <font>
      <sz val="12"/>
      <color theme="1"/>
      <name val="Aptos Narrow"/>
      <family val="2"/>
      <scheme val="minor"/>
    </font>
    <font>
      <sz val="12"/>
      <color rgb="FF000000"/>
      <name val="Aptos Narrow"/>
      <family val="2"/>
    </font>
    <font>
      <b/>
      <i/>
      <sz val="12"/>
      <color theme="1"/>
      <name val="Aptos Narrow"/>
      <family val="2"/>
      <scheme val="minor"/>
    </font>
    <font>
      <i/>
      <sz val="12"/>
      <color rgb="FF000000"/>
      <name val="Aptos Narrow"/>
      <family val="2"/>
    </font>
    <font>
      <sz val="14"/>
      <color theme="1"/>
      <name val="Aptos Narrow"/>
      <family val="2"/>
      <scheme val="minor"/>
    </font>
    <font>
      <i/>
      <sz val="12"/>
      <color theme="1"/>
      <name val="Aptos Narrow"/>
      <family val="2"/>
      <scheme val="minor"/>
    </font>
    <font>
      <b/>
      <sz val="11"/>
      <name val="Aptos Narrow"/>
      <family val="2"/>
      <scheme val="minor"/>
    </font>
    <font>
      <u/>
      <sz val="12"/>
      <color theme="4"/>
      <name val="Aptos Narrow"/>
      <family val="2"/>
      <scheme val="minor"/>
    </font>
    <font>
      <sz val="11"/>
      <name val="Aptos Narrow"/>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3" tint="0.89999084444715716"/>
        <bgColor indexed="64"/>
      </patternFill>
    </fill>
    <fill>
      <patternFill patternType="solid">
        <fgColor theme="5"/>
        <bgColor theme="5"/>
      </patternFill>
    </fill>
    <fill>
      <patternFill patternType="solid">
        <fgColor theme="8" tint="-0.249977111117893"/>
        <bgColor indexed="64"/>
      </patternFill>
    </fill>
    <fill>
      <patternFill patternType="solid">
        <fgColor theme="1" tint="0.499984740745262"/>
        <bgColor theme="5"/>
      </patternFill>
    </fill>
    <fill>
      <patternFill patternType="solid">
        <fgColor rgb="FFB0C4B1"/>
        <bgColor indexed="64"/>
      </patternFill>
    </fill>
    <fill>
      <patternFill patternType="solid">
        <fgColor theme="9"/>
        <bgColor theme="9"/>
      </patternFill>
    </fill>
    <fill>
      <patternFill patternType="solid">
        <fgColor theme="9" tint="0.79998168889431442"/>
        <bgColor theme="9" tint="0.79998168889431442"/>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5"/>
      </left>
      <right style="thin">
        <color theme="5"/>
      </right>
      <top style="thin">
        <color theme="5"/>
      </top>
      <bottom/>
      <diagonal/>
    </border>
    <border>
      <left style="thin">
        <color theme="5"/>
      </left>
      <right style="thin">
        <color theme="5"/>
      </right>
      <top style="thin">
        <color theme="5"/>
      </top>
      <bottom style="thin">
        <color theme="5"/>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s>
  <cellStyleXfs count="4">
    <xf numFmtId="0" fontId="0" fillId="0" borderId="0"/>
    <xf numFmtId="0" fontId="6" fillId="3" borderId="1" applyNumberFormat="0" applyAlignment="0" applyProtection="0"/>
    <xf numFmtId="44" fontId="8" fillId="0" borderId="0" applyFont="0" applyFill="0" applyBorder="0" applyAlignment="0" applyProtection="0"/>
    <xf numFmtId="43" fontId="8" fillId="0" borderId="0" applyFont="0" applyFill="0" applyBorder="0" applyAlignment="0" applyProtection="0"/>
  </cellStyleXfs>
  <cellXfs count="116">
    <xf numFmtId="0" fontId="0" fillId="0" borderId="0" xfId="0"/>
    <xf numFmtId="0" fontId="1" fillId="0" borderId="0" xfId="0" applyFont="1" applyAlignment="1">
      <alignment horizontal="left"/>
    </xf>
    <xf numFmtId="0" fontId="0" fillId="0" borderId="0" xfId="0" applyAlignment="1">
      <alignment horizontal="center"/>
    </xf>
    <xf numFmtId="0" fontId="9" fillId="0" borderId="0" xfId="0" applyFont="1"/>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44" fontId="1" fillId="0" borderId="0" xfId="2" applyFont="1" applyAlignment="1" applyProtection="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xf numFmtId="0" fontId="1" fillId="4" borderId="10" xfId="0" applyFont="1" applyFill="1" applyBorder="1" applyAlignment="1">
      <alignment horizontal="right" vertical="center" indent="1"/>
    </xf>
    <xf numFmtId="0" fontId="1" fillId="4" borderId="7" xfId="0" applyFont="1" applyFill="1" applyBorder="1" applyAlignment="1">
      <alignment horizontal="center" vertical="center" wrapText="1"/>
    </xf>
    <xf numFmtId="0" fontId="0" fillId="0" borderId="0" xfId="0" applyAlignment="1">
      <alignment horizontal="center" wrapText="1"/>
    </xf>
    <xf numFmtId="165" fontId="0" fillId="0" borderId="0" xfId="0" applyNumberFormat="1" applyAlignment="1">
      <alignment horizontal="center"/>
    </xf>
    <xf numFmtId="44" fontId="0" fillId="0" borderId="0" xfId="2" applyFont="1" applyAlignment="1" applyProtection="1">
      <alignment horizontal="center" vertical="center" wrapText="1"/>
    </xf>
    <xf numFmtId="44" fontId="0" fillId="0" borderId="0" xfId="2" applyFont="1" applyProtection="1"/>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0" fillId="5" borderId="11" xfId="0" applyFont="1" applyFill="1" applyBorder="1"/>
    <xf numFmtId="0" fontId="0" fillId="0" borderId="11" xfId="0" applyBorder="1"/>
    <xf numFmtId="0" fontId="0" fillId="0" borderId="12" xfId="0" applyBorder="1"/>
    <xf numFmtId="0" fontId="10" fillId="6" borderId="0" xfId="0" applyFont="1" applyFill="1"/>
    <xf numFmtId="0" fontId="1" fillId="0" borderId="0" xfId="0" applyFont="1" applyAlignment="1">
      <alignment horizontal="center" vertical="center"/>
    </xf>
    <xf numFmtId="44" fontId="0" fillId="0" borderId="0" xfId="2"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horizontal="center" vertical="top"/>
      <protection locked="0"/>
    </xf>
    <xf numFmtId="165" fontId="0" fillId="0" borderId="0" xfId="0" applyNumberFormat="1" applyAlignment="1" applyProtection="1">
      <alignment horizontal="center" vertical="top"/>
      <protection locked="0"/>
    </xf>
    <xf numFmtId="0" fontId="0" fillId="0" borderId="0" xfId="0" applyAlignment="1" applyProtection="1">
      <alignment vertical="top" wrapText="1"/>
      <protection locked="0"/>
    </xf>
    <xf numFmtId="0" fontId="12" fillId="0" borderId="0" xfId="2" applyNumberFormat="1" applyFont="1" applyProtection="1"/>
    <xf numFmtId="0" fontId="10" fillId="0" borderId="0" xfId="2" applyNumberFormat="1" applyFont="1" applyProtection="1"/>
    <xf numFmtId="0" fontId="10" fillId="7" borderId="13" xfId="0" applyFont="1" applyFill="1" applyBorder="1"/>
    <xf numFmtId="0" fontId="10" fillId="7" borderId="0" xfId="0" applyFont="1" applyFill="1"/>
    <xf numFmtId="0" fontId="1" fillId="4" borderId="0" xfId="0" applyFont="1" applyFill="1" applyAlignment="1">
      <alignment horizontal="centerContinuous" vertical="center"/>
    </xf>
    <xf numFmtId="0" fontId="1" fillId="4" borderId="0" xfId="0" applyFont="1" applyFill="1" applyAlignment="1">
      <alignment horizontal="centerContinuous"/>
    </xf>
    <xf numFmtId="0" fontId="1" fillId="4" borderId="2" xfId="0" applyFont="1" applyFill="1" applyBorder="1" applyAlignment="1">
      <alignment vertical="center" wrapText="1"/>
    </xf>
    <xf numFmtId="0" fontId="1" fillId="4" borderId="2" xfId="0" applyFont="1" applyFill="1" applyBorder="1" applyAlignment="1">
      <alignment horizontal="center" vertical="center" wrapText="1"/>
    </xf>
    <xf numFmtId="0" fontId="0" fillId="0" borderId="0" xfId="0" applyAlignment="1">
      <alignment vertical="top"/>
    </xf>
    <xf numFmtId="0" fontId="0" fillId="0" borderId="0" xfId="0" applyAlignment="1">
      <alignment wrapText="1"/>
    </xf>
    <xf numFmtId="165" fontId="1" fillId="0" borderId="0" xfId="0" applyNumberFormat="1" applyFont="1" applyAlignment="1">
      <alignment horizontal="right" indent="1"/>
    </xf>
    <xf numFmtId="0" fontId="1" fillId="0" borderId="0" xfId="0" applyFont="1" applyAlignment="1">
      <alignment horizontal="center" vertical="center" wrapText="1"/>
    </xf>
    <xf numFmtId="49" fontId="0" fillId="0" borderId="0" xfId="0" applyNumberForma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0" fontId="14" fillId="0" borderId="0" xfId="0" applyFont="1"/>
    <xf numFmtId="0" fontId="14" fillId="0" borderId="0" xfId="0" applyFont="1" applyAlignment="1">
      <alignment horizontal="left" vertical="top"/>
    </xf>
    <xf numFmtId="0" fontId="14" fillId="0" borderId="0" xfId="0" applyFont="1" applyAlignment="1">
      <alignment vertical="top" wrapText="1"/>
    </xf>
    <xf numFmtId="49" fontId="14" fillId="0" borderId="0" xfId="0" applyNumberFormat="1" applyFont="1" applyAlignment="1">
      <alignment horizontal="left" vertical="top"/>
    </xf>
    <xf numFmtId="0" fontId="14" fillId="0" borderId="0" xfId="0" applyFont="1" applyAlignment="1">
      <alignment wrapText="1"/>
    </xf>
    <xf numFmtId="0" fontId="15" fillId="0" borderId="0" xfId="0" applyFont="1" applyAlignment="1">
      <alignment vertical="top" wrapText="1"/>
    </xf>
    <xf numFmtId="0" fontId="16" fillId="0" borderId="0" xfId="0" applyFont="1" applyAlignment="1">
      <alignment wrapText="1"/>
    </xf>
    <xf numFmtId="0" fontId="17" fillId="0" borderId="0" xfId="0" applyFont="1" applyAlignment="1">
      <alignment vertical="top" wrapText="1"/>
    </xf>
    <xf numFmtId="0" fontId="18" fillId="0" borderId="0" xfId="0" applyFont="1"/>
    <xf numFmtId="0" fontId="19" fillId="0" borderId="0" xfId="0" applyFont="1" applyAlignment="1">
      <alignment horizontal="left" vertical="top" wrapText="1"/>
    </xf>
    <xf numFmtId="44" fontId="0" fillId="0" borderId="0" xfId="2" applyFont="1" applyAlignment="1" applyProtection="1">
      <alignment vertical="top" wrapText="1"/>
      <protection locked="0"/>
    </xf>
    <xf numFmtId="0" fontId="0" fillId="0" borderId="0" xfId="2" applyNumberFormat="1" applyFont="1" applyProtection="1"/>
    <xf numFmtId="43" fontId="0" fillId="0" borderId="0" xfId="3" applyFont="1" applyAlignment="1" applyProtection="1">
      <alignment vertical="top" wrapText="1"/>
      <protection locked="0"/>
    </xf>
    <xf numFmtId="164" fontId="0" fillId="0" borderId="0" xfId="2" applyNumberFormat="1" applyFont="1" applyAlignment="1" applyProtection="1">
      <alignment horizontal="right" vertical="center" wrapText="1"/>
    </xf>
    <xf numFmtId="164" fontId="0" fillId="0" borderId="0" xfId="2" applyNumberFormat="1" applyFont="1" applyProtection="1"/>
    <xf numFmtId="44" fontId="1" fillId="0" borderId="0" xfId="2" applyFont="1" applyAlignment="1" applyProtection="1">
      <alignment horizontal="center" vertical="center" wrapText="1"/>
    </xf>
    <xf numFmtId="0" fontId="0" fillId="2" borderId="2" xfId="0" applyFill="1" applyBorder="1" applyAlignment="1">
      <alignment vertical="top" wrapText="1"/>
    </xf>
    <xf numFmtId="164" fontId="0" fillId="2" borderId="2" xfId="0" applyNumberFormat="1" applyFill="1" applyBorder="1" applyAlignment="1">
      <alignment vertical="top" wrapText="1"/>
    </xf>
    <xf numFmtId="165" fontId="0" fillId="2" borderId="2" xfId="0" applyNumberFormat="1" applyFill="1" applyBorder="1" applyAlignment="1">
      <alignment horizontal="center" vertical="top" wrapText="1"/>
    </xf>
    <xf numFmtId="165" fontId="0" fillId="2" borderId="3" xfId="0" applyNumberFormat="1" applyFill="1" applyBorder="1" applyAlignment="1">
      <alignment horizontal="center" vertical="top" wrapText="1"/>
    </xf>
    <xf numFmtId="165" fontId="0" fillId="0" borderId="0" xfId="0" applyNumberFormat="1" applyAlignment="1">
      <alignment vertical="top"/>
    </xf>
    <xf numFmtId="44" fontId="0" fillId="0" borderId="0" xfId="2" applyFont="1" applyAlignment="1" applyProtection="1">
      <alignment vertical="top"/>
    </xf>
    <xf numFmtId="0" fontId="0" fillId="2" borderId="3" xfId="0" applyFill="1" applyBorder="1" applyAlignment="1">
      <alignment horizontal="center" vertical="top" wrapText="1"/>
    </xf>
    <xf numFmtId="165" fontId="0" fillId="0" borderId="7" xfId="0" applyNumberFormat="1" applyBorder="1" applyAlignment="1" applyProtection="1">
      <alignment horizontal="center" vertical="top" wrapText="1"/>
      <protection locked="0"/>
    </xf>
    <xf numFmtId="0" fontId="0" fillId="0" borderId="7" xfId="0" applyBorder="1" applyAlignment="1" applyProtection="1">
      <alignment vertical="top" wrapText="1"/>
      <protection locked="0"/>
    </xf>
    <xf numFmtId="8" fontId="1" fillId="0" borderId="0" xfId="0" applyNumberFormat="1" applyFont="1"/>
    <xf numFmtId="8" fontId="1" fillId="0" borderId="0" xfId="0" applyNumberFormat="1" applyFont="1" applyAlignment="1">
      <alignment horizontal="left"/>
    </xf>
    <xf numFmtId="8" fontId="1" fillId="0" borderId="0" xfId="2" applyNumberFormat="1" applyFont="1" applyAlignment="1" applyProtection="1">
      <alignment vertical="center"/>
    </xf>
    <xf numFmtId="8" fontId="1" fillId="0" borderId="0" xfId="0" applyNumberFormat="1" applyFont="1" applyAlignment="1">
      <alignment vertical="center"/>
    </xf>
    <xf numFmtId="8" fontId="1" fillId="0" borderId="0" xfId="0" applyNumberFormat="1" applyFont="1" applyAlignment="1">
      <alignment horizontal="left" vertical="center"/>
    </xf>
    <xf numFmtId="8" fontId="20" fillId="0" borderId="0" xfId="0" applyNumberFormat="1" applyFont="1"/>
    <xf numFmtId="165" fontId="1" fillId="8" borderId="14" xfId="0" applyNumberFormat="1" applyFont="1" applyFill="1" applyBorder="1" applyAlignment="1">
      <alignment horizontal="center" vertical="center" wrapText="1"/>
    </xf>
    <xf numFmtId="0" fontId="1" fillId="8" borderId="14" xfId="0" applyFont="1" applyFill="1" applyBorder="1" applyAlignment="1">
      <alignment vertical="center" wrapText="1"/>
    </xf>
    <xf numFmtId="0" fontId="1" fillId="8" borderId="14" xfId="0" applyFont="1" applyFill="1" applyBorder="1" applyAlignment="1">
      <alignment horizontal="center" vertical="center" wrapText="1"/>
    </xf>
    <xf numFmtId="165" fontId="0" fillId="0" borderId="7" xfId="0" applyNumberFormat="1" applyBorder="1" applyAlignment="1">
      <alignment horizontal="center" vertical="top" wrapText="1"/>
    </xf>
    <xf numFmtId="0" fontId="0" fillId="0" borderId="7" xfId="0" applyBorder="1" applyAlignment="1">
      <alignment vertical="top" wrapText="1"/>
    </xf>
    <xf numFmtId="43" fontId="0" fillId="0" borderId="0" xfId="3" applyFont="1" applyAlignment="1" applyProtection="1">
      <alignment vertical="top" wrapText="1"/>
    </xf>
    <xf numFmtId="44" fontId="0" fillId="0" borderId="0" xfId="2" applyFont="1" applyAlignment="1" applyProtection="1">
      <alignment vertical="top" wrapText="1"/>
    </xf>
    <xf numFmtId="0" fontId="0" fillId="0" borderId="0" xfId="0" applyAlignment="1">
      <alignment vertical="top" wrapText="1"/>
    </xf>
    <xf numFmtId="0" fontId="0" fillId="0" borderId="0" xfId="0" applyAlignment="1">
      <alignment horizontal="center" vertical="top"/>
    </xf>
    <xf numFmtId="165" fontId="0" fillId="0" borderId="0" xfId="0" applyNumberFormat="1" applyAlignment="1">
      <alignment horizontal="center" vertical="top"/>
    </xf>
    <xf numFmtId="0" fontId="0" fillId="0" borderId="15" xfId="0" applyBorder="1"/>
    <xf numFmtId="0" fontId="0" fillId="0" borderId="16" xfId="0" applyBorder="1"/>
    <xf numFmtId="0" fontId="0" fillId="0" borderId="17" xfId="0" applyBorder="1"/>
    <xf numFmtId="0" fontId="0" fillId="0" borderId="18" xfId="0" applyBorder="1"/>
    <xf numFmtId="0" fontId="10" fillId="9" borderId="19" xfId="0" applyFont="1" applyFill="1" applyBorder="1"/>
    <xf numFmtId="0" fontId="0" fillId="10" borderId="19" xfId="0" applyFill="1" applyBorder="1"/>
    <xf numFmtId="0" fontId="0" fillId="0" borderId="19" xfId="0" applyBorder="1"/>
    <xf numFmtId="0" fontId="10" fillId="9" borderId="20" xfId="0" applyFont="1" applyFill="1" applyBorder="1"/>
    <xf numFmtId="0" fontId="10" fillId="9" borderId="21" xfId="0" applyFont="1" applyFill="1" applyBorder="1"/>
    <xf numFmtId="0" fontId="10" fillId="9" borderId="22" xfId="0" applyFont="1" applyFill="1" applyBorder="1"/>
    <xf numFmtId="0" fontId="0" fillId="10" borderId="20" xfId="0" applyFill="1" applyBorder="1"/>
    <xf numFmtId="0" fontId="0" fillId="10" borderId="21" xfId="0" applyFill="1" applyBorder="1"/>
    <xf numFmtId="0" fontId="0" fillId="10" borderId="22" xfId="0" applyFill="1" applyBorder="1"/>
    <xf numFmtId="0" fontId="0" fillId="0" borderId="20" xfId="0" applyBorder="1"/>
    <xf numFmtId="0" fontId="0" fillId="0" borderId="21" xfId="0" applyBorder="1"/>
    <xf numFmtId="0" fontId="0" fillId="0" borderId="22" xfId="0" applyBorder="1"/>
    <xf numFmtId="0" fontId="12" fillId="0" borderId="0" xfId="0" applyFont="1"/>
    <xf numFmtId="166" fontId="0" fillId="0" borderId="0" xfId="2" applyNumberFormat="1" applyFont="1" applyProtection="1"/>
    <xf numFmtId="44" fontId="8" fillId="0" borderId="0" xfId="2" applyFont="1" applyAlignment="1" applyProtection="1">
      <alignment horizontal="center" vertical="center" wrapText="1"/>
    </xf>
    <xf numFmtId="0" fontId="0" fillId="0" borderId="0" xfId="0" applyAlignment="1">
      <alignment horizontal="center" vertical="center"/>
    </xf>
    <xf numFmtId="166" fontId="0" fillId="0" borderId="0" xfId="0" applyNumberFormat="1"/>
    <xf numFmtId="166" fontId="22" fillId="0" borderId="0" xfId="0" applyNumberFormat="1" applyFont="1"/>
    <xf numFmtId="166" fontId="8" fillId="0" borderId="0" xfId="2" applyNumberFormat="1" applyFont="1" applyAlignment="1" applyProtection="1">
      <alignment vertical="center"/>
    </xf>
    <xf numFmtId="0" fontId="7" fillId="3" borderId="4" xfId="1" applyFont="1" applyBorder="1" applyAlignment="1" applyProtection="1">
      <alignment horizontal="left" wrapText="1"/>
    </xf>
    <xf numFmtId="0" fontId="7" fillId="3" borderId="5" xfId="1" applyFont="1" applyBorder="1" applyAlignment="1" applyProtection="1">
      <alignment horizontal="left" wrapText="1"/>
    </xf>
    <xf numFmtId="0" fontId="7" fillId="3" borderId="6" xfId="1" applyFont="1" applyBorder="1" applyAlignment="1" applyProtection="1">
      <alignment horizontal="left" wrapText="1"/>
    </xf>
    <xf numFmtId="0" fontId="7" fillId="3" borderId="4" xfId="1" applyFont="1" applyBorder="1" applyAlignment="1" applyProtection="1">
      <alignment horizontal="left" wrapText="1"/>
      <protection locked="0"/>
    </xf>
    <xf numFmtId="0" fontId="7" fillId="3" borderId="5" xfId="1" applyFont="1" applyBorder="1" applyAlignment="1" applyProtection="1">
      <alignment horizontal="left" wrapText="1"/>
      <protection locked="0"/>
    </xf>
    <xf numFmtId="0" fontId="7" fillId="3" borderId="6" xfId="1" applyFont="1" applyBorder="1" applyAlignment="1" applyProtection="1">
      <alignment horizontal="left" wrapText="1"/>
      <protection locked="0"/>
    </xf>
  </cellXfs>
  <cellStyles count="4">
    <cellStyle name="Comma" xfId="3" builtinId="3"/>
    <cellStyle name="Currency" xfId="2" builtinId="4"/>
    <cellStyle name="Input" xfId="1" builtinId="20"/>
    <cellStyle name="Normal" xfId="0" builtinId="0"/>
  </cellStyles>
  <dxfs count="23">
    <dxf>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b/>
        <i val="0"/>
      </font>
      <numFmt numFmtId="166" formatCode="&quot;$&quot;#,##0.00_);[Red]\(&quot;$&quot;#,##0.00\)\ "/>
      <fill>
        <patternFill>
          <bgColor rgb="FFB0C4B1"/>
        </patternFill>
      </fill>
      <border>
        <left style="thin">
          <color theme="0"/>
        </left>
        <right style="thin">
          <color theme="0"/>
        </right>
        <top style="thin">
          <color theme="0"/>
        </top>
        <bottom style="thin">
          <color theme="0"/>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rgb="FFB0C4B1"/>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auto="1"/>
        </right>
        <top style="thin">
          <color theme="0" tint="-4.9989318521683403E-2"/>
        </top>
        <bottom style="thin">
          <color theme="0" tint="-4.9989318521683403E-2"/>
        </bottom>
        <vertical/>
        <horizontal/>
      </border>
    </dxf>
    <dxf>
      <border>
        <bottom style="thin">
          <color rgb="FFB0C4B1"/>
        </bottom>
        <vertical/>
        <horizontal/>
      </border>
    </dxf>
    <dxf>
      <numFmt numFmtId="12" formatCode="&quot;$&quot;#,##0.00_);[Red]\(&quot;$&quot;#,##0.00\)"/>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b/>
        <i val="0"/>
      </font>
      <numFmt numFmtId="166" formatCode="&quot;$&quot;#,##0.00_);[Red]\(&quot;$&quot;#,##0.00\)\ "/>
      <fill>
        <patternFill>
          <bgColor rgb="FFB0C4B1"/>
        </patternFill>
      </fill>
      <border>
        <left style="thin">
          <color theme="0"/>
        </left>
        <right style="thin">
          <color theme="0"/>
        </right>
        <top style="thin">
          <color theme="0"/>
        </top>
        <bottom style="thin">
          <color theme="0"/>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theme="0" tint="-4.9989318521683403E-2"/>
        </bottom>
        <vertical/>
        <horizontal/>
      </border>
    </dxf>
    <dxf>
      <border>
        <left style="thin">
          <color theme="0" tint="-4.9989318521683403E-2"/>
        </left>
        <right style="thin">
          <color theme="0" tint="-4.9989318521683403E-2"/>
        </right>
        <top style="thin">
          <color theme="0" tint="-4.9989318521683403E-2"/>
        </top>
        <bottom style="thin">
          <color rgb="FFB0C4B1"/>
        </bottom>
        <vertical/>
        <horizontal/>
      </border>
    </dxf>
    <dxf>
      <font>
        <b/>
        <i val="0"/>
      </font>
      <numFmt numFmtId="0" formatCode="General"/>
      <fill>
        <patternFill>
          <bgColor rgb="FFB0C4B1"/>
        </patternFill>
      </fill>
      <border>
        <left style="thin">
          <color theme="0"/>
        </left>
        <right style="thin">
          <color theme="0"/>
        </right>
        <top style="thin">
          <color theme="0"/>
        </top>
        <bottom style="thin">
          <color theme="0"/>
        </bottom>
        <vertical/>
        <horizontal/>
      </border>
    </dxf>
    <dxf>
      <border>
        <left style="thin">
          <color theme="0" tint="-4.9989318521683403E-2"/>
        </left>
        <right style="thin">
          <color auto="1"/>
        </right>
        <top style="thin">
          <color theme="0" tint="-4.9989318521683403E-2"/>
        </top>
        <bottom style="thin">
          <color theme="0" tint="-4.9989318521683403E-2"/>
        </bottom>
        <vertical/>
        <horizontal/>
      </border>
    </dxf>
    <dxf>
      <border>
        <bottom style="thin">
          <color rgb="FFB0C4B1"/>
        </bottom>
        <vertical/>
        <horizontal/>
      </border>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B0C4B1"/>
      <color rgb="FFF5F0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BC218AC1-25E8-4FF1-BF9B-7A5F33053267}" autoFormatId="16" applyNumberFormats="0" applyBorderFormats="0" applyFontFormats="0" applyPatternFormats="0" applyAlignmentFormats="0" applyWidthHeightFormats="0">
  <queryTableRefresh nextId="9">
    <queryTableFields count="8">
      <queryTableField id="1" name="Sponsor Number" tableColumnId="1"/>
      <queryTableField id="2" name="Sponsor Name" tableColumnId="2"/>
      <queryTableField id="3" name="Site Number" tableColumnId="3"/>
      <queryTableField id="4" name="Site Name" tableColumnId="4"/>
      <queryTableField id="5" name="BAtB Required" tableColumnId="5"/>
      <queryTableField id="6" name="BAtB Exemption Eligible" tableColumnId="6"/>
      <queryTableField id="7" name="Grant No." tableColumnId="7"/>
      <queryTableField id="8" name="Round"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BF130-331E-4023-8D17-582505037F11}" name="BATB_Reqd" displayName="BATB_Reqd" ref="A1:H477" tableType="queryTable" totalsRowShown="0">
  <autoFilter ref="A1:H477" xr:uid="{041BF130-331E-4023-8D17-582505037F11}"/>
  <tableColumns count="8">
    <tableColumn id="1" xr3:uid="{A3F6FF12-F2CB-45BC-A5CA-62794D0CD702}" uniqueName="1" name="Sponsor Number" queryTableFieldId="1"/>
    <tableColumn id="2" xr3:uid="{11A1673F-A88F-42E8-A1FE-F59874A7F1C9}" uniqueName="2" name="Sponsor Name" queryTableFieldId="2" dataDxfId="22"/>
    <tableColumn id="3" xr3:uid="{8A065262-C030-4362-A107-E8E8ABA7D0A3}" uniqueName="3" name="Site Number" queryTableFieldId="3"/>
    <tableColumn id="4" xr3:uid="{B478D15B-39E3-4083-A7BE-0137A4924F41}" uniqueName="4" name="Site Name" queryTableFieldId="4" dataDxfId="21"/>
    <tableColumn id="5" xr3:uid="{28C2DCA9-2B39-4475-A473-AF44DF8C2C2E}" uniqueName="5" name="BAtB Required" queryTableFieldId="5" dataDxfId="20"/>
    <tableColumn id="6" xr3:uid="{BA48BA13-3747-4690-860C-AEE40945FC63}" uniqueName="6" name="BAtB Exemption Eligible" queryTableFieldId="6" dataDxfId="19"/>
    <tableColumn id="7" xr3:uid="{6059DCE0-1206-4C87-B7E4-ECA2FDCDE8E0}" uniqueName="7" name="Grant No." queryTableFieldId="7" dataDxfId="18"/>
    <tableColumn id="8" xr3:uid="{E12E9008-307F-4E3A-B2FC-19D161A0CE22}" uniqueName="8" name="Round" queryTableFieldId="8"/>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1AB6-A7F3-4E01-9AF5-231B9A534A52}">
  <sheetPr codeName="Sheet3">
    <tabColor rgb="FF92D050"/>
  </sheetPr>
  <dimension ref="B2:C28"/>
  <sheetViews>
    <sheetView showGridLines="0" topLeftCell="A4" zoomScale="90" zoomScaleNormal="90" workbookViewId="0">
      <selection activeCell="C22" sqref="C22"/>
    </sheetView>
  </sheetViews>
  <sheetFormatPr defaultRowHeight="15" x14ac:dyDescent="0.25"/>
  <cols>
    <col min="1" max="1" width="2.28515625" customWidth="1"/>
    <col min="2" max="2" width="3.28515625" style="44" customWidth="1"/>
    <col min="3" max="3" width="86.140625" customWidth="1"/>
  </cols>
  <sheetData>
    <row r="2" spans="2:3" ht="18.75" x14ac:dyDescent="0.3">
      <c r="B2" s="43" t="s">
        <v>0</v>
      </c>
      <c r="C2" s="54"/>
    </row>
    <row r="3" spans="2:3" ht="59.25" customHeight="1" x14ac:dyDescent="0.25">
      <c r="B3" s="47"/>
      <c r="C3" s="55" t="s">
        <v>657</v>
      </c>
    </row>
    <row r="4" spans="2:3" ht="14.25" customHeight="1" x14ac:dyDescent="0.25">
      <c r="B4" s="45" t="s">
        <v>660</v>
      </c>
      <c r="C4" s="46"/>
    </row>
    <row r="5" spans="2:3" ht="42" customHeight="1" x14ac:dyDescent="0.25">
      <c r="B5" s="47"/>
      <c r="C5" s="48" t="s">
        <v>661</v>
      </c>
    </row>
    <row r="6" spans="2:3" ht="15.75" x14ac:dyDescent="0.25">
      <c r="B6" s="45" t="s">
        <v>1</v>
      </c>
      <c r="C6" s="46"/>
    </row>
    <row r="7" spans="2:3" ht="67.5" customHeight="1" x14ac:dyDescent="0.25">
      <c r="B7" s="49" t="s">
        <v>2</v>
      </c>
      <c r="C7" s="48" t="s">
        <v>1170</v>
      </c>
    </row>
    <row r="8" spans="2:3" ht="68.25" customHeight="1" x14ac:dyDescent="0.25">
      <c r="B8" s="49" t="s">
        <v>3</v>
      </c>
      <c r="C8" s="51" t="s">
        <v>663</v>
      </c>
    </row>
    <row r="9" spans="2:3" ht="50.25" customHeight="1" x14ac:dyDescent="0.25">
      <c r="B9" s="49" t="s">
        <v>4</v>
      </c>
      <c r="C9" s="51" t="s">
        <v>664</v>
      </c>
    </row>
    <row r="10" spans="2:3" ht="53.25" customHeight="1" x14ac:dyDescent="0.25">
      <c r="B10" s="49" t="s">
        <v>6</v>
      </c>
      <c r="C10" s="51" t="s">
        <v>665</v>
      </c>
    </row>
    <row r="11" spans="2:3" ht="84.95" customHeight="1" x14ac:dyDescent="0.25">
      <c r="B11" s="49" t="s">
        <v>1171</v>
      </c>
      <c r="C11" s="51" t="s">
        <v>666</v>
      </c>
    </row>
    <row r="12" spans="2:3" ht="51.75" customHeight="1" x14ac:dyDescent="0.25">
      <c r="B12" s="49" t="s">
        <v>1172</v>
      </c>
      <c r="C12" s="51" t="s">
        <v>658</v>
      </c>
    </row>
    <row r="13" spans="2:3" ht="15.75" x14ac:dyDescent="0.25">
      <c r="B13" s="49"/>
      <c r="C13" s="52" t="s">
        <v>651</v>
      </c>
    </row>
    <row r="14" spans="2:3" ht="73.5" customHeight="1" x14ac:dyDescent="0.25">
      <c r="B14" s="49"/>
      <c r="C14" s="53" t="s">
        <v>1169</v>
      </c>
    </row>
    <row r="15" spans="2:3" ht="15.75" x14ac:dyDescent="0.25">
      <c r="B15" s="45" t="s">
        <v>5</v>
      </c>
      <c r="C15" s="50"/>
    </row>
    <row r="16" spans="2:3" ht="31.5" x14ac:dyDescent="0.25">
      <c r="B16" s="49" t="s">
        <v>2</v>
      </c>
      <c r="C16" s="50" t="s">
        <v>652</v>
      </c>
    </row>
    <row r="17" spans="2:3" ht="15.75" x14ac:dyDescent="0.25">
      <c r="B17" s="49"/>
      <c r="C17" s="50" t="s">
        <v>653</v>
      </c>
    </row>
    <row r="18" spans="2:3" ht="15.75" x14ac:dyDescent="0.25">
      <c r="B18" s="49"/>
      <c r="C18" s="50" t="s">
        <v>655</v>
      </c>
    </row>
    <row r="19" spans="2:3" ht="15.75" x14ac:dyDescent="0.25">
      <c r="B19" s="49"/>
      <c r="C19" s="50" t="s">
        <v>662</v>
      </c>
    </row>
    <row r="20" spans="2:3" ht="15.75" x14ac:dyDescent="0.25">
      <c r="B20" s="49"/>
      <c r="C20" s="50" t="s">
        <v>654</v>
      </c>
    </row>
    <row r="21" spans="2:3" ht="15.75" x14ac:dyDescent="0.25">
      <c r="B21" s="49"/>
      <c r="C21" s="50" t="s">
        <v>659</v>
      </c>
    </row>
    <row r="22" spans="2:3" ht="15.75" x14ac:dyDescent="0.25">
      <c r="B22" s="47"/>
      <c r="C22" s="50"/>
    </row>
    <row r="23" spans="2:3" ht="15.75" x14ac:dyDescent="0.25">
      <c r="B23" s="45" t="s">
        <v>7</v>
      </c>
      <c r="C23" s="50"/>
    </row>
    <row r="24" spans="2:3" ht="15.75" x14ac:dyDescent="0.25">
      <c r="B24" s="49" t="s">
        <v>2</v>
      </c>
      <c r="C24" s="50" t="s">
        <v>8</v>
      </c>
    </row>
    <row r="25" spans="2:3" ht="47.25" x14ac:dyDescent="0.25">
      <c r="B25" s="49" t="s">
        <v>3</v>
      </c>
      <c r="C25" s="50" t="s">
        <v>656</v>
      </c>
    </row>
    <row r="26" spans="2:3" ht="15.75" x14ac:dyDescent="0.25">
      <c r="B26" s="49" t="s">
        <v>4</v>
      </c>
      <c r="C26" s="50" t="s">
        <v>9</v>
      </c>
    </row>
    <row r="27" spans="2:3" ht="15.75" x14ac:dyDescent="0.25">
      <c r="B27" s="42" t="s">
        <v>6</v>
      </c>
      <c r="C27" s="50" t="s">
        <v>10</v>
      </c>
    </row>
    <row r="28" spans="2:3" x14ac:dyDescent="0.25">
      <c r="C28" s="39"/>
    </row>
  </sheetData>
  <sheetProtection algorithmName="SHA-512" hashValue="LR+moU4gOZHEk6M5D7IVCDwQ5rOdmU7GqBLLMF/69EXdwHAzy9+bVCE4zzNs8hzzNUQtMtrQ8QUYvf8ePIFABQ==" saltValue="4kgxMrHP9XphuSuF4NvvlA==" spinCount="100000" sheet="1" objects="1" scenarios="1"/>
  <pageMargins left="0.7" right="0.7" top="0.75" bottom="0.75" header="0.3" footer="0.3"/>
  <pageSetup orientation="portrait" horizontalDpi="1200" verticalDpi="1200" r:id="rId1"/>
  <ignoredErrors>
    <ignoredError sqref="B24:B25 B26:B27 B16 B7 B8:B12"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CD50-6C0D-434A-A959-39EBB9E2081A}">
  <sheetPr codeName="Sheet2">
    <tabColor theme="1" tint="0.499984740745262"/>
  </sheetPr>
  <dimension ref="A1:DH131"/>
  <sheetViews>
    <sheetView showGridLines="0" showZeros="0" zoomScaleNormal="100" workbookViewId="0">
      <pane xSplit="12" topLeftCell="M1" activePane="topRight" state="frozen"/>
      <selection activeCell="F1" sqref="F1"/>
      <selection pane="topRight" activeCell="I2" sqref="I2:K2"/>
    </sheetView>
  </sheetViews>
  <sheetFormatPr defaultColWidth="9.140625" defaultRowHeight="15" outlineLevelCol="1" x14ac:dyDescent="0.25"/>
  <cols>
    <col min="1" max="1" width="42.7109375" style="38" hidden="1" customWidth="1" outlineLevel="1"/>
    <col min="2" max="2" width="11.7109375" style="38" hidden="1" customWidth="1" outlineLevel="1"/>
    <col min="3" max="5" width="10.7109375" style="38" hidden="1" customWidth="1" outlineLevel="1"/>
    <col min="6" max="6" width="6.28515625" style="38" hidden="1" customWidth="1" outlineLevel="1"/>
    <col min="7" max="7" width="10.7109375" style="85" customWidth="1" collapsed="1"/>
    <col min="8" max="8" width="13.140625" style="86" customWidth="1"/>
    <col min="9" max="10" width="10.7109375" style="38" customWidth="1"/>
    <col min="11" max="11" width="21" style="86" bestFit="1" customWidth="1"/>
    <col min="12" max="12" width="20.42578125" style="84" customWidth="1"/>
    <col min="13" max="112" width="12.7109375" style="67" customWidth="1"/>
    <col min="113" max="16384" width="9.140625" style="38"/>
  </cols>
  <sheetData>
    <row r="1" spans="1:112" customFormat="1" x14ac:dyDescent="0.25">
      <c r="G1" s="2"/>
      <c r="H1" s="15"/>
      <c r="K1" s="15"/>
      <c r="L1" s="39"/>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row>
    <row r="2" spans="1:112" customFormat="1" x14ac:dyDescent="0.25">
      <c r="F2" s="2"/>
      <c r="G2" s="2"/>
      <c r="H2" s="40" t="s">
        <v>11</v>
      </c>
      <c r="I2" s="110" t="s">
        <v>640</v>
      </c>
      <c r="J2" s="111"/>
      <c r="K2" s="112"/>
      <c r="L2" s="39"/>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row>
    <row r="3" spans="1:112" s="11" customFormat="1" x14ac:dyDescent="0.25">
      <c r="A3" s="34" t="s">
        <v>13</v>
      </c>
      <c r="B3" s="35"/>
      <c r="C3" s="35"/>
      <c r="D3" s="35"/>
      <c r="E3" s="35"/>
      <c r="F3" s="35"/>
      <c r="G3" s="41"/>
      <c r="H3" s="41"/>
      <c r="I3" s="41"/>
      <c r="J3" s="41"/>
      <c r="K3" s="41"/>
      <c r="L3" s="41"/>
      <c r="M3" s="30"/>
      <c r="N3" s="30"/>
      <c r="O3" s="30"/>
      <c r="P3" s="30"/>
      <c r="Q3" s="30"/>
      <c r="R3" s="30"/>
      <c r="S3" s="30"/>
      <c r="T3" s="30"/>
      <c r="U3" s="30"/>
      <c r="V3" s="30"/>
      <c r="W3" s="30"/>
      <c r="X3" s="30"/>
      <c r="Y3" s="30"/>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row>
    <row r="4" spans="1:112" s="8" customFormat="1" ht="45" x14ac:dyDescent="0.25">
      <c r="A4" s="36" t="s">
        <v>14</v>
      </c>
      <c r="B4" s="37" t="s">
        <v>15</v>
      </c>
      <c r="C4" s="37" t="s">
        <v>649</v>
      </c>
      <c r="D4" s="37" t="s">
        <v>637</v>
      </c>
      <c r="E4" s="37" t="s">
        <v>638</v>
      </c>
      <c r="F4" s="37" t="s">
        <v>16</v>
      </c>
      <c r="G4" s="77" t="s">
        <v>17</v>
      </c>
      <c r="H4" s="78" t="s">
        <v>18</v>
      </c>
      <c r="I4" s="79" t="s">
        <v>19</v>
      </c>
      <c r="J4" s="77" t="s">
        <v>20</v>
      </c>
      <c r="K4" s="78" t="s">
        <v>21</v>
      </c>
      <c r="L4" s="78" t="s">
        <v>636</v>
      </c>
      <c r="M4" s="16" t="str" cm="1">
        <f t="array" ref="M4">IFERROR(INDEX('sponsor dropdowns'!$K$2:$K$4,SMALL(IF('sponsor dropdowns'!$I$2:$I$4=$I$2,ROW('sponsor dropdowns'!$I$2:$I$4)-ROW('sponsor dropdowns'!$I$2)+1),COLUMN(A1))),"")</f>
        <v>Max's Island Elementary School</v>
      </c>
      <c r="N4" s="16" t="str" cm="1">
        <f t="array" ref="N4">IFERROR(INDEX('sponsor dropdowns'!$K$2:$K$4,SMALL(IF('sponsor dropdowns'!$I$2:$I$4=$I$2,ROW('sponsor dropdowns'!$I$2:$I$4)-ROW('sponsor dropdowns'!$I$2)+1),COLUMN(B1))),"")</f>
        <v>Rumpus Middle School</v>
      </c>
      <c r="O4" s="16" t="str" cm="1">
        <f t="array" ref="O4">IFERROR(INDEX('sponsor dropdowns'!$K$2:$K$4,SMALL(IF('sponsor dropdowns'!$I$2:$I$4=$I$2,ROW('sponsor dropdowns'!$I$2:$I$4)-ROW('sponsor dropdowns'!$I$2)+1),COLUMN(C1))),"")</f>
        <v xml:space="preserve">Crown &amp; Scepter High School </v>
      </c>
      <c r="P4" s="16"/>
      <c r="Q4" s="16"/>
      <c r="R4" s="16"/>
      <c r="S4" s="16"/>
      <c r="T4" s="16" t="str" cm="1">
        <f t="array" ref="T4">IFERROR(INDEX('sponsor dropdowns'!$K$2:$K$4,SMALL(IF('sponsor dropdowns'!$I$2:$I$4=$I$2,ROW('sponsor dropdowns'!$I$2:$I$4)-ROW('sponsor dropdowns'!$I$2)+1),COLUMN(E1))),"")</f>
        <v/>
      </c>
      <c r="U4" s="16" t="str" cm="1">
        <f t="array" ref="U4">IFERROR(INDEX('sponsor dropdowns'!$K$2:$K$4,SMALL(IF('sponsor dropdowns'!$I$2:$I$4=$I$2,ROW('sponsor dropdowns'!$I$2:$I$4)-ROW('sponsor dropdowns'!$I$2)+1),COLUMN(F1))),"")</f>
        <v/>
      </c>
      <c r="V4" s="16"/>
      <c r="W4" s="16"/>
      <c r="X4" s="16"/>
      <c r="Y4" s="16"/>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row>
    <row r="5" spans="1:112" s="84" customFormat="1" x14ac:dyDescent="0.25">
      <c r="A5" s="62"/>
      <c r="B5" s="63" cm="1">
        <f t="array" ref="B5">IFERROR(
    SUMPRODUCT(
        IF(ISNUMBER('Claim Entry Example'!M5:DH5), 'Claim Entry Example'!M5:DH5, 0)
    ),
"")</f>
        <v>94.679999999999993</v>
      </c>
      <c r="C5" s="63" t="str">
        <f>IF(F5&lt;&gt;F6,SUMIFS($B$5:$B$54,$F$5:$F$54,F5),"")</f>
        <v/>
      </c>
      <c r="D5" s="64">
        <v>45942</v>
      </c>
      <c r="E5" s="65">
        <v>45943</v>
      </c>
      <c r="F5" s="68" cm="1">
        <f t="array" ref="F5">IF(G5="","",SUMPRODUCT(($G$5:G5&lt;&gt;"")/COUNTIF($G$5:G5,$G$5:G5&amp;"")))</f>
        <v>1</v>
      </c>
      <c r="G5" s="80">
        <v>45939</v>
      </c>
      <c r="H5" s="81" t="s">
        <v>22</v>
      </c>
      <c r="I5" s="81">
        <v>1001</v>
      </c>
      <c r="J5" s="80">
        <v>45909</v>
      </c>
      <c r="K5" s="81" t="s">
        <v>23</v>
      </c>
      <c r="L5" s="81" t="s">
        <v>630</v>
      </c>
      <c r="M5" s="82">
        <v>31.56</v>
      </c>
      <c r="N5" s="82">
        <v>31.56</v>
      </c>
      <c r="O5" s="82">
        <v>31.56</v>
      </c>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row>
    <row r="6" spans="1:112" s="84" customFormat="1" x14ac:dyDescent="0.25">
      <c r="A6" s="62"/>
      <c r="B6" s="63" cm="1">
        <f t="array" ref="B6">IFERROR(
    SUMPRODUCT(
        IF(ISNUMBER('Claim Entry Example'!M6:DH6), 'Claim Entry Example'!M6:DH6, 0)
    ),
"")</f>
        <v>17.73</v>
      </c>
      <c r="C6" s="63" t="str">
        <f t="shared" ref="C6:C54" si="0">IF(F6&lt;&gt;F7,SUMIFS($B$5:$B$54,$F$5:$F$54,F6),"")</f>
        <v/>
      </c>
      <c r="D6" s="64">
        <v>45942</v>
      </c>
      <c r="E6" s="65">
        <v>45943</v>
      </c>
      <c r="F6" s="68" cm="1">
        <f t="array" ref="F6">IF(G6="","",SUMPRODUCT(($G$5:G6&lt;&gt;"")/COUNTIF($G$5:G6,$G$5:G6&amp;"")))</f>
        <v>1</v>
      </c>
      <c r="G6" s="80">
        <v>45939</v>
      </c>
      <c r="H6" s="81" t="s">
        <v>22</v>
      </c>
      <c r="I6" s="81">
        <v>1001</v>
      </c>
      <c r="J6" s="80">
        <v>45909</v>
      </c>
      <c r="K6" s="81" t="s">
        <v>24</v>
      </c>
      <c r="L6" s="81" t="s">
        <v>630</v>
      </c>
      <c r="M6" s="82">
        <v>5.91</v>
      </c>
      <c r="N6" s="82">
        <v>5.91</v>
      </c>
      <c r="O6" s="82">
        <v>5.91</v>
      </c>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row>
    <row r="7" spans="1:112" s="84" customFormat="1" x14ac:dyDescent="0.25">
      <c r="A7" s="62"/>
      <c r="B7" s="63" cm="1">
        <f t="array" ref="B7">IFERROR(
    SUMPRODUCT(
        IF(ISNUMBER('Claim Entry Example'!M7:DH7), 'Claim Entry Example'!M7:DH7, 0)
    ),
"")</f>
        <v>879.30000000000007</v>
      </c>
      <c r="C7" s="63" t="str">
        <f t="shared" si="0"/>
        <v/>
      </c>
      <c r="D7" s="64">
        <v>45942</v>
      </c>
      <c r="E7" s="65">
        <v>45943</v>
      </c>
      <c r="F7" s="68" cm="1">
        <f t="array" ref="F7">IF(G7="","",SUMPRODUCT(($G$5:G7&lt;&gt;"")/COUNTIF($G$5:G7,$G$5:G7&amp;"")))</f>
        <v>1</v>
      </c>
      <c r="G7" s="80">
        <v>45939</v>
      </c>
      <c r="H7" s="81" t="s">
        <v>22</v>
      </c>
      <c r="I7" s="81">
        <v>1001</v>
      </c>
      <c r="J7" s="80">
        <v>45909</v>
      </c>
      <c r="K7" s="81" t="s">
        <v>25</v>
      </c>
      <c r="L7" s="81" t="s">
        <v>630</v>
      </c>
      <c r="M7" s="82">
        <v>293.10000000000002</v>
      </c>
      <c r="N7" s="82">
        <v>293.10000000000002</v>
      </c>
      <c r="O7" s="82">
        <v>293.10000000000002</v>
      </c>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row>
    <row r="8" spans="1:112" s="84" customFormat="1" x14ac:dyDescent="0.25">
      <c r="A8" s="62"/>
      <c r="B8" s="63" cm="1">
        <f t="array" ref="B8">IFERROR(
    SUMPRODUCT(
        IF(ISNUMBER('Claim Entry Example'!M8:DH8), 'Claim Entry Example'!M8:DH8, 0)
    ),
"")</f>
        <v>1977.79</v>
      </c>
      <c r="C8" s="63">
        <f t="shared" si="0"/>
        <v>2969.5</v>
      </c>
      <c r="D8" s="64">
        <v>45942</v>
      </c>
      <c r="E8" s="65">
        <v>45943</v>
      </c>
      <c r="F8" s="68" cm="1">
        <f t="array" ref="F8">IF(G8="","",SUMPRODUCT(($G$5:G8&lt;&gt;"")/COUNTIF($G$5:G8,$G$5:G8&amp;"")))</f>
        <v>1</v>
      </c>
      <c r="G8" s="80">
        <v>45939</v>
      </c>
      <c r="H8" s="81" t="s">
        <v>26</v>
      </c>
      <c r="I8" s="81">
        <v>888</v>
      </c>
      <c r="J8" s="80" t="s">
        <v>650</v>
      </c>
      <c r="K8" s="81" t="s">
        <v>27</v>
      </c>
      <c r="L8" s="81" t="s">
        <v>630</v>
      </c>
      <c r="M8" s="82">
        <v>643.33000000000004</v>
      </c>
      <c r="N8" s="82">
        <v>650.42999999999995</v>
      </c>
      <c r="O8" s="82">
        <v>684.03</v>
      </c>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row>
    <row r="9" spans="1:112" s="84" customFormat="1" ht="30" x14ac:dyDescent="0.25">
      <c r="A9" s="62"/>
      <c r="B9" s="63" cm="1">
        <f t="array" ref="B9">IFERROR(
    SUMPRODUCT(
        IF(ISNUMBER('Claim Entry Example'!M9:DH9), 'Claim Entry Example'!M9:DH9, 0)
    ),
"")</f>
        <v>299.99</v>
      </c>
      <c r="C9" s="63" t="str">
        <f t="shared" si="0"/>
        <v/>
      </c>
      <c r="D9" s="64">
        <v>45964</v>
      </c>
      <c r="E9" s="65">
        <v>45965</v>
      </c>
      <c r="F9" s="68" cm="1">
        <f t="array" ref="F9">IF(G9="","",SUMPRODUCT(($G$5:G9&lt;&gt;"")/COUNTIF($G$5:G9,$G$5:G9&amp;"")))</f>
        <v>2</v>
      </c>
      <c r="G9" s="80">
        <v>45961</v>
      </c>
      <c r="H9" s="81" t="s">
        <v>28</v>
      </c>
      <c r="I9" s="81">
        <v>999</v>
      </c>
      <c r="J9" s="80">
        <v>45931</v>
      </c>
      <c r="K9" s="81" t="s">
        <v>29</v>
      </c>
      <c r="L9" s="81" t="s">
        <v>630</v>
      </c>
      <c r="M9" s="82">
        <v>78.33</v>
      </c>
      <c r="N9" s="82">
        <v>78.33</v>
      </c>
      <c r="O9" s="82">
        <v>143.33000000000001</v>
      </c>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row>
    <row r="10" spans="1:112" s="84" customFormat="1" x14ac:dyDescent="0.25">
      <c r="A10" s="62"/>
      <c r="B10" s="63" cm="1">
        <f t="array" ref="B10">IFERROR(
    SUMPRODUCT(
        IF(ISNUMBER('Claim Entry Example'!M10:DH10), 'Claim Entry Example'!M10:DH10, 0)
    ),
"")</f>
        <v>17.73</v>
      </c>
      <c r="C10" s="63">
        <f t="shared" si="0"/>
        <v>317.72000000000003</v>
      </c>
      <c r="D10" s="64">
        <v>45964</v>
      </c>
      <c r="E10" s="65">
        <v>45965</v>
      </c>
      <c r="F10" s="68" cm="1">
        <f t="array" ref="F10">IF(G10="","",SUMPRODUCT(($G$5:G10&lt;&gt;"")/COUNTIF($G$5:G10,$G$5:G10&amp;"")))</f>
        <v>2</v>
      </c>
      <c r="G10" s="80">
        <v>45961</v>
      </c>
      <c r="H10" s="81" t="s">
        <v>28</v>
      </c>
      <c r="I10" s="81">
        <v>999</v>
      </c>
      <c r="J10" s="80">
        <v>45931</v>
      </c>
      <c r="K10" s="81" t="s">
        <v>24</v>
      </c>
      <c r="L10" s="81" t="s">
        <v>630</v>
      </c>
      <c r="M10" s="82">
        <v>5.91</v>
      </c>
      <c r="N10" s="82">
        <v>5.91</v>
      </c>
      <c r="O10" s="82">
        <v>5.91</v>
      </c>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row>
    <row r="11" spans="1:112" s="84" customFormat="1" x14ac:dyDescent="0.25">
      <c r="A11" s="62"/>
      <c r="B11" s="63" cm="1">
        <f t="array" ref="B11">IFERROR(
    SUMPRODUCT(
        IF(ISNUMBER('Claim Entry Example'!M11:DH11), 'Claim Entry Example'!M11:DH11, 0)
    ),
"")</f>
        <v>879.30000000000007</v>
      </c>
      <c r="C11" s="63" t="str">
        <f t="shared" si="0"/>
        <v/>
      </c>
      <c r="D11" s="64">
        <v>45978</v>
      </c>
      <c r="E11" s="65">
        <v>45978</v>
      </c>
      <c r="F11" s="68" cm="1">
        <f t="array" ref="F11">IF(G11="","",SUMPRODUCT(($G$5:G11&lt;&gt;"")/COUNTIF($G$5:G11,$G$5:G11&amp;"")))</f>
        <v>3</v>
      </c>
      <c r="G11" s="80">
        <v>45976</v>
      </c>
      <c r="H11" s="81" t="s">
        <v>28</v>
      </c>
      <c r="I11" s="81">
        <v>999</v>
      </c>
      <c r="J11" s="80">
        <v>45962</v>
      </c>
      <c r="K11" s="81" t="s">
        <v>25</v>
      </c>
      <c r="L11" s="81" t="s">
        <v>630</v>
      </c>
      <c r="M11" s="82">
        <v>293.10000000000002</v>
      </c>
      <c r="N11" s="82">
        <v>293.10000000000002</v>
      </c>
      <c r="O11" s="82">
        <v>293.10000000000002</v>
      </c>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row>
    <row r="12" spans="1:112" s="84" customFormat="1" ht="30" x14ac:dyDescent="0.25">
      <c r="A12" s="62"/>
      <c r="B12" s="63" cm="1">
        <f t="array" ref="B12">IFERROR(
    SUMPRODUCT(
        IF(ISNUMBER('Claim Entry Example'!M12:DH12), 'Claim Entry Example'!M12:DH12, 0)
    ),
"")</f>
        <v>100</v>
      </c>
      <c r="C12" s="63" t="str">
        <f t="shared" si="0"/>
        <v/>
      </c>
      <c r="D12" s="64">
        <v>45978</v>
      </c>
      <c r="E12" s="65">
        <v>45978</v>
      </c>
      <c r="F12" s="68" cm="1">
        <f t="array" ref="F12">IF(G12="","",SUMPRODUCT(($G$5:G12&lt;&gt;"")/COUNTIF($G$5:G12,$G$5:G12&amp;"")))</f>
        <v>3</v>
      </c>
      <c r="G12" s="80">
        <v>45976</v>
      </c>
      <c r="H12" s="81" t="s">
        <v>28</v>
      </c>
      <c r="I12" s="81">
        <v>999</v>
      </c>
      <c r="J12" s="80">
        <v>45962</v>
      </c>
      <c r="K12" s="81" t="s">
        <v>30</v>
      </c>
      <c r="L12" s="81" t="s">
        <v>622</v>
      </c>
      <c r="M12" s="82">
        <v>0</v>
      </c>
      <c r="N12" s="82">
        <v>100</v>
      </c>
      <c r="O12" s="82">
        <v>0</v>
      </c>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row>
    <row r="13" spans="1:112" s="84" customFormat="1" ht="30" x14ac:dyDescent="0.25">
      <c r="A13" s="62" t="s">
        <v>31</v>
      </c>
      <c r="B13" s="63" cm="1">
        <f t="array" ref="B13">IFERROR(
    SUMPRODUCT(
        IF(ISNUMBER('Claim Entry Example'!M13:DH13), 'Claim Entry Example'!M13:DH13, 0)
    ),
"")</f>
        <v>1270.5899999999999</v>
      </c>
      <c r="C13" s="63">
        <f t="shared" si="0"/>
        <v>2249.89</v>
      </c>
      <c r="D13" s="64">
        <v>45978</v>
      </c>
      <c r="E13" s="65">
        <v>45978</v>
      </c>
      <c r="F13" s="68" cm="1">
        <f t="array" ref="F13">IF(G13="","",SUMPRODUCT(($G$5:G13&lt;&gt;"")/COUNTIF($G$5:G13,$G$5:G13&amp;"")))</f>
        <v>3.0000000000000004</v>
      </c>
      <c r="G13" s="80">
        <v>45976</v>
      </c>
      <c r="H13" s="81" t="s">
        <v>32</v>
      </c>
      <c r="I13" s="81">
        <v>1000</v>
      </c>
      <c r="J13" s="80">
        <v>45964</v>
      </c>
      <c r="K13" s="81" t="s">
        <v>33</v>
      </c>
      <c r="L13" s="81" t="s">
        <v>622</v>
      </c>
      <c r="M13" s="82">
        <v>1270.5899999999999</v>
      </c>
      <c r="N13" s="82">
        <v>0</v>
      </c>
      <c r="O13" s="82">
        <v>0</v>
      </c>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row>
    <row r="14" spans="1:112" s="84" customFormat="1" x14ac:dyDescent="0.25">
      <c r="A14" s="62"/>
      <c r="B14" s="63" cm="1">
        <f t="array" ref="B14">IFERROR(
    SUMPRODUCT(
        IF(ISNUMBER('Claim Entry Example'!M14:DH14), 'Claim Entry Example'!M14:DH14, 0)
    ),
"")</f>
        <v>0</v>
      </c>
      <c r="C14" s="63" t="str">
        <f t="shared" si="0"/>
        <v/>
      </c>
      <c r="D14" s="64"/>
      <c r="E14" s="65"/>
      <c r="F14" s="68" t="str" cm="1">
        <f t="array" ref="F14">IF(G14="","",SUMPRODUCT(($G$5:G14&lt;&gt;"")/COUNTIF($G$5:G14,$G$5:G14&amp;"")))</f>
        <v/>
      </c>
      <c r="G14" s="80"/>
      <c r="H14" s="81"/>
      <c r="I14" s="81"/>
      <c r="J14" s="80"/>
      <c r="K14" s="81"/>
      <c r="L14" s="81"/>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row>
    <row r="15" spans="1:112" s="84" customFormat="1" x14ac:dyDescent="0.25">
      <c r="A15" s="62"/>
      <c r="B15" s="63" cm="1">
        <f t="array" ref="B15">IFERROR(
    SUMPRODUCT(
        IF(ISNUMBER('Claim Entry Example'!M15:DH15), 'Claim Entry Example'!M15:DH15, 0)
    ),
"")</f>
        <v>0</v>
      </c>
      <c r="C15" s="63" t="str">
        <f t="shared" si="0"/>
        <v/>
      </c>
      <c r="D15" s="64"/>
      <c r="E15" s="65"/>
      <c r="F15" s="68" t="str" cm="1">
        <f t="array" ref="F15">IF(G15="","",SUMPRODUCT(($G$5:G15&lt;&gt;"")/COUNTIF($G$5:G15,$G$5:G15&amp;"")))</f>
        <v/>
      </c>
      <c r="G15" s="80"/>
      <c r="H15" s="81"/>
      <c r="I15" s="81"/>
      <c r="J15" s="80"/>
      <c r="K15" s="81"/>
      <c r="L15" s="81"/>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row>
    <row r="16" spans="1:112" s="84" customFormat="1" x14ac:dyDescent="0.25">
      <c r="A16" s="62"/>
      <c r="B16" s="63" cm="1">
        <f t="array" ref="B16">IFERROR(
    SUMPRODUCT(
        IF(ISNUMBER('Claim Entry Example'!M16:DH16), 'Claim Entry Example'!M16:DH16, 0)
    ),
"")</f>
        <v>0</v>
      </c>
      <c r="C16" s="63" t="str">
        <f t="shared" si="0"/>
        <v/>
      </c>
      <c r="D16" s="64"/>
      <c r="E16" s="65"/>
      <c r="F16" s="68" t="str" cm="1">
        <f t="array" ref="F16">IF(G16="","",SUMPRODUCT(($G$5:G16&lt;&gt;"")/COUNTIF($G$5:G16,$G$5:G16&amp;"")))</f>
        <v/>
      </c>
      <c r="G16" s="80"/>
      <c r="H16" s="81"/>
      <c r="I16" s="81"/>
      <c r="J16" s="80"/>
      <c r="K16" s="81"/>
      <c r="L16" s="81"/>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row>
    <row r="17" spans="1:112" s="84" customFormat="1" x14ac:dyDescent="0.25">
      <c r="A17" s="62"/>
      <c r="B17" s="63" cm="1">
        <f t="array" ref="B17">IFERROR(
    SUMPRODUCT(
        IF(ISNUMBER('Claim Entry Example'!M17:DH17), 'Claim Entry Example'!M17:DH17, 0)
    ),
"")</f>
        <v>0</v>
      </c>
      <c r="C17" s="63" t="str">
        <f t="shared" si="0"/>
        <v/>
      </c>
      <c r="D17" s="64"/>
      <c r="E17" s="65"/>
      <c r="F17" s="68" t="str" cm="1">
        <f t="array" ref="F17">IF(G17="","",SUMPRODUCT(($G$5:G17&lt;&gt;"")/COUNTIF($G$5:G17,$G$5:G17&amp;"")))</f>
        <v/>
      </c>
      <c r="G17" s="80"/>
      <c r="H17" s="81"/>
      <c r="I17" s="81"/>
      <c r="J17" s="80"/>
      <c r="K17" s="81"/>
      <c r="L17" s="81"/>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row>
    <row r="18" spans="1:112" s="84" customFormat="1" x14ac:dyDescent="0.25">
      <c r="A18" s="62"/>
      <c r="B18" s="63" cm="1">
        <f t="array" ref="B18">IFERROR(
    SUMPRODUCT(
        IF(ISNUMBER('Claim Entry Example'!M18:DH18), 'Claim Entry Example'!M18:DH18, 0)
    ),
"")</f>
        <v>0</v>
      </c>
      <c r="C18" s="63" t="str">
        <f t="shared" si="0"/>
        <v/>
      </c>
      <c r="D18" s="64"/>
      <c r="E18" s="65"/>
      <c r="F18" s="68" t="str" cm="1">
        <f t="array" ref="F18">IF(G18="","",SUMPRODUCT(($G$5:G18&lt;&gt;"")/COUNTIF($G$5:G18,$G$5:G18&amp;"")))</f>
        <v/>
      </c>
      <c r="G18" s="80"/>
      <c r="H18" s="81"/>
      <c r="I18" s="81"/>
      <c r="J18" s="80"/>
      <c r="K18" s="81"/>
      <c r="L18" s="81"/>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row>
    <row r="19" spans="1:112" s="84" customFormat="1" x14ac:dyDescent="0.25">
      <c r="A19" s="62"/>
      <c r="B19" s="63" cm="1">
        <f t="array" ref="B19">IFERROR(
    SUMPRODUCT(
        IF(ISNUMBER('Claim Entry Example'!M19:DH19), 'Claim Entry Example'!M19:DH19, 0)
    ),
"")</f>
        <v>0</v>
      </c>
      <c r="C19" s="63" t="str">
        <f t="shared" si="0"/>
        <v/>
      </c>
      <c r="D19" s="64"/>
      <c r="E19" s="65"/>
      <c r="F19" s="68" t="str" cm="1">
        <f t="array" ref="F19">IF(G19="","",SUMPRODUCT(($G$5:G19&lt;&gt;"")/COUNTIF($G$5:G19,$G$5:G19&amp;"")))</f>
        <v/>
      </c>
      <c r="G19" s="80"/>
      <c r="H19" s="81"/>
      <c r="I19" s="81"/>
      <c r="J19" s="80"/>
      <c r="K19" s="81"/>
      <c r="L19" s="81"/>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row>
    <row r="20" spans="1:112" s="84" customFormat="1" x14ac:dyDescent="0.25">
      <c r="A20" s="62"/>
      <c r="B20" s="63" cm="1">
        <f t="array" ref="B20">IFERROR(
    SUMPRODUCT(
        IF(ISNUMBER('Claim Entry Example'!M20:DH20), 'Claim Entry Example'!M20:DH20, 0)
    ),
"")</f>
        <v>0</v>
      </c>
      <c r="C20" s="63" t="str">
        <f t="shared" si="0"/>
        <v/>
      </c>
      <c r="D20" s="64"/>
      <c r="E20" s="65"/>
      <c r="F20" s="68" t="str" cm="1">
        <f t="array" ref="F20">IF(G20="","",SUMPRODUCT(($G$5:G20&lt;&gt;"")/COUNTIF($G$5:G20,$G$5:G20&amp;"")))</f>
        <v/>
      </c>
      <c r="G20" s="80"/>
      <c r="H20" s="81"/>
      <c r="I20" s="81"/>
      <c r="J20" s="80"/>
      <c r="K20" s="81"/>
      <c r="L20" s="81"/>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row>
    <row r="21" spans="1:112" s="84" customFormat="1" x14ac:dyDescent="0.25">
      <c r="A21" s="62"/>
      <c r="B21" s="63" cm="1">
        <f t="array" ref="B21">IFERROR(
    SUMPRODUCT(
        IF(ISNUMBER('Claim Entry Example'!M21:DH21), 'Claim Entry Example'!M21:DH21, 0)
    ),
"")</f>
        <v>0</v>
      </c>
      <c r="C21" s="63" t="str">
        <f t="shared" si="0"/>
        <v/>
      </c>
      <c r="D21" s="64"/>
      <c r="E21" s="65"/>
      <c r="F21" s="68" t="str" cm="1">
        <f t="array" ref="F21">IF(G21="","",SUMPRODUCT(($G$5:G21&lt;&gt;"")/COUNTIF($G$5:G21,$G$5:G21&amp;"")))</f>
        <v/>
      </c>
      <c r="G21" s="80"/>
      <c r="H21" s="81"/>
      <c r="I21" s="81"/>
      <c r="J21" s="80"/>
      <c r="K21" s="81"/>
      <c r="L21" s="81"/>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row>
    <row r="22" spans="1:112" s="84" customFormat="1" x14ac:dyDescent="0.25">
      <c r="A22" s="62"/>
      <c r="B22" s="63" cm="1">
        <f t="array" ref="B22">IFERROR(
    SUMPRODUCT(
        IF(ISNUMBER('Claim Entry Example'!M22:DH22), 'Claim Entry Example'!M22:DH22, 0)
    ),
"")</f>
        <v>0</v>
      </c>
      <c r="C22" s="63" t="str">
        <f t="shared" si="0"/>
        <v/>
      </c>
      <c r="D22" s="64"/>
      <c r="E22" s="65"/>
      <c r="F22" s="68" t="str" cm="1">
        <f t="array" ref="F22">IF(G22="","",SUMPRODUCT(($G$5:G22&lt;&gt;"")/COUNTIF($G$5:G22,$G$5:G22&amp;"")))</f>
        <v/>
      </c>
      <c r="G22" s="80"/>
      <c r="H22" s="81"/>
      <c r="I22" s="81"/>
      <c r="J22" s="80"/>
      <c r="K22" s="81"/>
      <c r="L22" s="81"/>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row>
    <row r="23" spans="1:112" s="84" customFormat="1" x14ac:dyDescent="0.25">
      <c r="A23" s="62"/>
      <c r="B23" s="63" cm="1">
        <f t="array" ref="B23">IFERROR(
    SUMPRODUCT(
        IF(ISNUMBER('Claim Entry Example'!M23:DH23), 'Claim Entry Example'!M23:DH23, 0)
    ),
"")</f>
        <v>0</v>
      </c>
      <c r="C23" s="63" t="str">
        <f t="shared" si="0"/>
        <v/>
      </c>
      <c r="D23" s="64"/>
      <c r="E23" s="65"/>
      <c r="F23" s="68" t="str" cm="1">
        <f t="array" ref="F23">IF(G23="","",SUMPRODUCT(($G$5:G23&lt;&gt;"")/COUNTIF($G$5:G23,$G$5:G23&amp;"")))</f>
        <v/>
      </c>
      <c r="G23" s="80"/>
      <c r="H23" s="81"/>
      <c r="I23" s="81"/>
      <c r="J23" s="80"/>
      <c r="K23" s="81"/>
      <c r="L23" s="81"/>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row>
    <row r="24" spans="1:112" s="84" customFormat="1" x14ac:dyDescent="0.25">
      <c r="A24" s="62"/>
      <c r="B24" s="63" cm="1">
        <f t="array" ref="B24">IFERROR(
    SUMPRODUCT(
        IF(ISNUMBER('Claim Entry Example'!M24:DH24), 'Claim Entry Example'!M24:DH24, 0)
    ),
"")</f>
        <v>0</v>
      </c>
      <c r="C24" s="63" t="str">
        <f t="shared" si="0"/>
        <v/>
      </c>
      <c r="D24" s="64"/>
      <c r="E24" s="65"/>
      <c r="F24" s="68" t="str" cm="1">
        <f t="array" ref="F24">IF(G24="","",SUMPRODUCT(($G$5:G24&lt;&gt;"")/COUNTIF($G$5:G24,$G$5:G24&amp;"")))</f>
        <v/>
      </c>
      <c r="G24" s="80"/>
      <c r="H24" s="81"/>
      <c r="I24" s="81"/>
      <c r="J24" s="80"/>
      <c r="K24" s="81"/>
      <c r="L24" s="81"/>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row>
    <row r="25" spans="1:112" s="84" customFormat="1" x14ac:dyDescent="0.25">
      <c r="A25" s="62"/>
      <c r="B25" s="63" cm="1">
        <f t="array" ref="B25">IFERROR(
    SUMPRODUCT(
        IF(ISNUMBER('Claim Entry Example'!M25:DH25), 'Claim Entry Example'!M25:DH25, 0)
    ),
"")</f>
        <v>0</v>
      </c>
      <c r="C25" s="63" t="str">
        <f t="shared" si="0"/>
        <v/>
      </c>
      <c r="D25" s="64"/>
      <c r="E25" s="65"/>
      <c r="F25" s="68" t="str" cm="1">
        <f t="array" ref="F25">IF(G25="","",SUMPRODUCT(($G$5:G25&lt;&gt;"")/COUNTIF($G$5:G25,$G$5:G25&amp;"")))</f>
        <v/>
      </c>
      <c r="G25" s="80"/>
      <c r="H25" s="81"/>
      <c r="I25" s="81"/>
      <c r="J25" s="80"/>
      <c r="K25" s="81"/>
      <c r="L25" s="81"/>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row>
    <row r="26" spans="1:112" s="84" customFormat="1" x14ac:dyDescent="0.25">
      <c r="A26" s="62"/>
      <c r="B26" s="63" cm="1">
        <f t="array" ref="B26">IFERROR(
    SUMPRODUCT(
        IF(ISNUMBER('Claim Entry Example'!M26:DH26), 'Claim Entry Example'!M26:DH26, 0)
    ),
"")</f>
        <v>0</v>
      </c>
      <c r="C26" s="63" t="str">
        <f t="shared" si="0"/>
        <v/>
      </c>
      <c r="D26" s="64"/>
      <c r="E26" s="65"/>
      <c r="F26" s="68" t="str" cm="1">
        <f t="array" ref="F26">IF(G26="","",SUMPRODUCT(($G$5:G26&lt;&gt;"")/COUNTIF($G$5:G26,$G$5:G26&amp;"")))</f>
        <v/>
      </c>
      <c r="G26" s="80"/>
      <c r="H26" s="81"/>
      <c r="I26" s="81"/>
      <c r="J26" s="80"/>
      <c r="K26" s="81"/>
      <c r="L26" s="81"/>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row>
    <row r="27" spans="1:112" s="84" customFormat="1" x14ac:dyDescent="0.25">
      <c r="A27" s="62"/>
      <c r="B27" s="63" cm="1">
        <f t="array" ref="B27">IFERROR(
    SUMPRODUCT(
        IF(ISNUMBER('Claim Entry Example'!M27:DH27), 'Claim Entry Example'!M27:DH27, 0)
    ),
"")</f>
        <v>0</v>
      </c>
      <c r="C27" s="63" t="str">
        <f t="shared" si="0"/>
        <v/>
      </c>
      <c r="D27" s="64"/>
      <c r="E27" s="65"/>
      <c r="F27" s="68" t="str" cm="1">
        <f t="array" ref="F27">IF(G27="","",SUMPRODUCT(($G$5:G27&lt;&gt;"")/COUNTIF($G$5:G27,$G$5:G27&amp;"")))</f>
        <v/>
      </c>
      <c r="G27" s="80"/>
      <c r="H27" s="81"/>
      <c r="I27" s="81"/>
      <c r="J27" s="80"/>
      <c r="K27" s="81"/>
      <c r="L27" s="81"/>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row>
    <row r="28" spans="1:112" s="84" customFormat="1" x14ac:dyDescent="0.25">
      <c r="A28" s="62"/>
      <c r="B28" s="63" cm="1">
        <f t="array" ref="B28">IFERROR(
    SUMPRODUCT(
        IF(ISNUMBER('Claim Entry Example'!M28:DH28), 'Claim Entry Example'!M28:DH28, 0)
    ),
"")</f>
        <v>0</v>
      </c>
      <c r="C28" s="63" t="str">
        <f t="shared" si="0"/>
        <v/>
      </c>
      <c r="D28" s="64"/>
      <c r="E28" s="65"/>
      <c r="F28" s="68" t="str" cm="1">
        <f t="array" ref="F28">IF(G28="","",SUMPRODUCT(($G$5:G28&lt;&gt;"")/COUNTIF($G$5:G28,$G$5:G28&amp;"")))</f>
        <v/>
      </c>
      <c r="G28" s="80"/>
      <c r="H28" s="81"/>
      <c r="I28" s="81"/>
      <c r="J28" s="80"/>
      <c r="K28" s="81"/>
      <c r="L28" s="81"/>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c r="CU28" s="83"/>
      <c r="CV28" s="83"/>
      <c r="CW28" s="83"/>
      <c r="CX28" s="83"/>
      <c r="CY28" s="83"/>
      <c r="CZ28" s="83"/>
      <c r="DA28" s="83"/>
      <c r="DB28" s="83"/>
      <c r="DC28" s="83"/>
      <c r="DD28" s="83"/>
      <c r="DE28" s="83"/>
      <c r="DF28" s="83"/>
      <c r="DG28" s="83"/>
      <c r="DH28" s="83"/>
    </row>
    <row r="29" spans="1:112" s="84" customFormat="1" x14ac:dyDescent="0.25">
      <c r="A29" s="62"/>
      <c r="B29" s="63" cm="1">
        <f t="array" ref="B29">IFERROR(
    SUMPRODUCT(
        IF(ISNUMBER('Claim Entry Example'!M29:DH29), 'Claim Entry Example'!M29:DH29, 0)
    ),
"")</f>
        <v>0</v>
      </c>
      <c r="C29" s="63" t="str">
        <f t="shared" si="0"/>
        <v/>
      </c>
      <c r="D29" s="64"/>
      <c r="E29" s="65"/>
      <c r="F29" s="68" t="str" cm="1">
        <f t="array" ref="F29">IF(G29="","",SUMPRODUCT(($G$5:G29&lt;&gt;"")/COUNTIF($G$5:G29,$G$5:G29&amp;"")))</f>
        <v/>
      </c>
      <c r="G29" s="80"/>
      <c r="H29" s="81"/>
      <c r="I29" s="81"/>
      <c r="J29" s="80"/>
      <c r="K29" s="81"/>
      <c r="L29" s="81"/>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row>
    <row r="30" spans="1:112" s="84" customFormat="1" x14ac:dyDescent="0.25">
      <c r="A30" s="62"/>
      <c r="B30" s="63" cm="1">
        <f t="array" ref="B30">IFERROR(
    SUMPRODUCT(
        IF(ISNUMBER('Claim Entry Example'!M30:DH30), 'Claim Entry Example'!M30:DH30, 0)
    ),
"")</f>
        <v>0</v>
      </c>
      <c r="C30" s="63" t="str">
        <f t="shared" si="0"/>
        <v/>
      </c>
      <c r="D30" s="64"/>
      <c r="E30" s="65"/>
      <c r="F30" s="68" t="str" cm="1">
        <f t="array" ref="F30">IF(G30="","",SUMPRODUCT(($G$5:G30&lt;&gt;"")/COUNTIF($G$5:G30,$G$5:G30&amp;"")))</f>
        <v/>
      </c>
      <c r="G30" s="80"/>
      <c r="H30" s="81"/>
      <c r="I30" s="81"/>
      <c r="J30" s="80"/>
      <c r="K30" s="81"/>
      <c r="L30" s="81"/>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row>
    <row r="31" spans="1:112" s="84" customFormat="1" x14ac:dyDescent="0.25">
      <c r="A31" s="62"/>
      <c r="B31" s="63" cm="1">
        <f t="array" ref="B31">IFERROR(
    SUMPRODUCT(
        IF(ISNUMBER('Claim Entry Example'!M31:DH31), 'Claim Entry Example'!M31:DH31, 0)
    ),
"")</f>
        <v>0</v>
      </c>
      <c r="C31" s="63" t="str">
        <f t="shared" si="0"/>
        <v/>
      </c>
      <c r="D31" s="64"/>
      <c r="E31" s="65"/>
      <c r="F31" s="68" t="str" cm="1">
        <f t="array" ref="F31">IF(G31="","",SUMPRODUCT(($G$5:G31&lt;&gt;"")/COUNTIF($G$5:G31,$G$5:G31&amp;"")))</f>
        <v/>
      </c>
      <c r="G31" s="80"/>
      <c r="H31" s="81"/>
      <c r="I31" s="81"/>
      <c r="J31" s="80"/>
      <c r="K31" s="81"/>
      <c r="L31" s="81"/>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row>
    <row r="32" spans="1:112" s="84" customFormat="1" x14ac:dyDescent="0.25">
      <c r="A32" s="62"/>
      <c r="B32" s="63" cm="1">
        <f t="array" ref="B32">IFERROR(
    SUMPRODUCT(
        IF(ISNUMBER('Claim Entry Example'!M32:DH32), 'Claim Entry Example'!M32:DH32, 0)
    ),
"")</f>
        <v>0</v>
      </c>
      <c r="C32" s="63" t="str">
        <f t="shared" si="0"/>
        <v/>
      </c>
      <c r="D32" s="64"/>
      <c r="E32" s="65"/>
      <c r="F32" s="68" t="str" cm="1">
        <f t="array" ref="F32">IF(G32="","",SUMPRODUCT(($G$5:G32&lt;&gt;"")/COUNTIF($G$5:G32,$G$5:G32&amp;"")))</f>
        <v/>
      </c>
      <c r="G32" s="80"/>
      <c r="H32" s="81"/>
      <c r="I32" s="81"/>
      <c r="J32" s="80"/>
      <c r="K32" s="81"/>
      <c r="L32" s="81"/>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3"/>
      <c r="DE32" s="83"/>
      <c r="DF32" s="83"/>
      <c r="DG32" s="83"/>
      <c r="DH32" s="83"/>
    </row>
    <row r="33" spans="1:112" s="84" customFormat="1" x14ac:dyDescent="0.25">
      <c r="A33" s="62"/>
      <c r="B33" s="63" cm="1">
        <f t="array" ref="B33">IFERROR(
    SUMPRODUCT(
        IF(ISNUMBER('Claim Entry Example'!M33:DH33), 'Claim Entry Example'!M33:DH33, 0)
    ),
"")</f>
        <v>0</v>
      </c>
      <c r="C33" s="63" t="str">
        <f t="shared" si="0"/>
        <v/>
      </c>
      <c r="D33" s="64"/>
      <c r="E33" s="65"/>
      <c r="F33" s="68" t="str" cm="1">
        <f t="array" ref="F33">IF(G33="","",SUMPRODUCT(($G$5:G33&lt;&gt;"")/COUNTIF($G$5:G33,$G$5:G33&amp;"")))</f>
        <v/>
      </c>
      <c r="G33" s="80"/>
      <c r="H33" s="81"/>
      <c r="I33" s="81"/>
      <c r="J33" s="80"/>
      <c r="K33" s="81"/>
      <c r="L33" s="81"/>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c r="CK33" s="83"/>
      <c r="CL33" s="83"/>
      <c r="CM33" s="83"/>
      <c r="CN33" s="83"/>
      <c r="CO33" s="83"/>
      <c r="CP33" s="83"/>
      <c r="CQ33" s="83"/>
      <c r="CR33" s="83"/>
      <c r="CS33" s="83"/>
      <c r="CT33" s="83"/>
      <c r="CU33" s="83"/>
      <c r="CV33" s="83"/>
      <c r="CW33" s="83"/>
      <c r="CX33" s="83"/>
      <c r="CY33" s="83"/>
      <c r="CZ33" s="83"/>
      <c r="DA33" s="83"/>
      <c r="DB33" s="83"/>
      <c r="DC33" s="83"/>
      <c r="DD33" s="83"/>
      <c r="DE33" s="83"/>
      <c r="DF33" s="83"/>
      <c r="DG33" s="83"/>
      <c r="DH33" s="83"/>
    </row>
    <row r="34" spans="1:112" s="84" customFormat="1" x14ac:dyDescent="0.25">
      <c r="A34" s="62"/>
      <c r="B34" s="63" cm="1">
        <f t="array" ref="B34">IFERROR(
    SUMPRODUCT(
        IF(ISNUMBER('Claim Entry Example'!M34:DH34), 'Claim Entry Example'!M34:DH34, 0)
    ),
"")</f>
        <v>0</v>
      </c>
      <c r="C34" s="63" t="str">
        <f t="shared" si="0"/>
        <v/>
      </c>
      <c r="D34" s="64"/>
      <c r="E34" s="65"/>
      <c r="F34" s="68" t="str" cm="1">
        <f t="array" ref="F34">IF(G34="","",SUMPRODUCT(($G$5:G34&lt;&gt;"")/COUNTIF($G$5:G34,$G$5:G34&amp;"")))</f>
        <v/>
      </c>
      <c r="G34" s="80"/>
      <c r="H34" s="81"/>
      <c r="I34" s="81"/>
      <c r="J34" s="80"/>
      <c r="K34" s="81"/>
      <c r="L34" s="81"/>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row>
    <row r="35" spans="1:112" s="84" customFormat="1" x14ac:dyDescent="0.25">
      <c r="A35" s="62"/>
      <c r="B35" s="63" cm="1">
        <f t="array" ref="B35">IFERROR(
    SUMPRODUCT(
        IF(ISNUMBER('Claim Entry Example'!M35:DH35), 'Claim Entry Example'!M35:DH35, 0)
    ),
"")</f>
        <v>0</v>
      </c>
      <c r="C35" s="63" t="str">
        <f t="shared" si="0"/>
        <v/>
      </c>
      <c r="D35" s="64"/>
      <c r="E35" s="65"/>
      <c r="F35" s="68" t="str" cm="1">
        <f t="array" ref="F35">IF(G35="","",SUMPRODUCT(($G$5:G35&lt;&gt;"")/COUNTIF($G$5:G35,$G$5:G35&amp;"")))</f>
        <v/>
      </c>
      <c r="G35" s="80"/>
      <c r="H35" s="81"/>
      <c r="I35" s="81"/>
      <c r="J35" s="80"/>
      <c r="K35" s="81"/>
      <c r="L35" s="81"/>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row>
    <row r="36" spans="1:112" s="84" customFormat="1" x14ac:dyDescent="0.25">
      <c r="A36" s="62"/>
      <c r="B36" s="63" cm="1">
        <f t="array" ref="B36">IFERROR(
    SUMPRODUCT(
        IF(ISNUMBER('Claim Entry Example'!M36:DH36), 'Claim Entry Example'!M36:DH36, 0)
    ),
"")</f>
        <v>0</v>
      </c>
      <c r="C36" s="63" t="str">
        <f t="shared" si="0"/>
        <v/>
      </c>
      <c r="D36" s="64"/>
      <c r="E36" s="65"/>
      <c r="F36" s="68" t="str" cm="1">
        <f t="array" ref="F36">IF(G36="","",SUMPRODUCT(($G$5:G36&lt;&gt;"")/COUNTIF($G$5:G36,$G$5:G36&amp;"")))</f>
        <v/>
      </c>
      <c r="G36" s="80"/>
      <c r="H36" s="81"/>
      <c r="I36" s="81"/>
      <c r="J36" s="80"/>
      <c r="K36" s="81"/>
      <c r="L36" s="81"/>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E36" s="83"/>
      <c r="DF36" s="83"/>
      <c r="DG36" s="83"/>
      <c r="DH36" s="83"/>
    </row>
    <row r="37" spans="1:112" s="84" customFormat="1" x14ac:dyDescent="0.25">
      <c r="A37" s="62"/>
      <c r="B37" s="63" cm="1">
        <f t="array" ref="B37">IFERROR(
    SUMPRODUCT(
        IF(ISNUMBER('Claim Entry Example'!M37:DH37), 'Claim Entry Example'!M37:DH37, 0)
    ),
"")</f>
        <v>0</v>
      </c>
      <c r="C37" s="63" t="str">
        <f t="shared" si="0"/>
        <v/>
      </c>
      <c r="D37" s="64"/>
      <c r="E37" s="65"/>
      <c r="F37" s="68" t="str" cm="1">
        <f t="array" ref="F37">IF(G37="","",SUMPRODUCT(($G$5:G37&lt;&gt;"")/COUNTIF($G$5:G37,$G$5:G37&amp;"")))</f>
        <v/>
      </c>
      <c r="G37" s="80"/>
      <c r="H37" s="81"/>
      <c r="I37" s="81"/>
      <c r="J37" s="80"/>
      <c r="K37" s="81"/>
      <c r="L37" s="81"/>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row>
    <row r="38" spans="1:112" s="84" customFormat="1" x14ac:dyDescent="0.25">
      <c r="A38" s="62"/>
      <c r="B38" s="63" cm="1">
        <f t="array" ref="B38">IFERROR(
    SUMPRODUCT(
        IF(ISNUMBER('Claim Entry Example'!M38:DH38), 'Claim Entry Example'!M38:DH38, 0)
    ),
"")</f>
        <v>0</v>
      </c>
      <c r="C38" s="63" t="str">
        <f t="shared" si="0"/>
        <v/>
      </c>
      <c r="D38" s="64"/>
      <c r="E38" s="65"/>
      <c r="F38" s="68" t="str" cm="1">
        <f t="array" ref="F38">IF(G38="","",SUMPRODUCT(($G$5:G38&lt;&gt;"")/COUNTIF($G$5:G38,$G$5:G38&amp;"")))</f>
        <v/>
      </c>
      <c r="G38" s="80"/>
      <c r="H38" s="81"/>
      <c r="I38" s="81"/>
      <c r="J38" s="80"/>
      <c r="K38" s="81"/>
      <c r="L38" s="81"/>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83"/>
      <c r="CV38" s="83"/>
      <c r="CW38" s="83"/>
      <c r="CX38" s="83"/>
      <c r="CY38" s="83"/>
      <c r="CZ38" s="83"/>
      <c r="DA38" s="83"/>
      <c r="DB38" s="83"/>
      <c r="DC38" s="83"/>
      <c r="DD38" s="83"/>
      <c r="DE38" s="83"/>
      <c r="DF38" s="83"/>
      <c r="DG38" s="83"/>
      <c r="DH38" s="83"/>
    </row>
    <row r="39" spans="1:112" s="84" customFormat="1" x14ac:dyDescent="0.25">
      <c r="A39" s="62"/>
      <c r="B39" s="63" cm="1">
        <f t="array" ref="B39">IFERROR(
    SUMPRODUCT(
        IF(ISNUMBER('Claim Entry Example'!M39:DH39), 'Claim Entry Example'!M39:DH39, 0)
    ),
"")</f>
        <v>0</v>
      </c>
      <c r="C39" s="63" t="str">
        <f t="shared" si="0"/>
        <v/>
      </c>
      <c r="D39" s="64"/>
      <c r="E39" s="65"/>
      <c r="F39" s="68" t="str" cm="1">
        <f t="array" ref="F39">IF(G39="","",SUMPRODUCT(($G$5:G39&lt;&gt;"")/COUNTIF($G$5:G39,$G$5:G39&amp;"")))</f>
        <v/>
      </c>
      <c r="G39" s="80"/>
      <c r="H39" s="81"/>
      <c r="I39" s="81"/>
      <c r="J39" s="80"/>
      <c r="K39" s="81"/>
      <c r="L39" s="81"/>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row>
    <row r="40" spans="1:112" s="84" customFormat="1" x14ac:dyDescent="0.25">
      <c r="A40" s="62"/>
      <c r="B40" s="63" cm="1">
        <f t="array" ref="B40">IFERROR(
    SUMPRODUCT(
        IF(ISNUMBER('Claim Entry Example'!M40:DH40), 'Claim Entry Example'!M40:DH40, 0)
    ),
"")</f>
        <v>0</v>
      </c>
      <c r="C40" s="63" t="str">
        <f t="shared" si="0"/>
        <v/>
      </c>
      <c r="D40" s="64"/>
      <c r="E40" s="65"/>
      <c r="F40" s="68" t="str" cm="1">
        <f t="array" ref="F40">IF(G40="","",SUMPRODUCT(($G$5:G40&lt;&gt;"")/COUNTIF($G$5:G40,$G$5:G40&amp;"")))</f>
        <v/>
      </c>
      <c r="G40" s="80"/>
      <c r="H40" s="81"/>
      <c r="I40" s="81"/>
      <c r="J40" s="80"/>
      <c r="K40" s="81"/>
      <c r="L40" s="81"/>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c r="CY40" s="83"/>
      <c r="CZ40" s="83"/>
      <c r="DA40" s="83"/>
      <c r="DB40" s="83"/>
      <c r="DC40" s="83"/>
      <c r="DD40" s="83"/>
      <c r="DE40" s="83"/>
      <c r="DF40" s="83"/>
      <c r="DG40" s="83"/>
      <c r="DH40" s="83"/>
    </row>
    <row r="41" spans="1:112" s="84" customFormat="1" x14ac:dyDescent="0.25">
      <c r="A41" s="62"/>
      <c r="B41" s="63" cm="1">
        <f t="array" ref="B41">IFERROR(
    SUMPRODUCT(
        IF(ISNUMBER('Claim Entry Example'!M41:DH41), 'Claim Entry Example'!M41:DH41, 0)
    ),
"")</f>
        <v>0</v>
      </c>
      <c r="C41" s="63" t="str">
        <f t="shared" si="0"/>
        <v/>
      </c>
      <c r="D41" s="64"/>
      <c r="E41" s="65"/>
      <c r="F41" s="68" t="str" cm="1">
        <f t="array" ref="F41">IF(G41="","",SUMPRODUCT(($G$5:G41&lt;&gt;"")/COUNTIF($G$5:G41,$G$5:G41&amp;"")))</f>
        <v/>
      </c>
      <c r="G41" s="80"/>
      <c r="H41" s="81"/>
      <c r="I41" s="81"/>
      <c r="J41" s="80"/>
      <c r="K41" s="81"/>
      <c r="L41" s="81"/>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c r="CK41" s="83"/>
      <c r="CL41" s="83"/>
      <c r="CM41" s="83"/>
      <c r="CN41" s="83"/>
      <c r="CO41" s="83"/>
      <c r="CP41" s="83"/>
      <c r="CQ41" s="83"/>
      <c r="CR41" s="83"/>
      <c r="CS41" s="83"/>
      <c r="CT41" s="83"/>
      <c r="CU41" s="83"/>
      <c r="CV41" s="83"/>
      <c r="CW41" s="83"/>
      <c r="CX41" s="83"/>
      <c r="CY41" s="83"/>
      <c r="CZ41" s="83"/>
      <c r="DA41" s="83"/>
      <c r="DB41" s="83"/>
      <c r="DC41" s="83"/>
      <c r="DD41" s="83"/>
      <c r="DE41" s="83"/>
      <c r="DF41" s="83"/>
      <c r="DG41" s="83"/>
      <c r="DH41" s="83"/>
    </row>
    <row r="42" spans="1:112" s="84" customFormat="1" x14ac:dyDescent="0.25">
      <c r="A42" s="62"/>
      <c r="B42" s="63" cm="1">
        <f t="array" ref="B42">IFERROR(
    SUMPRODUCT(
        IF(ISNUMBER('Claim Entry Example'!M42:DH42), 'Claim Entry Example'!M42:DH42, 0)
    ),
"")</f>
        <v>0</v>
      </c>
      <c r="C42" s="63" t="str">
        <f t="shared" si="0"/>
        <v/>
      </c>
      <c r="D42" s="64"/>
      <c r="E42" s="65"/>
      <c r="F42" s="68" t="str" cm="1">
        <f t="array" ref="F42">IF(G42="","",SUMPRODUCT(($G$5:G42&lt;&gt;"")/COUNTIF($G$5:G42,$G$5:G42&amp;"")))</f>
        <v/>
      </c>
      <c r="G42" s="80"/>
      <c r="H42" s="81"/>
      <c r="I42" s="81"/>
      <c r="J42" s="80"/>
      <c r="K42" s="81"/>
      <c r="L42" s="81"/>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c r="DC42" s="83"/>
      <c r="DD42" s="83"/>
      <c r="DE42" s="83"/>
      <c r="DF42" s="83"/>
      <c r="DG42" s="83"/>
      <c r="DH42" s="83"/>
    </row>
    <row r="43" spans="1:112" s="84" customFormat="1" x14ac:dyDescent="0.25">
      <c r="A43" s="62"/>
      <c r="B43" s="63" cm="1">
        <f t="array" ref="B43">IFERROR(
    SUMPRODUCT(
        IF(ISNUMBER('Claim Entry Example'!M43:DH43), 'Claim Entry Example'!M43:DH43, 0)
    ),
"")</f>
        <v>0</v>
      </c>
      <c r="C43" s="63" t="str">
        <f t="shared" si="0"/>
        <v/>
      </c>
      <c r="D43" s="64"/>
      <c r="E43" s="65"/>
      <c r="F43" s="68" t="str" cm="1">
        <f t="array" ref="F43">IF(G43="","",SUMPRODUCT(($G$5:G43&lt;&gt;"")/COUNTIF($G$5:G43,$G$5:G43&amp;"")))</f>
        <v/>
      </c>
      <c r="G43" s="80"/>
      <c r="H43" s="81"/>
      <c r="I43" s="81"/>
      <c r="J43" s="80"/>
      <c r="K43" s="81"/>
      <c r="L43" s="81"/>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row>
    <row r="44" spans="1:112" s="84" customFormat="1" x14ac:dyDescent="0.25">
      <c r="A44" s="62"/>
      <c r="B44" s="63" cm="1">
        <f t="array" ref="B44">IFERROR(
    SUMPRODUCT(
        IF(ISNUMBER('Claim Entry Example'!M44:DH44), 'Claim Entry Example'!M44:DH44, 0)
    ),
"")</f>
        <v>0</v>
      </c>
      <c r="C44" s="63" t="str">
        <f t="shared" si="0"/>
        <v/>
      </c>
      <c r="D44" s="64"/>
      <c r="E44" s="65"/>
      <c r="F44" s="68" t="str" cm="1">
        <f t="array" ref="F44">IF(G44="","",SUMPRODUCT(($G$5:G44&lt;&gt;"")/COUNTIF($G$5:G44,$G$5:G44&amp;"")))</f>
        <v/>
      </c>
      <c r="G44" s="80"/>
      <c r="H44" s="81"/>
      <c r="I44" s="81"/>
      <c r="J44" s="80"/>
      <c r="K44" s="81"/>
      <c r="L44" s="81"/>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c r="CP44" s="83"/>
      <c r="CQ44" s="83"/>
      <c r="CR44" s="83"/>
      <c r="CS44" s="83"/>
      <c r="CT44" s="83"/>
      <c r="CU44" s="83"/>
      <c r="CV44" s="83"/>
      <c r="CW44" s="83"/>
      <c r="CX44" s="83"/>
      <c r="CY44" s="83"/>
      <c r="CZ44" s="83"/>
      <c r="DA44" s="83"/>
      <c r="DB44" s="83"/>
      <c r="DC44" s="83"/>
      <c r="DD44" s="83"/>
      <c r="DE44" s="83"/>
      <c r="DF44" s="83"/>
      <c r="DG44" s="83"/>
      <c r="DH44" s="83"/>
    </row>
    <row r="45" spans="1:112" s="84" customFormat="1" x14ac:dyDescent="0.25">
      <c r="A45" s="62"/>
      <c r="B45" s="63" cm="1">
        <f t="array" ref="B45">IFERROR(
    SUMPRODUCT(
        IF(ISNUMBER('Claim Entry Example'!M45:DH45), 'Claim Entry Example'!M45:DH45, 0)
    ),
"")</f>
        <v>0</v>
      </c>
      <c r="C45" s="63" t="str">
        <f t="shared" si="0"/>
        <v/>
      </c>
      <c r="D45" s="64"/>
      <c r="E45" s="65"/>
      <c r="F45" s="68" t="str" cm="1">
        <f t="array" ref="F45">IF(G45="","",SUMPRODUCT(($G$5:G45&lt;&gt;"")/COUNTIF($G$5:G45,$G$5:G45&amp;"")))</f>
        <v/>
      </c>
      <c r="G45" s="80"/>
      <c r="H45" s="81"/>
      <c r="I45" s="81"/>
      <c r="J45" s="80"/>
      <c r="K45" s="81"/>
      <c r="L45" s="81"/>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row>
    <row r="46" spans="1:112" s="84" customFormat="1" x14ac:dyDescent="0.25">
      <c r="A46" s="62"/>
      <c r="B46" s="63" cm="1">
        <f t="array" ref="B46">IFERROR(
    SUMPRODUCT(
        IF(ISNUMBER('Claim Entry Example'!M46:DH46), 'Claim Entry Example'!M46:DH46, 0)
    ),
"")</f>
        <v>0</v>
      </c>
      <c r="C46" s="63" t="str">
        <f t="shared" si="0"/>
        <v/>
      </c>
      <c r="D46" s="64"/>
      <c r="E46" s="65"/>
      <c r="F46" s="68" t="str" cm="1">
        <f t="array" ref="F46">IF(G46="","",SUMPRODUCT(($G$5:G46&lt;&gt;"")/COUNTIF($G$5:G46,$G$5:G46&amp;"")))</f>
        <v/>
      </c>
      <c r="G46" s="80"/>
      <c r="H46" s="81"/>
      <c r="I46" s="81"/>
      <c r="J46" s="80"/>
      <c r="K46" s="81"/>
      <c r="L46" s="81"/>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row>
    <row r="47" spans="1:112" s="84" customFormat="1" x14ac:dyDescent="0.25">
      <c r="A47" s="62"/>
      <c r="B47" s="63" cm="1">
        <f t="array" ref="B47">IFERROR(
    SUMPRODUCT(
        IF(ISNUMBER('Claim Entry Example'!M47:DH47), 'Claim Entry Example'!M47:DH47, 0)
    ),
"")</f>
        <v>0</v>
      </c>
      <c r="C47" s="63" t="str">
        <f t="shared" si="0"/>
        <v/>
      </c>
      <c r="D47" s="64"/>
      <c r="E47" s="65"/>
      <c r="F47" s="68" t="str" cm="1">
        <f t="array" ref="F47">IF(G47="","",SUMPRODUCT(($G$5:G47&lt;&gt;"")/COUNTIF($G$5:G47,$G$5:G47&amp;"")))</f>
        <v/>
      </c>
      <c r="G47" s="80"/>
      <c r="H47" s="81"/>
      <c r="I47" s="81"/>
      <c r="J47" s="80"/>
      <c r="K47" s="81"/>
      <c r="L47" s="81"/>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row>
    <row r="48" spans="1:112" s="84" customFormat="1" x14ac:dyDescent="0.25">
      <c r="A48" s="62"/>
      <c r="B48" s="63" cm="1">
        <f t="array" ref="B48">IFERROR(
    SUMPRODUCT(
        IF(ISNUMBER('Claim Entry Example'!M48:DH48), 'Claim Entry Example'!M48:DH48, 0)
    ),
"")</f>
        <v>0</v>
      </c>
      <c r="C48" s="63" t="str">
        <f t="shared" si="0"/>
        <v/>
      </c>
      <c r="D48" s="64"/>
      <c r="E48" s="65"/>
      <c r="F48" s="68" t="str" cm="1">
        <f t="array" ref="F48">IF(G48="","",SUMPRODUCT(($G$5:G48&lt;&gt;"")/COUNTIF($G$5:G48,$G$5:G48&amp;"")))</f>
        <v/>
      </c>
      <c r="G48" s="80"/>
      <c r="H48" s="81"/>
      <c r="I48" s="81"/>
      <c r="J48" s="80"/>
      <c r="K48" s="81"/>
      <c r="L48" s="81"/>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c r="CN48" s="83"/>
      <c r="CO48" s="83"/>
      <c r="CP48" s="83"/>
      <c r="CQ48" s="83"/>
      <c r="CR48" s="83"/>
      <c r="CS48" s="83"/>
      <c r="CT48" s="83"/>
      <c r="CU48" s="83"/>
      <c r="CV48" s="83"/>
      <c r="CW48" s="83"/>
      <c r="CX48" s="83"/>
      <c r="CY48" s="83"/>
      <c r="CZ48" s="83"/>
      <c r="DA48" s="83"/>
      <c r="DB48" s="83"/>
      <c r="DC48" s="83"/>
      <c r="DD48" s="83"/>
      <c r="DE48" s="83"/>
      <c r="DF48" s="83"/>
      <c r="DG48" s="83"/>
      <c r="DH48" s="83"/>
    </row>
    <row r="49" spans="1:112" s="84" customFormat="1" x14ac:dyDescent="0.25">
      <c r="A49" s="62"/>
      <c r="B49" s="63" cm="1">
        <f t="array" ref="B49">IFERROR(
    SUMPRODUCT(
        IF(ISNUMBER('Claim Entry Example'!M49:DH49), 'Claim Entry Example'!M49:DH49, 0)
    ),
"")</f>
        <v>0</v>
      </c>
      <c r="C49" s="63" t="str">
        <f t="shared" si="0"/>
        <v/>
      </c>
      <c r="D49" s="64"/>
      <c r="E49" s="65"/>
      <c r="F49" s="68" t="str" cm="1">
        <f t="array" ref="F49">IF(G49="","",SUMPRODUCT(($G$5:G49&lt;&gt;"")/COUNTIF($G$5:G49,$G$5:G49&amp;"")))</f>
        <v/>
      </c>
      <c r="G49" s="80"/>
      <c r="H49" s="81"/>
      <c r="I49" s="81"/>
      <c r="J49" s="80"/>
      <c r="K49" s="81"/>
      <c r="L49" s="81"/>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c r="CN49" s="83"/>
      <c r="CO49" s="83"/>
      <c r="CP49" s="83"/>
      <c r="CQ49" s="83"/>
      <c r="CR49" s="83"/>
      <c r="CS49" s="83"/>
      <c r="CT49" s="83"/>
      <c r="CU49" s="83"/>
      <c r="CV49" s="83"/>
      <c r="CW49" s="83"/>
      <c r="CX49" s="83"/>
      <c r="CY49" s="83"/>
      <c r="CZ49" s="83"/>
      <c r="DA49" s="83"/>
      <c r="DB49" s="83"/>
      <c r="DC49" s="83"/>
      <c r="DD49" s="83"/>
      <c r="DE49" s="83"/>
      <c r="DF49" s="83"/>
      <c r="DG49" s="83"/>
      <c r="DH49" s="83"/>
    </row>
    <row r="50" spans="1:112" s="84" customFormat="1" x14ac:dyDescent="0.25">
      <c r="A50" s="62"/>
      <c r="B50" s="63" cm="1">
        <f t="array" ref="B50">IFERROR(
    SUMPRODUCT(
        IF(ISNUMBER('Claim Entry Example'!M50:DH50), 'Claim Entry Example'!M50:DH50, 0)
    ),
"")</f>
        <v>0</v>
      </c>
      <c r="C50" s="63" t="str">
        <f t="shared" si="0"/>
        <v/>
      </c>
      <c r="D50" s="64"/>
      <c r="E50" s="65"/>
      <c r="F50" s="68" t="str" cm="1">
        <f t="array" ref="F50">IF(G50="","",SUMPRODUCT(($G$5:G50&lt;&gt;"")/COUNTIF($G$5:G50,$G$5:G50&amp;"")))</f>
        <v/>
      </c>
      <c r="G50" s="80"/>
      <c r="H50" s="81"/>
      <c r="I50" s="81"/>
      <c r="J50" s="80"/>
      <c r="K50" s="81"/>
      <c r="L50" s="81"/>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c r="CO50" s="83"/>
      <c r="CP50" s="83"/>
      <c r="CQ50" s="83"/>
      <c r="CR50" s="83"/>
      <c r="CS50" s="83"/>
      <c r="CT50" s="83"/>
      <c r="CU50" s="83"/>
      <c r="CV50" s="83"/>
      <c r="CW50" s="83"/>
      <c r="CX50" s="83"/>
      <c r="CY50" s="83"/>
      <c r="CZ50" s="83"/>
      <c r="DA50" s="83"/>
      <c r="DB50" s="83"/>
      <c r="DC50" s="83"/>
      <c r="DD50" s="83"/>
      <c r="DE50" s="83"/>
      <c r="DF50" s="83"/>
      <c r="DG50" s="83"/>
      <c r="DH50" s="83"/>
    </row>
    <row r="51" spans="1:112" s="84" customFormat="1" x14ac:dyDescent="0.25">
      <c r="A51" s="62"/>
      <c r="B51" s="63" cm="1">
        <f t="array" ref="B51">IFERROR(
    SUMPRODUCT(
        IF(ISNUMBER('Claim Entry Example'!M51:DH51), 'Claim Entry Example'!M51:DH51, 0)
    ),
"")</f>
        <v>0</v>
      </c>
      <c r="C51" s="63" t="str">
        <f t="shared" si="0"/>
        <v/>
      </c>
      <c r="D51" s="64"/>
      <c r="E51" s="65"/>
      <c r="F51" s="68" t="str" cm="1">
        <f t="array" ref="F51">IF(G51="","",SUMPRODUCT(($G$5:G51&lt;&gt;"")/COUNTIF($G$5:G51,$G$5:G51&amp;"")))</f>
        <v/>
      </c>
      <c r="G51" s="80"/>
      <c r="H51" s="81"/>
      <c r="I51" s="81"/>
      <c r="J51" s="80"/>
      <c r="K51" s="81"/>
      <c r="L51" s="81"/>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row>
    <row r="52" spans="1:112" s="84" customFormat="1" x14ac:dyDescent="0.25">
      <c r="A52" s="62"/>
      <c r="B52" s="63" cm="1">
        <f t="array" ref="B52">IFERROR(
    SUMPRODUCT(
        IF(ISNUMBER('Claim Entry Example'!M52:DH52), 'Claim Entry Example'!M52:DH52, 0)
    ),
"")</f>
        <v>0</v>
      </c>
      <c r="C52" s="63" t="str">
        <f t="shared" si="0"/>
        <v/>
      </c>
      <c r="D52" s="64"/>
      <c r="E52" s="65"/>
      <c r="F52" s="68" t="str" cm="1">
        <f t="array" ref="F52">IF(G52="","",SUMPRODUCT(($G$5:G52&lt;&gt;"")/COUNTIF($G$5:G52,$G$5:G52&amp;"")))</f>
        <v/>
      </c>
      <c r="G52" s="80"/>
      <c r="H52" s="81"/>
      <c r="I52" s="81"/>
      <c r="J52" s="80"/>
      <c r="K52" s="81"/>
      <c r="L52" s="81"/>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83"/>
      <c r="CU52" s="83"/>
      <c r="CV52" s="83"/>
      <c r="CW52" s="83"/>
      <c r="CX52" s="83"/>
      <c r="CY52" s="83"/>
      <c r="CZ52" s="83"/>
      <c r="DA52" s="83"/>
      <c r="DB52" s="83"/>
      <c r="DC52" s="83"/>
      <c r="DD52" s="83"/>
      <c r="DE52" s="83"/>
      <c r="DF52" s="83"/>
      <c r="DG52" s="83"/>
      <c r="DH52" s="83"/>
    </row>
    <row r="53" spans="1:112" s="84" customFormat="1" x14ac:dyDescent="0.25">
      <c r="A53" s="62"/>
      <c r="B53" s="63" cm="1">
        <f t="array" ref="B53">IFERROR(
    SUMPRODUCT(
        IF(ISNUMBER('Claim Entry Example'!M53:DH53), 'Claim Entry Example'!M53:DH53, 0)
    ),
"")</f>
        <v>0</v>
      </c>
      <c r="C53" s="63" t="str">
        <f t="shared" si="0"/>
        <v/>
      </c>
      <c r="D53" s="64"/>
      <c r="E53" s="65"/>
      <c r="F53" s="68" t="str" cm="1">
        <f t="array" ref="F53">IF(G53="","",SUMPRODUCT(($G$5:G53&lt;&gt;"")/COUNTIF($G$5:G53,$G$5:G53&amp;"")))</f>
        <v/>
      </c>
      <c r="G53" s="80"/>
      <c r="H53" s="81"/>
      <c r="I53" s="81"/>
      <c r="J53" s="80"/>
      <c r="K53" s="81"/>
      <c r="L53" s="81"/>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row>
    <row r="54" spans="1:112" s="84" customFormat="1" x14ac:dyDescent="0.25">
      <c r="A54" s="62"/>
      <c r="B54" s="63" cm="1">
        <f t="array" ref="B54">IFERROR(
    SUMPRODUCT(
        IF(ISNUMBER('Claim Entry Example'!M54:DH54), 'Claim Entry Example'!M54:DH54, 0)
    ),
"")</f>
        <v>0</v>
      </c>
      <c r="C54" s="63" t="str">
        <f t="shared" si="0"/>
        <v/>
      </c>
      <c r="D54" s="64"/>
      <c r="E54" s="65"/>
      <c r="F54" s="68" t="str" cm="1">
        <f t="array" ref="F54">IF(G54="","",SUMPRODUCT(($G$5:G54&lt;&gt;"")/COUNTIF($G$5:G54,$G$5:G54&amp;"")))</f>
        <v/>
      </c>
      <c r="G54" s="80"/>
      <c r="H54" s="81"/>
      <c r="I54" s="81"/>
      <c r="J54" s="80"/>
      <c r="K54" s="81"/>
      <c r="L54" s="81"/>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c r="CP54" s="83"/>
      <c r="CQ54" s="83"/>
      <c r="CR54" s="83"/>
      <c r="CS54" s="83"/>
      <c r="CT54" s="83"/>
      <c r="CU54" s="83"/>
      <c r="CV54" s="83"/>
      <c r="CW54" s="83"/>
      <c r="CX54" s="83"/>
      <c r="CY54" s="83"/>
      <c r="CZ54" s="83"/>
      <c r="DA54" s="83"/>
      <c r="DB54" s="83"/>
      <c r="DC54" s="83"/>
      <c r="DD54" s="83"/>
      <c r="DE54" s="83"/>
      <c r="DF54" s="83"/>
      <c r="DG54" s="83"/>
      <c r="DH54" s="83"/>
    </row>
    <row r="55" spans="1:112" x14ac:dyDescent="0.25">
      <c r="D55" s="66"/>
      <c r="E55" s="66"/>
    </row>
    <row r="56" spans="1:112" x14ac:dyDescent="0.25">
      <c r="D56" s="66"/>
      <c r="E56" s="66"/>
    </row>
    <row r="57" spans="1:112" x14ac:dyDescent="0.25">
      <c r="D57" s="66"/>
      <c r="E57" s="66"/>
    </row>
    <row r="58" spans="1:112" x14ac:dyDescent="0.25">
      <c r="D58" s="66"/>
      <c r="E58" s="66"/>
    </row>
    <row r="59" spans="1:112" x14ac:dyDescent="0.25">
      <c r="D59" s="66"/>
      <c r="E59" s="66"/>
    </row>
    <row r="60" spans="1:112" x14ac:dyDescent="0.25">
      <c r="D60" s="66"/>
      <c r="E60" s="66"/>
    </row>
    <row r="61" spans="1:112" x14ac:dyDescent="0.25">
      <c r="D61" s="66"/>
      <c r="E61" s="66"/>
    </row>
    <row r="62" spans="1:112" x14ac:dyDescent="0.25">
      <c r="D62" s="66"/>
      <c r="E62" s="66"/>
    </row>
    <row r="63" spans="1:112" x14ac:dyDescent="0.25">
      <c r="D63" s="66"/>
      <c r="E63" s="66"/>
    </row>
    <row r="64" spans="1:112" x14ac:dyDescent="0.25">
      <c r="D64" s="66"/>
      <c r="E64" s="66"/>
    </row>
    <row r="65" spans="4:5" x14ac:dyDescent="0.25">
      <c r="D65" s="66"/>
      <c r="E65" s="66"/>
    </row>
    <row r="66" spans="4:5" x14ac:dyDescent="0.25">
      <c r="D66" s="66"/>
      <c r="E66" s="66"/>
    </row>
    <row r="67" spans="4:5" x14ac:dyDescent="0.25">
      <c r="D67" s="66"/>
      <c r="E67" s="66"/>
    </row>
    <row r="68" spans="4:5" x14ac:dyDescent="0.25">
      <c r="D68" s="66"/>
      <c r="E68" s="66"/>
    </row>
    <row r="69" spans="4:5" x14ac:dyDescent="0.25">
      <c r="D69" s="66"/>
      <c r="E69" s="66"/>
    </row>
    <row r="70" spans="4:5" x14ac:dyDescent="0.25">
      <c r="D70" s="66"/>
      <c r="E70" s="66"/>
    </row>
    <row r="71" spans="4:5" x14ac:dyDescent="0.25">
      <c r="D71" s="66"/>
      <c r="E71" s="66"/>
    </row>
    <row r="72" spans="4:5" x14ac:dyDescent="0.25">
      <c r="D72" s="66"/>
      <c r="E72" s="66"/>
    </row>
    <row r="73" spans="4:5" x14ac:dyDescent="0.25">
      <c r="D73" s="66"/>
      <c r="E73" s="66"/>
    </row>
    <row r="74" spans="4:5" x14ac:dyDescent="0.25">
      <c r="D74" s="66"/>
      <c r="E74" s="66"/>
    </row>
    <row r="75" spans="4:5" x14ac:dyDescent="0.25">
      <c r="D75" s="66"/>
      <c r="E75" s="66"/>
    </row>
    <row r="76" spans="4:5" x14ac:dyDescent="0.25">
      <c r="D76" s="66"/>
      <c r="E76" s="66"/>
    </row>
    <row r="77" spans="4:5" x14ac:dyDescent="0.25">
      <c r="D77" s="66"/>
      <c r="E77" s="66"/>
    </row>
    <row r="78" spans="4:5" x14ac:dyDescent="0.25">
      <c r="D78" s="66"/>
      <c r="E78" s="66"/>
    </row>
    <row r="79" spans="4:5" x14ac:dyDescent="0.25">
      <c r="D79" s="66"/>
      <c r="E79" s="66"/>
    </row>
    <row r="80" spans="4:5" x14ac:dyDescent="0.25">
      <c r="D80" s="66"/>
      <c r="E80" s="66"/>
    </row>
    <row r="81" spans="4:5" x14ac:dyDescent="0.25">
      <c r="D81" s="66"/>
      <c r="E81" s="66"/>
    </row>
    <row r="82" spans="4:5" x14ac:dyDescent="0.25">
      <c r="D82" s="66"/>
      <c r="E82" s="66"/>
    </row>
    <row r="83" spans="4:5" x14ac:dyDescent="0.25">
      <c r="D83" s="66"/>
      <c r="E83" s="66"/>
    </row>
    <row r="84" spans="4:5" x14ac:dyDescent="0.25">
      <c r="D84" s="66"/>
      <c r="E84" s="66"/>
    </row>
    <row r="85" spans="4:5" x14ac:dyDescent="0.25">
      <c r="D85" s="66"/>
      <c r="E85" s="66"/>
    </row>
    <row r="86" spans="4:5" x14ac:dyDescent="0.25">
      <c r="D86" s="66"/>
      <c r="E86" s="66"/>
    </row>
    <row r="87" spans="4:5" x14ac:dyDescent="0.25">
      <c r="D87" s="66"/>
      <c r="E87" s="66"/>
    </row>
    <row r="88" spans="4:5" x14ac:dyDescent="0.25">
      <c r="D88" s="66"/>
      <c r="E88" s="66"/>
    </row>
    <row r="89" spans="4:5" x14ac:dyDescent="0.25">
      <c r="D89" s="66"/>
      <c r="E89" s="66"/>
    </row>
    <row r="90" spans="4:5" x14ac:dyDescent="0.25">
      <c r="D90" s="66"/>
      <c r="E90" s="66"/>
    </row>
    <row r="91" spans="4:5" x14ac:dyDescent="0.25">
      <c r="D91" s="66"/>
      <c r="E91" s="66"/>
    </row>
    <row r="92" spans="4:5" x14ac:dyDescent="0.25">
      <c r="D92" s="66"/>
      <c r="E92" s="66"/>
    </row>
    <row r="93" spans="4:5" x14ac:dyDescent="0.25">
      <c r="D93" s="66"/>
      <c r="E93" s="66"/>
    </row>
    <row r="94" spans="4:5" x14ac:dyDescent="0.25">
      <c r="D94" s="66"/>
      <c r="E94" s="66"/>
    </row>
    <row r="95" spans="4:5" x14ac:dyDescent="0.25">
      <c r="D95" s="66"/>
      <c r="E95" s="66"/>
    </row>
    <row r="96" spans="4:5" x14ac:dyDescent="0.25">
      <c r="D96" s="66"/>
      <c r="E96" s="66"/>
    </row>
    <row r="97" spans="4:5" x14ac:dyDescent="0.25">
      <c r="D97" s="66"/>
      <c r="E97" s="66"/>
    </row>
    <row r="98" spans="4:5" x14ac:dyDescent="0.25">
      <c r="D98" s="66"/>
      <c r="E98" s="66"/>
    </row>
    <row r="99" spans="4:5" x14ac:dyDescent="0.25">
      <c r="D99" s="66"/>
      <c r="E99" s="66"/>
    </row>
    <row r="100" spans="4:5" x14ac:dyDescent="0.25">
      <c r="D100" s="66"/>
      <c r="E100" s="66"/>
    </row>
    <row r="101" spans="4:5" x14ac:dyDescent="0.25">
      <c r="D101" s="66"/>
      <c r="E101" s="66"/>
    </row>
    <row r="102" spans="4:5" x14ac:dyDescent="0.25">
      <c r="D102" s="66"/>
      <c r="E102" s="66"/>
    </row>
    <row r="103" spans="4:5" x14ac:dyDescent="0.25">
      <c r="D103" s="66"/>
      <c r="E103" s="66"/>
    </row>
    <row r="104" spans="4:5" x14ac:dyDescent="0.25">
      <c r="D104" s="66"/>
      <c r="E104" s="66"/>
    </row>
    <row r="105" spans="4:5" x14ac:dyDescent="0.25">
      <c r="D105" s="66"/>
      <c r="E105" s="66"/>
    </row>
    <row r="106" spans="4:5" x14ac:dyDescent="0.25">
      <c r="D106" s="66"/>
      <c r="E106" s="66"/>
    </row>
    <row r="107" spans="4:5" x14ac:dyDescent="0.25">
      <c r="D107" s="66"/>
      <c r="E107" s="66"/>
    </row>
    <row r="108" spans="4:5" x14ac:dyDescent="0.25">
      <c r="D108" s="66"/>
      <c r="E108" s="66"/>
    </row>
    <row r="109" spans="4:5" x14ac:dyDescent="0.25">
      <c r="D109" s="66"/>
      <c r="E109" s="66"/>
    </row>
    <row r="110" spans="4:5" x14ac:dyDescent="0.25">
      <c r="D110" s="66"/>
      <c r="E110" s="66"/>
    </row>
    <row r="111" spans="4:5" x14ac:dyDescent="0.25">
      <c r="D111" s="66"/>
      <c r="E111" s="66"/>
    </row>
    <row r="112" spans="4:5" x14ac:dyDescent="0.25">
      <c r="D112" s="66"/>
      <c r="E112" s="66"/>
    </row>
    <row r="113" spans="4:5" x14ac:dyDescent="0.25">
      <c r="D113" s="66"/>
      <c r="E113" s="66"/>
    </row>
    <row r="114" spans="4:5" x14ac:dyDescent="0.25">
      <c r="D114" s="66"/>
      <c r="E114" s="66"/>
    </row>
    <row r="115" spans="4:5" x14ac:dyDescent="0.25">
      <c r="D115" s="66"/>
      <c r="E115" s="66"/>
    </row>
    <row r="116" spans="4:5" x14ac:dyDescent="0.25">
      <c r="D116" s="66"/>
      <c r="E116" s="66"/>
    </row>
    <row r="117" spans="4:5" x14ac:dyDescent="0.25">
      <c r="D117" s="66"/>
      <c r="E117" s="66"/>
    </row>
    <row r="118" spans="4:5" x14ac:dyDescent="0.25">
      <c r="D118" s="66"/>
      <c r="E118" s="66"/>
    </row>
    <row r="119" spans="4:5" x14ac:dyDescent="0.25">
      <c r="D119" s="66"/>
      <c r="E119" s="66"/>
    </row>
    <row r="120" spans="4:5" x14ac:dyDescent="0.25">
      <c r="D120" s="66"/>
      <c r="E120" s="66"/>
    </row>
    <row r="121" spans="4:5" x14ac:dyDescent="0.25">
      <c r="D121" s="66"/>
      <c r="E121" s="66"/>
    </row>
    <row r="122" spans="4:5" x14ac:dyDescent="0.25">
      <c r="D122" s="66"/>
      <c r="E122" s="66"/>
    </row>
    <row r="123" spans="4:5" x14ac:dyDescent="0.25">
      <c r="D123" s="66"/>
      <c r="E123" s="66"/>
    </row>
    <row r="124" spans="4:5" x14ac:dyDescent="0.25">
      <c r="D124" s="66"/>
      <c r="E124" s="66"/>
    </row>
    <row r="125" spans="4:5" x14ac:dyDescent="0.25">
      <c r="D125" s="66"/>
      <c r="E125" s="66"/>
    </row>
    <row r="126" spans="4:5" x14ac:dyDescent="0.25">
      <c r="D126" s="66"/>
      <c r="E126" s="66"/>
    </row>
    <row r="127" spans="4:5" x14ac:dyDescent="0.25">
      <c r="D127" s="66"/>
      <c r="E127" s="66"/>
    </row>
    <row r="128" spans="4:5" x14ac:dyDescent="0.25">
      <c r="D128" s="66"/>
      <c r="E128" s="66"/>
    </row>
    <row r="129" spans="4:5" x14ac:dyDescent="0.25">
      <c r="D129" s="66"/>
      <c r="E129" s="66"/>
    </row>
    <row r="130" spans="4:5" x14ac:dyDescent="0.25">
      <c r="D130" s="66"/>
      <c r="E130" s="66"/>
    </row>
    <row r="131" spans="4:5" x14ac:dyDescent="0.25">
      <c r="D131" s="66"/>
      <c r="E131" s="66"/>
    </row>
  </sheetData>
  <sheetProtection algorithmName="SHA-512" hashValue="iSt3P+LzYRpIe0sbdrnSsmSse0pNQvymsekTxGs/R+hwGqAfSpx5Xd6PVU3KPhtgf/w8zMFS6w2SjLHGRAkgTQ==" saltValue="T5D4oaX78UxytZexatXwiA==" spinCount="100000" sheet="1" formatColumns="0"/>
  <mergeCells count="1">
    <mergeCell ref="I2:K2"/>
  </mergeCells>
  <conditionalFormatting sqref="A5:L54">
    <cfRule type="expression" dxfId="17" priority="1">
      <formula>$F5&lt;&gt;$F6</formula>
    </cfRule>
  </conditionalFormatting>
  <conditionalFormatting sqref="L5:L54">
    <cfRule type="expression" dxfId="16" priority="5">
      <formula>L$4&lt;&gt;""</formula>
    </cfRule>
  </conditionalFormatting>
  <conditionalFormatting sqref="M4:DH4">
    <cfRule type="expression" dxfId="15" priority="6">
      <formula>M$4&lt;&gt;""</formula>
    </cfRule>
  </conditionalFormatting>
  <conditionalFormatting sqref="M5:DH54">
    <cfRule type="expression" dxfId="14" priority="3">
      <formula>AND(M$4&lt;&gt;"",$F5&lt;&gt;$F6)</formula>
    </cfRule>
    <cfRule type="expression" dxfId="13" priority="4">
      <formula>M$4&lt;&gt;""</formula>
    </cfRule>
  </conditionalFormatting>
  <dataValidations count="1">
    <dataValidation type="list" allowBlank="1" showInputMessage="1" prompt="Select primary reason or enter your own." sqref="L5:L54" xr:uid="{A93FB9F4-4AC4-4B55-B59E-9B97DA57F473}">
      <formula1>reasons</formula1>
    </dataValidation>
  </dataValidation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1D1FCF-2BDD-4D3E-AD9F-5DDC01AAE447}">
          <x14:formula1>
            <xm:f>'sponsor dropdowns'!$I$1:$I$2</xm:f>
          </x14:formula1>
          <xm:sqref>I2:K2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4360-B00F-4ADA-AA7A-E4BEF8887452}">
  <sheetPr codeName="Sheet4">
    <tabColor theme="1" tint="0.499984740745262"/>
  </sheetPr>
  <dimension ref="A2:CY110"/>
  <sheetViews>
    <sheetView showGridLines="0" showZeros="0" zoomScaleNormal="100" workbookViewId="0"/>
  </sheetViews>
  <sheetFormatPr defaultColWidth="20.42578125" defaultRowHeight="15" x14ac:dyDescent="0.25"/>
  <cols>
    <col min="1" max="1" width="6.85546875" style="2" customWidth="1"/>
    <col min="2" max="2" width="10.7109375" customWidth="1"/>
    <col min="3" max="3" width="17.7109375" customWidth="1"/>
    <col min="4" max="103" width="15.7109375" customWidth="1"/>
  </cols>
  <sheetData>
    <row r="2" spans="1:103" ht="24" x14ac:dyDescent="0.4">
      <c r="C2" s="3" t="s">
        <v>648</v>
      </c>
    </row>
    <row r="3" spans="1:103" x14ac:dyDescent="0.25">
      <c r="A3"/>
    </row>
    <row r="4" spans="1:103" s="9" customFormat="1" ht="45" x14ac:dyDescent="0.25">
      <c r="A4" s="4"/>
      <c r="B4" s="5"/>
      <c r="C4" s="6"/>
      <c r="D4" s="61" t="str">
        <f>'Claim Entry Example'!M4</f>
        <v>Max's Island Elementary School</v>
      </c>
      <c r="E4" s="61" t="str">
        <f>'Claim Entry Example'!N4</f>
        <v>Rumpus Middle School</v>
      </c>
      <c r="F4" s="61" t="str">
        <f>'Claim Entry Example'!O4</f>
        <v xml:space="preserve">Crown &amp; Scepter High School </v>
      </c>
      <c r="G4" s="6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row>
    <row r="5" spans="1:103" s="24" customFormat="1" x14ac:dyDescent="0.25">
      <c r="A5" s="18"/>
      <c r="B5" s="19"/>
      <c r="C5" s="12" t="s">
        <v>35</v>
      </c>
      <c r="D5" s="24" t="str">
        <f>_xlfn.XLOOKUP(D$4,'sponsor dropdowns'!$K$2:$K$4,'sponsor dropdowns'!$L$2:$L$4,"",0)</f>
        <v>SG-90001-ME</v>
      </c>
      <c r="E5" s="24" t="str">
        <f>_xlfn.XLOOKUP(E$4,'sponsor dropdowns'!$K$2:$K$4,'sponsor dropdowns'!$L$2:$L$4,"",0)</f>
        <v>SG-90002-RM</v>
      </c>
      <c r="F5" s="24" t="str">
        <f>_xlfn.XLOOKUP(F$4,'sponsor dropdowns'!$K$2:$K$4,'sponsor dropdowns'!$L$2:$L$4,"",0)</f>
        <v>SG-90003-CS</v>
      </c>
    </row>
    <row r="6" spans="1:103" s="1" customFormat="1" x14ac:dyDescent="0.25">
      <c r="A6" s="4"/>
      <c r="B6" s="5"/>
      <c r="C6" s="12" t="s">
        <v>36</v>
      </c>
      <c r="D6" s="71">
        <f>IF(D$5="","",2023)</f>
        <v>2023</v>
      </c>
      <c r="E6" s="71">
        <f t="shared" ref="E6:F6" si="0">IF(E$5="","",2023)</f>
        <v>2023</v>
      </c>
      <c r="F6" s="71">
        <f t="shared" si="0"/>
        <v>2023</v>
      </c>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row>
    <row r="7" spans="1:103" s="1" customFormat="1" x14ac:dyDescent="0.25">
      <c r="A7" s="4"/>
      <c r="B7" s="5"/>
      <c r="C7" s="12" t="s">
        <v>37</v>
      </c>
      <c r="D7" s="76">
        <f>D$6-D$8</f>
        <v>-598.82999999999993</v>
      </c>
      <c r="E7" s="76">
        <f>E$6-E$8</f>
        <v>564.65999999999985</v>
      </c>
      <c r="F7" s="76">
        <f t="shared" ref="F7" si="1">F$6-F$8</f>
        <v>566.05999999999995</v>
      </c>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row>
    <row r="8" spans="1:103" s="10" customFormat="1" ht="30" x14ac:dyDescent="0.25">
      <c r="A8" s="13" t="s">
        <v>38</v>
      </c>
      <c r="B8" s="13" t="s">
        <v>17</v>
      </c>
      <c r="C8" s="13" t="s">
        <v>39</v>
      </c>
      <c r="D8" s="73">
        <f>SUM(D$9:D$12)</f>
        <v>2621.83</v>
      </c>
      <c r="E8" s="73">
        <f t="shared" ref="E8:F8" si="2">SUM(E$9:E$12)</f>
        <v>1458.3400000000001</v>
      </c>
      <c r="F8" s="73">
        <f t="shared" si="2"/>
        <v>1456.94</v>
      </c>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row>
    <row r="9" spans="1:103" s="17" customFormat="1" ht="18" customHeight="1" x14ac:dyDescent="0.25">
      <c r="A9" s="14">
        <v>1</v>
      </c>
      <c r="B9" s="15">
        <f>_xlfn.XLOOKUP(A9,'Claim Entry Example'!$F$5:$F$54,'Claim Entry Example'!$G$5:$G$54,"",0)</f>
        <v>45939</v>
      </c>
      <c r="C9" s="59">
        <f>SUM(D9:F9)</f>
        <v>2969.5</v>
      </c>
      <c r="D9" s="60">
        <f>SUMIF('Claim Entry Example'!$F$5:$F$54,'Claim Totals'!$A9,'Claim Entry Example'!M$5:M$54)</f>
        <v>973.90000000000009</v>
      </c>
      <c r="E9" s="60">
        <f>SUMIF('Claim Entry Example'!$F$5:$F$54,'Claim Totals'!$A9,'Claim Entry Example'!N$5:N$54)</f>
        <v>981</v>
      </c>
      <c r="F9" s="60">
        <f>SUMIF('Claim Entry Example'!$F$5:$F$54,'Claim Totals'!$A9,'Claim Entry Example'!O$5:O$54)</f>
        <v>1014.6</v>
      </c>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row>
    <row r="10" spans="1:103" s="17" customFormat="1" ht="18" customHeight="1" x14ac:dyDescent="0.25">
      <c r="A10" s="14">
        <v>2</v>
      </c>
      <c r="B10" s="15">
        <f>_xlfn.XLOOKUP(A10,'Claim Entry Example'!$F$5:$F$54,'Claim Entry Example'!$G$5:$G$54,"",0)</f>
        <v>45961</v>
      </c>
      <c r="C10" s="59">
        <f t="shared" ref="C10:C12" si="3">SUM(D10:F10)</f>
        <v>317.72000000000003</v>
      </c>
      <c r="D10" s="60">
        <f>SUMIF('Claim Entry Example'!$F$5:$F$54,'Claim Totals'!$A10,'Claim Entry Example'!M$5:M$54)</f>
        <v>84.24</v>
      </c>
      <c r="E10" s="60">
        <f>SUMIF('Claim Entry Example'!$F$5:$F$54,'Claim Totals'!$A10,'Claim Entry Example'!N$5:N$54)</f>
        <v>84.24</v>
      </c>
      <c r="F10" s="60">
        <f>SUMIF('Claim Entry Example'!$F$5:$F$54,'Claim Totals'!$A10,'Claim Entry Example'!O$5:O$54)</f>
        <v>149.24</v>
      </c>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row>
    <row r="11" spans="1:103" s="17" customFormat="1" ht="18" customHeight="1" x14ac:dyDescent="0.25">
      <c r="A11" s="14">
        <v>3</v>
      </c>
      <c r="B11" s="15">
        <f>_xlfn.XLOOKUP(A11,'Claim Entry Example'!$F$5:$F$54,'Claim Entry Example'!$G$5:$G$54,"",0)</f>
        <v>45976</v>
      </c>
      <c r="C11" s="59">
        <f t="shared" si="3"/>
        <v>2249.89</v>
      </c>
      <c r="D11" s="60">
        <f>SUMIF('Claim Entry Example'!$F$5:$F$54,'Claim Totals'!$A11,'Claim Entry Example'!M$5:M$54)</f>
        <v>1563.69</v>
      </c>
      <c r="E11" s="60">
        <f>SUMIF('Claim Entry Example'!$F$5:$F$54,'Claim Totals'!$A11,'Claim Entry Example'!N$5:N$54)</f>
        <v>393.1</v>
      </c>
      <c r="F11" s="60">
        <f>SUMIF('Claim Entry Example'!$F$5:$F$54,'Claim Totals'!$A11,'Claim Entry Example'!O$5:O$54)</f>
        <v>293.10000000000002</v>
      </c>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row>
    <row r="12" spans="1:103" s="17" customFormat="1" ht="18" customHeight="1" x14ac:dyDescent="0.25">
      <c r="A12" s="14"/>
      <c r="B12" s="15"/>
      <c r="C12" s="59">
        <f t="shared" si="3"/>
        <v>0</v>
      </c>
      <c r="D12" s="60">
        <f>SUMIF('Claim Entry Example'!$F$5:$F$54,'Claim Totals'!$A12,'Claim Entry Example'!M$5:M$54)</f>
        <v>0</v>
      </c>
      <c r="E12" s="60">
        <f>SUMIF('Claim Entry Example'!$F$5:$F$54,'Claim Totals'!$A12,'Claim Entry Example'!N$5:N$54)</f>
        <v>0</v>
      </c>
      <c r="F12" s="60">
        <f>SUMIF('Claim Entry Example'!$F$5:$F$54,'Claim Totals'!$A12,'Claim Entry Example'!O$5:O$54)</f>
        <v>0</v>
      </c>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row>
    <row r="13" spans="1:103" s="17" customFormat="1" ht="18" customHeight="1" x14ac:dyDescent="0.25">
      <c r="A13" s="14"/>
      <c r="B13" s="15"/>
      <c r="C13" s="59"/>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row>
    <row r="14" spans="1:103" s="17" customFormat="1" ht="18" customHeight="1" x14ac:dyDescent="0.25">
      <c r="A14" s="14"/>
      <c r="B14" s="15"/>
      <c r="C14" s="59"/>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row>
    <row r="15" spans="1:103" s="17" customFormat="1" ht="18" customHeight="1" x14ac:dyDescent="0.25">
      <c r="A15" s="14"/>
      <c r="B15" s="15"/>
      <c r="C15" s="59"/>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row>
    <row r="16" spans="1:103" s="17" customFormat="1" ht="18" customHeight="1" x14ac:dyDescent="0.25">
      <c r="A16" s="14"/>
      <c r="B16" s="15"/>
      <c r="C16" s="59"/>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row>
    <row r="17" spans="1:43" s="17" customFormat="1" ht="18" customHeight="1" x14ac:dyDescent="0.25">
      <c r="A17" s="14"/>
      <c r="B17" s="15"/>
      <c r="C17" s="59"/>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row>
    <row r="18" spans="1:43" s="17" customFormat="1" ht="18" customHeight="1" x14ac:dyDescent="0.25">
      <c r="A18" s="14"/>
      <c r="B18" s="15"/>
      <c r="C18" s="59"/>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row>
    <row r="19" spans="1:43" s="17" customFormat="1" ht="18" customHeight="1" x14ac:dyDescent="0.25">
      <c r="A19" s="14"/>
      <c r="B19" s="15"/>
      <c r="C19" s="59"/>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row>
    <row r="20" spans="1:43" s="17" customFormat="1" ht="18" customHeight="1" x14ac:dyDescent="0.25">
      <c r="A20" s="14"/>
      <c r="B20" s="15"/>
      <c r="C20" s="59"/>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row>
    <row r="21" spans="1:43" s="17" customFormat="1" ht="18" customHeight="1" x14ac:dyDescent="0.25">
      <c r="A21" s="14"/>
      <c r="B21" s="15"/>
      <c r="C21" s="59"/>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row>
    <row r="22" spans="1:43" s="17" customFormat="1" ht="18" customHeight="1" x14ac:dyDescent="0.25">
      <c r="A22" s="14"/>
      <c r="B22" s="15"/>
      <c r="C22" s="59"/>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row>
    <row r="23" spans="1:43" s="17" customFormat="1" ht="18" customHeight="1" x14ac:dyDescent="0.25">
      <c r="A23" s="14"/>
      <c r="B23" s="15"/>
      <c r="C23" s="59"/>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row>
    <row r="24" spans="1:43" s="17" customFormat="1" ht="18" customHeight="1" x14ac:dyDescent="0.25">
      <c r="A24" s="14"/>
      <c r="B24" s="15"/>
      <c r="C24" s="59"/>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row>
    <row r="25" spans="1:43" s="17" customFormat="1" ht="18" customHeight="1" x14ac:dyDescent="0.25">
      <c r="A25" s="14"/>
      <c r="B25" s="15"/>
      <c r="C25" s="59"/>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row>
    <row r="26" spans="1:43" s="17" customFormat="1" ht="18" customHeight="1" x14ac:dyDescent="0.25">
      <c r="A26" s="14"/>
      <c r="B26" s="15"/>
      <c r="C26" s="59"/>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row>
    <row r="27" spans="1:43" s="17" customFormat="1" ht="18" customHeight="1" x14ac:dyDescent="0.25">
      <c r="A27" s="14"/>
      <c r="B27" s="15"/>
      <c r="C27" s="59"/>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row>
    <row r="28" spans="1:43" s="17" customFormat="1" ht="18" customHeight="1" x14ac:dyDescent="0.25">
      <c r="A28" s="14"/>
      <c r="B28" s="15"/>
      <c r="C28" s="59"/>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row>
    <row r="29" spans="1:43" s="17" customFormat="1" ht="18" customHeight="1" x14ac:dyDescent="0.25">
      <c r="A29" s="14"/>
      <c r="B29" s="15"/>
      <c r="C29" s="59"/>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row>
    <row r="30" spans="1:43" s="17" customFormat="1" ht="18" customHeight="1" x14ac:dyDescent="0.25">
      <c r="A30" s="14"/>
      <c r="B30" s="15"/>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row>
    <row r="31" spans="1:43" s="17" customFormat="1" ht="18" customHeight="1" x14ac:dyDescent="0.25">
      <c r="A31" s="14"/>
      <c r="B31" s="15"/>
      <c r="C31" s="59"/>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row>
    <row r="32" spans="1:43" s="17" customFormat="1" ht="18" customHeight="1" x14ac:dyDescent="0.25">
      <c r="A32" s="14"/>
      <c r="B32" s="15"/>
      <c r="C32" s="59"/>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row>
    <row r="33" spans="1:43" s="17" customFormat="1" ht="18" customHeight="1" x14ac:dyDescent="0.25">
      <c r="A33" s="14"/>
      <c r="B33" s="15"/>
      <c r="C33" s="59"/>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row>
    <row r="34" spans="1:43" s="17" customFormat="1" ht="18" customHeight="1" x14ac:dyDescent="0.25">
      <c r="A34" s="14"/>
      <c r="B34" s="15"/>
      <c r="C34" s="59"/>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row>
    <row r="35" spans="1:43" s="17" customFormat="1" ht="18" customHeight="1" x14ac:dyDescent="0.25">
      <c r="A35" s="14"/>
      <c r="B35" s="15"/>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row>
    <row r="36" spans="1:43" s="17" customFormat="1" ht="18" customHeight="1" x14ac:dyDescent="0.25">
      <c r="A36" s="14"/>
      <c r="B36" s="15"/>
      <c r="C36" s="59"/>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row>
    <row r="37" spans="1:43" s="17" customFormat="1" ht="18" customHeight="1" x14ac:dyDescent="0.25">
      <c r="A37" s="14"/>
      <c r="B37" s="15"/>
      <c r="C37" s="59"/>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row>
    <row r="38" spans="1:43" s="17" customFormat="1" ht="18" customHeight="1" x14ac:dyDescent="0.25">
      <c r="A38" s="14"/>
      <c r="B38" s="15"/>
      <c r="C38" s="59"/>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row>
    <row r="39" spans="1:43" s="17" customFormat="1" ht="18" customHeight="1" x14ac:dyDescent="0.25">
      <c r="A39" s="14"/>
      <c r="B39" s="15"/>
      <c r="C39" s="59"/>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row>
    <row r="40" spans="1:43" s="17" customFormat="1" ht="18" customHeight="1" x14ac:dyDescent="0.25">
      <c r="A40" s="14"/>
      <c r="B40" s="15"/>
      <c r="C40" s="59"/>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row>
    <row r="41" spans="1:43" s="17" customFormat="1" ht="18" customHeight="1" x14ac:dyDescent="0.25">
      <c r="A41" s="14"/>
      <c r="B41" s="15"/>
      <c r="C41" s="59"/>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row>
    <row r="42" spans="1:43" s="17" customFormat="1" ht="18" customHeight="1" x14ac:dyDescent="0.25">
      <c r="A42" s="14"/>
      <c r="B42" s="15"/>
      <c r="C42" s="59"/>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row>
    <row r="43" spans="1:43" s="17" customFormat="1" ht="18" customHeight="1" x14ac:dyDescent="0.25">
      <c r="A43" s="14"/>
      <c r="B43" s="15"/>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row>
    <row r="44" spans="1:43" s="17" customFormat="1" ht="18" customHeight="1" x14ac:dyDescent="0.25">
      <c r="A44" s="14"/>
      <c r="B44" s="15"/>
      <c r="C44" s="59"/>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row>
    <row r="45" spans="1:43" s="17" customFormat="1" ht="18" customHeight="1" x14ac:dyDescent="0.25">
      <c r="A45" s="14"/>
      <c r="B45" s="15"/>
      <c r="C45" s="59"/>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row>
    <row r="46" spans="1:43" s="17" customFormat="1" ht="18" customHeight="1" x14ac:dyDescent="0.25">
      <c r="A46" s="14"/>
      <c r="B46" s="15"/>
      <c r="C46" s="59"/>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row>
    <row r="47" spans="1:43" s="17" customFormat="1" ht="18" customHeight="1" x14ac:dyDescent="0.25">
      <c r="A47" s="14"/>
      <c r="B47" s="15"/>
      <c r="C47" s="59"/>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row>
    <row r="48" spans="1:43" s="17" customFormat="1" ht="18" customHeight="1" x14ac:dyDescent="0.25">
      <c r="A48" s="14"/>
      <c r="B48" s="15"/>
      <c r="C48" s="59"/>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row>
    <row r="49" spans="1:43" s="17" customFormat="1" ht="18" customHeight="1" x14ac:dyDescent="0.25">
      <c r="A49" s="14"/>
      <c r="B49" s="15"/>
      <c r="C49" s="59"/>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row>
    <row r="50" spans="1:43" s="17" customFormat="1" ht="18" customHeight="1" x14ac:dyDescent="0.25">
      <c r="A50" s="14"/>
      <c r="B50" s="15"/>
      <c r="C50" s="59"/>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row>
    <row r="51" spans="1:43" s="17" customFormat="1" ht="18" customHeight="1" x14ac:dyDescent="0.25">
      <c r="A51" s="14"/>
      <c r="B51" s="15"/>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row>
    <row r="52" spans="1:43" s="17" customFormat="1" ht="18" customHeight="1" x14ac:dyDescent="0.25">
      <c r="A52" s="14"/>
      <c r="B52" s="15"/>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row>
    <row r="53" spans="1:43" s="17" customFormat="1" ht="18" customHeight="1" x14ac:dyDescent="0.25">
      <c r="A53" s="14"/>
      <c r="B53" s="15"/>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row>
    <row r="54" spans="1:43" s="17" customFormat="1" ht="18" customHeight="1" x14ac:dyDescent="0.25">
      <c r="A54" s="14"/>
      <c r="B54" s="15"/>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row>
    <row r="55" spans="1:43" s="17" customFormat="1" ht="18" customHeight="1" x14ac:dyDescent="0.25">
      <c r="A55" s="14"/>
      <c r="B55" s="15"/>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row>
    <row r="56" spans="1:43" s="17" customFormat="1" ht="18" customHeight="1" x14ac:dyDescent="0.25">
      <c r="A56" s="14"/>
      <c r="B56" s="15"/>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row>
    <row r="57" spans="1:43" s="17" customFormat="1" ht="18" customHeight="1" x14ac:dyDescent="0.25">
      <c r="A57" s="14"/>
      <c r="B57" s="15"/>
      <c r="C57" s="59"/>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row>
    <row r="58" spans="1:43" s="17" customFormat="1" ht="18" customHeight="1" x14ac:dyDescent="0.25">
      <c r="A58" s="14"/>
      <c r="B58" s="15"/>
      <c r="C58" s="59"/>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row>
    <row r="59" spans="1:43" s="17" customFormat="1" ht="18" customHeight="1" x14ac:dyDescent="0.25">
      <c r="A59" s="14"/>
      <c r="B59" s="15"/>
      <c r="C59" s="59"/>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row>
    <row r="60" spans="1:43" s="17" customFormat="1" ht="18" customHeight="1" x14ac:dyDescent="0.25">
      <c r="A60" s="14"/>
      <c r="B60" s="15"/>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row>
    <row r="61" spans="1:43" s="17" customFormat="1" ht="18" customHeight="1" x14ac:dyDescent="0.25">
      <c r="A61" s="14"/>
      <c r="B61" s="15"/>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row>
    <row r="62" spans="1:43" s="17" customFormat="1" ht="18" customHeight="1" x14ac:dyDescent="0.25">
      <c r="A62" s="14"/>
      <c r="B62" s="15"/>
      <c r="C62" s="59"/>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row>
    <row r="63" spans="1:43" s="17" customFormat="1" ht="18" customHeight="1" x14ac:dyDescent="0.25">
      <c r="A63" s="14"/>
      <c r="B63" s="15"/>
      <c r="C63" s="59"/>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row>
    <row r="64" spans="1:43" s="17" customFormat="1" ht="18" customHeight="1" x14ac:dyDescent="0.25">
      <c r="A64" s="14"/>
      <c r="B64" s="15"/>
      <c r="C64" s="5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row>
    <row r="65" spans="1:43" s="17" customFormat="1" ht="18" customHeight="1" x14ac:dyDescent="0.25">
      <c r="A65" s="14"/>
      <c r="B65" s="15"/>
      <c r="C65" s="59"/>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row>
    <row r="66" spans="1:43" s="17" customFormat="1" ht="18" customHeight="1" x14ac:dyDescent="0.25">
      <c r="A66" s="14"/>
      <c r="B66" s="15"/>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row>
    <row r="67" spans="1:43" s="17" customFormat="1" ht="18" customHeight="1" x14ac:dyDescent="0.25">
      <c r="A67" s="14"/>
      <c r="B67" s="15"/>
      <c r="C67" s="59"/>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row>
    <row r="68" spans="1:43" s="17" customFormat="1" ht="18" customHeight="1" x14ac:dyDescent="0.25">
      <c r="A68" s="14"/>
      <c r="B68" s="15"/>
      <c r="C68" s="5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row>
    <row r="69" spans="1:43" s="17" customFormat="1" ht="18" customHeight="1" x14ac:dyDescent="0.25">
      <c r="A69" s="14"/>
      <c r="B69" s="15"/>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row>
    <row r="70" spans="1:43" s="17" customFormat="1" ht="18" customHeight="1" x14ac:dyDescent="0.25">
      <c r="A70" s="14"/>
      <c r="B70" s="15"/>
      <c r="C70" s="59"/>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row>
    <row r="71" spans="1:43" s="17" customFormat="1" ht="18" customHeight="1" x14ac:dyDescent="0.25">
      <c r="A71" s="14"/>
      <c r="B71" s="15"/>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row>
    <row r="72" spans="1:43" s="17" customFormat="1" ht="18" customHeight="1" x14ac:dyDescent="0.25">
      <c r="A72" s="14"/>
      <c r="B72" s="15"/>
      <c r="C72" s="59"/>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row>
    <row r="73" spans="1:43" s="17" customFormat="1" ht="18" customHeight="1" x14ac:dyDescent="0.25">
      <c r="A73" s="14"/>
      <c r="B73" s="15"/>
      <c r="C73" s="59"/>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row>
    <row r="74" spans="1:43" s="17" customFormat="1" ht="18" customHeight="1" x14ac:dyDescent="0.25">
      <c r="A74" s="14"/>
      <c r="B74" s="15"/>
      <c r="C74" s="59"/>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row>
    <row r="75" spans="1:43" s="17" customFormat="1" ht="18" customHeight="1" x14ac:dyDescent="0.25">
      <c r="A75" s="14"/>
      <c r="B75" s="15"/>
      <c r="C75" s="59"/>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row>
    <row r="76" spans="1:43" s="17" customFormat="1" ht="18" customHeight="1" x14ac:dyDescent="0.25">
      <c r="A76" s="14"/>
      <c r="B76" s="15"/>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row>
    <row r="77" spans="1:43" s="17" customFormat="1" ht="18" customHeight="1" x14ac:dyDescent="0.25">
      <c r="A77" s="14"/>
      <c r="B77" s="15"/>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row>
    <row r="78" spans="1:43" s="17" customFormat="1" ht="18" customHeight="1" x14ac:dyDescent="0.25">
      <c r="A78" s="14"/>
      <c r="B78" s="15"/>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row>
    <row r="79" spans="1:43" s="17" customFormat="1" ht="18" customHeight="1" x14ac:dyDescent="0.25">
      <c r="A79" s="14"/>
      <c r="B79" s="15"/>
      <c r="C79" s="59"/>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row>
    <row r="80" spans="1:43" s="17" customFormat="1" ht="18" customHeight="1" x14ac:dyDescent="0.25">
      <c r="A80" s="14"/>
      <c r="B80" s="15"/>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row>
    <row r="81" spans="1:43" s="17" customFormat="1" ht="18" customHeight="1" x14ac:dyDescent="0.25">
      <c r="A81" s="14"/>
      <c r="B81" s="15"/>
      <c r="C81" s="59"/>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row>
    <row r="82" spans="1:43" s="17" customFormat="1" ht="18" customHeight="1" x14ac:dyDescent="0.25">
      <c r="A82" s="14"/>
      <c r="B82" s="15"/>
      <c r="C82" s="59"/>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row>
    <row r="83" spans="1:43" s="17" customFormat="1" ht="18" customHeight="1" x14ac:dyDescent="0.25">
      <c r="A83" s="14"/>
      <c r="B83" s="15"/>
      <c r="C83" s="59"/>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row>
    <row r="84" spans="1:43" s="17" customFormat="1" ht="18" customHeight="1" x14ac:dyDescent="0.25">
      <c r="A84" s="14"/>
      <c r="B84" s="15"/>
      <c r="C84" s="59"/>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row>
    <row r="85" spans="1:43" s="17" customFormat="1" ht="18" customHeight="1" x14ac:dyDescent="0.25">
      <c r="A85" s="14"/>
      <c r="B85" s="15"/>
      <c r="C85" s="59"/>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row>
    <row r="86" spans="1:43" s="17" customFormat="1" ht="18" customHeight="1" x14ac:dyDescent="0.25">
      <c r="A86" s="14"/>
      <c r="B86" s="15"/>
      <c r="C86" s="59"/>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row>
    <row r="87" spans="1:43" s="17" customFormat="1" ht="18" customHeight="1" x14ac:dyDescent="0.25">
      <c r="A87" s="14"/>
      <c r="B87" s="15"/>
      <c r="C87" s="59"/>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row>
    <row r="88" spans="1:43" s="17" customFormat="1" ht="18" customHeight="1" x14ac:dyDescent="0.25">
      <c r="A88" s="14"/>
      <c r="B88" s="15"/>
      <c r="C88" s="59"/>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row>
    <row r="89" spans="1:43" s="17" customFormat="1" ht="18" customHeight="1" x14ac:dyDescent="0.25">
      <c r="A89" s="14"/>
      <c r="B89" s="15"/>
      <c r="C89" s="59"/>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row>
    <row r="90" spans="1:43" s="17" customFormat="1" ht="18" customHeight="1" x14ac:dyDescent="0.25">
      <c r="A90" s="14"/>
      <c r="B90" s="15"/>
      <c r="C90" s="59"/>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row>
    <row r="91" spans="1:43" s="17" customFormat="1" ht="18" customHeight="1" x14ac:dyDescent="0.25">
      <c r="A91" s="14"/>
      <c r="B91" s="15"/>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row>
    <row r="92" spans="1:43" s="17" customFormat="1" ht="18" customHeight="1" x14ac:dyDescent="0.25">
      <c r="A92" s="14"/>
      <c r="B92" s="15"/>
      <c r="C92" s="59"/>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row>
    <row r="93" spans="1:43" s="17" customFormat="1" ht="18" customHeight="1" x14ac:dyDescent="0.25">
      <c r="A93" s="14"/>
      <c r="B93" s="15"/>
      <c r="C93" s="59"/>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row>
    <row r="94" spans="1:43" s="17" customFormat="1" ht="18" customHeight="1" x14ac:dyDescent="0.25">
      <c r="A94" s="14"/>
      <c r="B94" s="15"/>
      <c r="C94" s="59"/>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row>
    <row r="95" spans="1:43" s="17" customFormat="1" ht="18" customHeight="1" x14ac:dyDescent="0.25">
      <c r="A95" s="14"/>
      <c r="B95" s="15"/>
      <c r="C95" s="59"/>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row>
    <row r="96" spans="1:43" s="17" customFormat="1" ht="18" customHeight="1" x14ac:dyDescent="0.25">
      <c r="A96" s="14"/>
      <c r="B96" s="15"/>
      <c r="C96" s="59"/>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row>
    <row r="97" spans="1:43" s="17" customFormat="1" ht="18" customHeight="1" x14ac:dyDescent="0.25">
      <c r="A97" s="14"/>
      <c r="B97" s="15"/>
      <c r="C97" s="59"/>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row>
    <row r="98" spans="1:43" s="17" customFormat="1" ht="18" customHeight="1" x14ac:dyDescent="0.25">
      <c r="A98" s="14"/>
      <c r="B98" s="15"/>
      <c r="C98" s="59"/>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row>
    <row r="99" spans="1:43" s="17" customFormat="1" ht="18" customHeight="1" x14ac:dyDescent="0.25">
      <c r="A99" s="14"/>
      <c r="B99" s="15"/>
      <c r="C99" s="59"/>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row>
    <row r="100" spans="1:43" s="17" customFormat="1" ht="18" customHeight="1" x14ac:dyDescent="0.25">
      <c r="A100" s="14"/>
      <c r="B100" s="15"/>
      <c r="C100" s="59"/>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row>
    <row r="101" spans="1:43" s="17" customFormat="1" ht="18" customHeight="1" x14ac:dyDescent="0.25">
      <c r="A101" s="14"/>
      <c r="B101" s="15"/>
      <c r="C101" s="59"/>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row>
    <row r="102" spans="1:43" s="17" customFormat="1" ht="18" customHeight="1" x14ac:dyDescent="0.25">
      <c r="A102" s="14"/>
      <c r="B102" s="15"/>
      <c r="C102" s="59"/>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row>
    <row r="103" spans="1:43" s="17" customFormat="1" ht="18" customHeight="1" x14ac:dyDescent="0.25">
      <c r="A103" s="14"/>
      <c r="B103" s="15"/>
      <c r="C103" s="59"/>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row>
    <row r="104" spans="1:43" s="17" customFormat="1" ht="18" customHeight="1" x14ac:dyDescent="0.25">
      <c r="A104" s="14"/>
      <c r="B104" s="15"/>
      <c r="C104" s="59"/>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row>
    <row r="105" spans="1:43" s="17" customFormat="1" ht="18" customHeight="1" x14ac:dyDescent="0.25">
      <c r="A105" s="14"/>
      <c r="B105" s="15"/>
      <c r="C105" s="16"/>
    </row>
    <row r="106" spans="1:43" s="17" customFormat="1" ht="18" customHeight="1" x14ac:dyDescent="0.25">
      <c r="A106" s="14"/>
      <c r="B106" s="15"/>
      <c r="C106" s="16"/>
    </row>
    <row r="107" spans="1:43" s="17" customFormat="1" ht="18" customHeight="1" x14ac:dyDescent="0.25">
      <c r="A107" s="14"/>
      <c r="B107" s="15"/>
      <c r="C107" s="16"/>
    </row>
    <row r="108" spans="1:43" s="17" customFormat="1" ht="18" customHeight="1" x14ac:dyDescent="0.25">
      <c r="A108" s="14"/>
      <c r="B108" s="15"/>
      <c r="C108" s="16"/>
    </row>
    <row r="109" spans="1:43" s="17" customFormat="1" ht="18" customHeight="1" x14ac:dyDescent="0.25">
      <c r="A109" s="14"/>
      <c r="B109" s="15"/>
      <c r="C109" s="16"/>
    </row>
    <row r="110" spans="1:43" s="17" customFormat="1" ht="18" customHeight="1" x14ac:dyDescent="0.25">
      <c r="A110" s="14"/>
      <c r="B110" s="15"/>
      <c r="C110" s="16"/>
    </row>
  </sheetData>
  <sheetProtection algorithmName="SHA-512" hashValue="DKXfMliMecaHBM5g8Fr1ta/xuXW+/f+9tUV/lLQOsrl3eNm/jgGreEyPZmos86G0DOHazxKvEyVp19Ay3sbKLw==" saltValue="Pdy9NB2ITTfZFKECBV3JmQ==" spinCount="100000" sheet="1" objects="1" scenarios="1"/>
  <conditionalFormatting sqref="A9:C110">
    <cfRule type="expression" dxfId="12" priority="1">
      <formula>$A9&lt;&gt;""</formula>
    </cfRule>
  </conditionalFormatting>
  <conditionalFormatting sqref="D4:CY5">
    <cfRule type="expression" dxfId="11" priority="3">
      <formula>D$4&lt;&gt;""</formula>
    </cfRule>
  </conditionalFormatting>
  <conditionalFormatting sqref="D6:CY8">
    <cfRule type="expression" dxfId="10" priority="4">
      <formula>D$4&lt;&gt;""</formula>
    </cfRule>
  </conditionalFormatting>
  <conditionalFormatting sqref="D9:CY110">
    <cfRule type="expression" dxfId="9" priority="2">
      <formula>AND($A9&lt;&gt;"",INDEX($4:$4,COLUMN())&lt;&gt;"")</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53D2-6816-481D-95EA-447F8BD52364}">
  <sheetPr codeName="Sheet1">
    <tabColor rgb="FFFFC000"/>
  </sheetPr>
  <dimension ref="A1:DH200"/>
  <sheetViews>
    <sheetView showGridLines="0" showZeros="0" tabSelected="1" zoomScaleNormal="100" workbookViewId="0">
      <pane ySplit="4" topLeftCell="A5" activePane="bottomLeft" state="frozen"/>
      <selection activeCell="G1" sqref="G1"/>
      <selection pane="bottomLeft" activeCell="I2" sqref="I2:K2"/>
    </sheetView>
  </sheetViews>
  <sheetFormatPr defaultColWidth="9.140625" defaultRowHeight="15" outlineLevelCol="1" x14ac:dyDescent="0.25"/>
  <cols>
    <col min="1" max="1" width="42.7109375" style="38" hidden="1" customWidth="1" outlineLevel="1"/>
    <col min="2" max="2" width="11.7109375" style="38" hidden="1" customWidth="1" outlineLevel="1"/>
    <col min="3" max="5" width="10.7109375" style="38" hidden="1" customWidth="1" outlineLevel="1"/>
    <col min="6" max="6" width="6.28515625" style="38" customWidth="1" collapsed="1"/>
    <col min="7" max="7" width="10.7109375" style="27" customWidth="1"/>
    <col min="8" max="8" width="13.140625" style="28" customWidth="1"/>
    <col min="9" max="10" width="10.7109375" style="26" customWidth="1"/>
    <col min="11" max="11" width="21" style="28" bestFit="1" customWidth="1"/>
    <col min="12" max="12" width="20.42578125" style="29" customWidth="1"/>
    <col min="13" max="112" width="12.7109375" style="25" customWidth="1"/>
    <col min="113" max="16384" width="9.140625" style="26"/>
  </cols>
  <sheetData>
    <row r="1" spans="1:112" customFormat="1" x14ac:dyDescent="0.25">
      <c r="G1" s="2"/>
      <c r="H1" s="15"/>
      <c r="K1" s="15"/>
      <c r="L1" s="39"/>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row>
    <row r="2" spans="1:112" customFormat="1" x14ac:dyDescent="0.25">
      <c r="F2" s="2"/>
      <c r="G2" s="2"/>
      <c r="H2" s="40" t="s">
        <v>11</v>
      </c>
      <c r="I2" s="113" t="s">
        <v>40</v>
      </c>
      <c r="J2" s="114"/>
      <c r="K2" s="115"/>
      <c r="L2" s="39"/>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row>
    <row r="3" spans="1:112" s="11" customFormat="1" x14ac:dyDescent="0.25">
      <c r="A3" s="34" t="s">
        <v>13</v>
      </c>
      <c r="B3" s="35"/>
      <c r="C3" s="35"/>
      <c r="D3" s="35"/>
      <c r="E3" s="35"/>
      <c r="F3" s="35"/>
      <c r="G3" s="41"/>
      <c r="H3" s="41"/>
      <c r="I3" s="41"/>
      <c r="J3" s="41"/>
      <c r="K3" s="41"/>
      <c r="L3" s="41"/>
      <c r="M3" s="30" t="str">
        <f t="array" ref="M3">IFERROR(INDEX(Subgrants!$E$2:$E$477,MATCH(1,(Subgrants!$C$2:$C$477=$I$2)*(Subgrants!$D$2:$D$477=M4),0)),"")</f>
        <v/>
      </c>
      <c r="N3" s="30" t="str">
        <f t="array" ref="N3">IFERROR(INDEX(Subgrants!$E$2:$E$477,MATCH(1,(Subgrants!$C$2:$C$477=$I$2)*(Subgrants!$D$2:$D$477=N4),0)),"")</f>
        <v/>
      </c>
      <c r="O3" s="30" t="str">
        <f t="array" ref="O3">IFERROR(INDEX(Subgrants!$E$2:$E$477,MATCH(1,(Subgrants!$C$2:$C$477=$I$2)*(Subgrants!$D$2:$D$477=O4),0)),"")</f>
        <v/>
      </c>
      <c r="P3" s="30" t="str">
        <f t="array" ref="P3">IFERROR(INDEX(Subgrants!$E$2:$E$477,MATCH(1,(Subgrants!$C$2:$C$477=$I$2)*(Subgrants!$D$2:$D$477=P4),0)),"")</f>
        <v/>
      </c>
      <c r="Q3" s="30" t="str">
        <f t="array" ref="Q3">IFERROR(INDEX(Subgrants!$E$2:$E$477,MATCH(1,(Subgrants!$C$2:$C$477=$I$2)*(Subgrants!$D$2:$D$477=Q4),0)),"")</f>
        <v/>
      </c>
      <c r="R3" s="30" t="str">
        <f t="array" ref="R3">IFERROR(INDEX(Subgrants!$E$2:$E$477,MATCH(1,(Subgrants!$C$2:$C$477=$I$2)*(Subgrants!$D$2:$D$477=R4),0)),"")</f>
        <v/>
      </c>
      <c r="S3" s="30" t="str">
        <f t="array" ref="S3">IFERROR(INDEX(Subgrants!$E$2:$E$477,MATCH(1,(Subgrants!$C$2:$C$477=$I$2)*(Subgrants!$D$2:$D$477=S4),0)),"")</f>
        <v/>
      </c>
      <c r="T3" s="30" t="str">
        <f t="array" ref="T3">IFERROR(INDEX(Subgrants!$E$2:$E$477,MATCH(1,(Subgrants!$C$2:$C$477=$I$2)*(Subgrants!$D$2:$D$477=T4),0)),"")</f>
        <v/>
      </c>
      <c r="U3" s="30" t="str">
        <f t="array" ref="U3">IFERROR(INDEX(Subgrants!$E$2:$E$477,MATCH(1,(Subgrants!$C$2:$C$477=$I$2)*(Subgrants!$D$2:$D$477=U4),0)),"")</f>
        <v/>
      </c>
      <c r="V3" s="30" t="str">
        <f t="array" ref="V3">IFERROR(INDEX(Subgrants!$E$2:$E$477,MATCH(1,(Subgrants!$C$2:$C$477=$I$2)*(Subgrants!$D$2:$D$477=V4),0)),"")</f>
        <v/>
      </c>
      <c r="W3" s="30" t="str">
        <f t="array" ref="W3">IFERROR(INDEX(Subgrants!$E$2:$E$477,MATCH(1,(Subgrants!$C$2:$C$477=$I$2)*(Subgrants!$D$2:$D$477=W4),0)),"")</f>
        <v/>
      </c>
      <c r="X3" s="30" t="str">
        <f t="array" ref="X3">IFERROR(INDEX(Subgrants!$E$2:$E$477,MATCH(1,(Subgrants!$C$2:$C$477=$I$2)*(Subgrants!$D$2:$D$477=X4),0)),"")</f>
        <v/>
      </c>
      <c r="Y3" s="30" t="str">
        <f t="array" ref="Y3">IFERROR(INDEX(Subgrants!$E$2:$E$477,MATCH(1,(Subgrants!$C$2:$C$477=$I$2)*(Subgrants!$D$2:$D$477=Y4),0)),"")</f>
        <v/>
      </c>
      <c r="Z3" s="30" t="str">
        <f t="array" ref="Z3">IFERROR(INDEX(Subgrants!$E$2:$E$477,MATCH(1,(Subgrants!$C$2:$C$477=$I$2)*(Subgrants!$D$2:$D$477=Z4),0)),"")</f>
        <v/>
      </c>
      <c r="AA3" s="30" t="str">
        <f t="array" ref="AA3">IFERROR(INDEX(Subgrants!$E$2:$E$477,MATCH(1,(Subgrants!$C$2:$C$477=$I$2)*(Subgrants!$D$2:$D$477=AA4),0)),"")</f>
        <v/>
      </c>
      <c r="AB3" s="30" t="str">
        <f t="array" ref="AB3">IFERROR(INDEX(Subgrants!$E$2:$E$477,MATCH(1,(Subgrants!$C$2:$C$477=$I$2)*(Subgrants!$D$2:$D$477=AB4),0)),"")</f>
        <v/>
      </c>
      <c r="AC3" s="30" t="str">
        <f t="array" ref="AC3">IFERROR(INDEX(Subgrants!$E$2:$E$477,MATCH(1,(Subgrants!$C$2:$C$477=$I$2)*(Subgrants!$D$2:$D$477=AC4),0)),"")</f>
        <v/>
      </c>
      <c r="AD3" s="30" t="str">
        <f t="array" ref="AD3">IFERROR(INDEX(Subgrants!$E$2:$E$477,MATCH(1,(Subgrants!$C$2:$C$477=$I$2)*(Subgrants!$D$2:$D$477=AD4),0)),"")</f>
        <v/>
      </c>
      <c r="AE3" s="30" t="str">
        <f t="array" ref="AE3">IFERROR(INDEX(Subgrants!$E$2:$E$477,MATCH(1,(Subgrants!$C$2:$C$477=$I$2)*(Subgrants!$D$2:$D$477=AE4),0)),"")</f>
        <v/>
      </c>
      <c r="AF3" s="30" t="str">
        <f t="array" ref="AF3">IFERROR(INDEX(Subgrants!$E$2:$E$477,MATCH(1,(Subgrants!$C$2:$C$477=$I$2)*(Subgrants!$D$2:$D$477=AF4),0)),"")</f>
        <v/>
      </c>
      <c r="AG3" s="30" t="str">
        <f t="array" ref="AG3">IFERROR(INDEX(Subgrants!$E$2:$E$477,MATCH(1,(Subgrants!$C$2:$C$477=$I$2)*(Subgrants!$D$2:$D$477=AG4),0)),"")</f>
        <v/>
      </c>
      <c r="AH3" s="30" t="str">
        <f t="array" ref="AH3">IFERROR(INDEX(Subgrants!$E$2:$E$477,MATCH(1,(Subgrants!$C$2:$C$477=$I$2)*(Subgrants!$D$2:$D$477=AH4),0)),"")</f>
        <v/>
      </c>
      <c r="AI3" s="30" t="str">
        <f t="array" ref="AI3">IFERROR(INDEX(Subgrants!$E$2:$E$477,MATCH(1,(Subgrants!$C$2:$C$477=$I$2)*(Subgrants!$D$2:$D$477=AI4),0)),"")</f>
        <v/>
      </c>
      <c r="AJ3" s="30" t="str">
        <f t="array" ref="AJ3">IFERROR(INDEX(Subgrants!$E$2:$E$477,MATCH(1,(Subgrants!$C$2:$C$477=$I$2)*(Subgrants!$D$2:$D$477=AJ4),0)),"")</f>
        <v/>
      </c>
      <c r="AK3" s="30" t="str">
        <f t="array" ref="AK3">IFERROR(INDEX(Subgrants!$E$2:$E$477,MATCH(1,(Subgrants!$C$2:$C$477=$I$2)*(Subgrants!$D$2:$D$477=AK4),0)),"")</f>
        <v/>
      </c>
      <c r="AL3" s="30" t="str">
        <f t="array" ref="AL3">IFERROR(INDEX(Subgrants!$E$2:$E$477,MATCH(1,(Subgrants!$C$2:$C$477=$I$2)*(Subgrants!$D$2:$D$477=AL4),0)),"")</f>
        <v/>
      </c>
      <c r="AM3" s="30" t="str">
        <f t="array" ref="AM3">IFERROR(INDEX(Subgrants!$E$2:$E$477,MATCH(1,(Subgrants!$C$2:$C$477=$I$2)*(Subgrants!$D$2:$D$477=AM4),0)),"")</f>
        <v/>
      </c>
      <c r="AN3" s="30" t="str">
        <f t="array" ref="AN3">IFERROR(INDEX(Subgrants!$E$2:$E$477,MATCH(1,(Subgrants!$C$2:$C$477=$I$2)*(Subgrants!$D$2:$D$477=AN4),0)),"")</f>
        <v/>
      </c>
      <c r="AO3" s="30" t="str">
        <f t="array" ref="AO3">IFERROR(INDEX(Subgrants!$E$2:$E$477,MATCH(1,(Subgrants!$C$2:$C$477=$I$2)*(Subgrants!$D$2:$D$477=AO4),0)),"")</f>
        <v/>
      </c>
      <c r="AP3" s="30" t="str">
        <f t="array" ref="AP3">IFERROR(INDEX(Subgrants!$E$2:$E$477,MATCH(1,(Subgrants!$C$2:$C$477=$I$2)*(Subgrants!$D$2:$D$477=AP4),0)),"")</f>
        <v/>
      </c>
      <c r="AQ3" s="30" t="str">
        <f t="array" ref="AQ3">IFERROR(INDEX(Subgrants!$E$2:$E$477,MATCH(1,(Subgrants!$C$2:$C$477=$I$2)*(Subgrants!$D$2:$D$477=AQ4),0)),"")</f>
        <v/>
      </c>
      <c r="AR3" s="30" t="str">
        <f t="array" ref="AR3">IFERROR(INDEX(Subgrants!$E$2:$E$477,MATCH(1,(Subgrants!$C$2:$C$477=$I$2)*(Subgrants!$D$2:$D$477=AR4),0)),"")</f>
        <v/>
      </c>
      <c r="AS3" s="30" t="str">
        <f t="array" ref="AS3">IFERROR(INDEX(Subgrants!$E$2:$E$477,MATCH(1,(Subgrants!$C$2:$C$477=$I$2)*(Subgrants!$D$2:$D$477=AS4),0)),"")</f>
        <v/>
      </c>
      <c r="AT3" s="30" t="str">
        <f t="array" ref="AT3">IFERROR(INDEX(Subgrants!$E$2:$E$477,MATCH(1,(Subgrants!$C$2:$C$477=$I$2)*(Subgrants!$D$2:$D$477=AT4),0)),"")</f>
        <v/>
      </c>
      <c r="AU3" s="30" t="str">
        <f t="array" ref="AU3">IFERROR(INDEX(Subgrants!$E$2:$E$477,MATCH(1,(Subgrants!$C$2:$C$477=$I$2)*(Subgrants!$D$2:$D$477=AU4),0)),"")</f>
        <v/>
      </c>
      <c r="AV3" s="30" t="str">
        <f t="array" ref="AV3">IFERROR(INDEX(Subgrants!$E$2:$E$477,MATCH(1,(Subgrants!$C$2:$C$477=$I$2)*(Subgrants!$D$2:$D$477=AV4),0)),"")</f>
        <v/>
      </c>
      <c r="AW3" s="30" t="str">
        <f t="array" ref="AW3">IFERROR(INDEX(Subgrants!$E$2:$E$477,MATCH(1,(Subgrants!$C$2:$C$477=$I$2)*(Subgrants!$D$2:$D$477=AW4),0)),"")</f>
        <v/>
      </c>
      <c r="AX3" s="30" t="str">
        <f t="array" ref="AX3">IFERROR(INDEX(Subgrants!$E$2:$E$477,MATCH(1,(Subgrants!$C$2:$C$477=$I$2)*(Subgrants!$D$2:$D$477=AX4),0)),"")</f>
        <v/>
      </c>
      <c r="AY3" s="30" t="str">
        <f t="array" ref="AY3">IFERROR(INDEX(Subgrants!$E$2:$E$477,MATCH(1,(Subgrants!$C$2:$C$477=$I$2)*(Subgrants!$D$2:$D$477=AY4),0)),"")</f>
        <v/>
      </c>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row>
    <row r="4" spans="1:112" s="8" customFormat="1" ht="45" x14ac:dyDescent="0.25">
      <c r="A4" s="36" t="s">
        <v>14</v>
      </c>
      <c r="B4" s="37" t="s">
        <v>15</v>
      </c>
      <c r="C4" s="37" t="s">
        <v>649</v>
      </c>
      <c r="D4" s="37" t="s">
        <v>637</v>
      </c>
      <c r="E4" s="37" t="s">
        <v>638</v>
      </c>
      <c r="F4" s="37" t="s">
        <v>16</v>
      </c>
      <c r="G4" s="77" t="s">
        <v>17</v>
      </c>
      <c r="H4" s="78" t="s">
        <v>18</v>
      </c>
      <c r="I4" s="79" t="s">
        <v>19</v>
      </c>
      <c r="J4" s="77" t="s">
        <v>20</v>
      </c>
      <c r="K4" s="78" t="s">
        <v>21</v>
      </c>
      <c r="L4" s="78" t="s">
        <v>636</v>
      </c>
      <c r="M4" s="16" t="str">
        <f t="array" ref="M4">IFERROR(INDEX(Subgrants!$D$2:$D$477,SMALL(IF(Subgrants!$C$2:$C$477=$I$2,ROW(Subgrants!$C$2:$C$477)-ROW(Subgrants!$C$2)+1),COLUMN(A1))),"")</f>
        <v/>
      </c>
      <c r="N4" s="16" t="str">
        <f t="array" ref="N4">IFERROR(INDEX(Subgrants!$D$2:$D$477,SMALL(IF(Subgrants!$C$2:$C$477=$I$2,ROW(Subgrants!$C$2:$C$477)-ROW(Subgrants!$C$2)+1),COLUMN(B1))),"")</f>
        <v/>
      </c>
      <c r="O4" s="16" t="str">
        <f t="array" ref="O4">IFERROR(INDEX(Subgrants!$D$2:$D$477,SMALL(IF(Subgrants!$C$2:$C$477=$I$2,ROW(Subgrants!$C$2:$C$477)-ROW(Subgrants!$C$2)+1),COLUMN(C1))),"")</f>
        <v/>
      </c>
      <c r="P4" s="16" t="str">
        <f t="array" ref="P4">IFERROR(INDEX(Subgrants!$D$2:$D$477,SMALL(IF(Subgrants!$C$2:$C$477=$I$2,ROW(Subgrants!$C$2:$C$477)-ROW(Subgrants!$C$2)+1),COLUMN(D1))),"")</f>
        <v/>
      </c>
      <c r="Q4" s="16" t="str">
        <f t="array" ref="Q4">IFERROR(INDEX(Subgrants!$D$2:$D$477,SMALL(IF(Subgrants!$C$2:$C$477=$I$2,ROW(Subgrants!$C$2:$C$477)-ROW(Subgrants!$C$2)+1),COLUMN(E1))),"")</f>
        <v/>
      </c>
      <c r="R4" s="16" t="str">
        <f t="array" ref="R4">IFERROR(INDEX(Subgrants!$D$2:$D$477,SMALL(IF(Subgrants!$C$2:$C$477=$I$2,ROW(Subgrants!$C$2:$C$477)-ROW(Subgrants!$C$2)+1),COLUMN(F1))),"")</f>
        <v/>
      </c>
      <c r="S4" s="16" t="str">
        <f t="array" ref="S4">IFERROR(INDEX(Subgrants!$D$2:$D$477,SMALL(IF(Subgrants!$C$2:$C$477=$I$2,ROW(Subgrants!$C$2:$C$477)-ROW(Subgrants!$C$2)+1),COLUMN(G1))),"")</f>
        <v/>
      </c>
      <c r="T4" s="16" t="str">
        <f t="array" ref="T4">IFERROR(INDEX(Subgrants!$D$2:$D$477,SMALL(IF(Subgrants!$C$2:$C$477=$I$2,ROW(Subgrants!$C$2:$C$477)-ROW(Subgrants!$C$2)+1),COLUMN(H1))),"")</f>
        <v/>
      </c>
      <c r="U4" s="16" t="str">
        <f t="array" ref="U4">IFERROR(INDEX(Subgrants!$D$2:$D$477,SMALL(IF(Subgrants!$C$2:$C$477=$I$2,ROW(Subgrants!$C$2:$C$477)-ROW(Subgrants!$C$2)+1),COLUMN(I1))),"")</f>
        <v/>
      </c>
      <c r="V4" s="16" t="str">
        <f t="array" ref="V4">IFERROR(INDEX(Subgrants!$D$2:$D$477,SMALL(IF(Subgrants!$C$2:$C$477=$I$2,ROW(Subgrants!$C$2:$C$477)-ROW(Subgrants!$C$2)+1),COLUMN(J1))),"")</f>
        <v/>
      </c>
      <c r="W4" s="16" t="str">
        <f t="array" ref="W4">IFERROR(INDEX(Subgrants!$D$2:$D$477,SMALL(IF(Subgrants!$C$2:$C$477=$I$2,ROW(Subgrants!$C$2:$C$477)-ROW(Subgrants!$C$2)+1),COLUMN(K1))),"")</f>
        <v/>
      </c>
      <c r="X4" s="16" t="str">
        <f t="array" ref="X4">IFERROR(INDEX(Subgrants!$D$2:$D$477,SMALL(IF(Subgrants!$C$2:$C$477=$I$2,ROW(Subgrants!$C$2:$C$477)-ROW(Subgrants!$C$2)+1),COLUMN(L1))),"")</f>
        <v/>
      </c>
      <c r="Y4" s="16" t="str">
        <f t="array" ref="Y4">IFERROR(INDEX(Subgrants!$D$2:$D$477,SMALL(IF(Subgrants!$C$2:$C$477=$I$2,ROW(Subgrants!$C$2:$C$477)-ROW(Subgrants!$C$2)+1),COLUMN(M1))),"")</f>
        <v/>
      </c>
      <c r="Z4" s="16" t="str">
        <f t="array" ref="Z4">IFERROR(INDEX(Subgrants!$D$2:$D$477,SMALL(IF(Subgrants!$C$2:$C$477=$I$2,ROW(Subgrants!$C$2:$C$477)-ROW(Subgrants!$C$2)+1),COLUMN(N1))),"")</f>
        <v/>
      </c>
      <c r="AA4" s="16" t="str">
        <f t="array" ref="AA4">IFERROR(INDEX(Subgrants!$D$2:$D$477,SMALL(IF(Subgrants!$C$2:$C$477=$I$2,ROW(Subgrants!$C$2:$C$477)-ROW(Subgrants!$C$2)+1),COLUMN(O1))),"")</f>
        <v/>
      </c>
      <c r="AB4" s="16" t="str">
        <f t="array" ref="AB4">IFERROR(INDEX(Subgrants!$D$2:$D$477,SMALL(IF(Subgrants!$C$2:$C$477=$I$2,ROW(Subgrants!$C$2:$C$477)-ROW(Subgrants!$C$2)+1),COLUMN(P1))),"")</f>
        <v/>
      </c>
      <c r="AC4" s="16" t="str">
        <f t="array" ref="AC4">IFERROR(INDEX(Subgrants!$D$2:$D$477,SMALL(IF(Subgrants!$C$2:$C$477=$I$2,ROW(Subgrants!$C$2:$C$477)-ROW(Subgrants!$C$2)+1),COLUMN(Q1))),"")</f>
        <v/>
      </c>
      <c r="AD4" s="16" t="str">
        <f t="array" ref="AD4">IFERROR(INDEX(Subgrants!$D$2:$D$477,SMALL(IF(Subgrants!$C$2:$C$477=$I$2,ROW(Subgrants!$C$2:$C$477)-ROW(Subgrants!$C$2)+1),COLUMN(R1))),"")</f>
        <v/>
      </c>
      <c r="AE4" s="16" t="str">
        <f t="array" ref="AE4">IFERROR(INDEX(Subgrants!$D$2:$D$477,SMALL(IF(Subgrants!$C$2:$C$477=$I$2,ROW(Subgrants!$C$2:$C$477)-ROW(Subgrants!$C$2)+1),COLUMN(S1))),"")</f>
        <v/>
      </c>
      <c r="AF4" s="16" t="str">
        <f t="array" ref="AF4">IFERROR(INDEX(Subgrants!$D$2:$D$477,SMALL(IF(Subgrants!$C$2:$C$477=$I$2,ROW(Subgrants!$C$2:$C$477)-ROW(Subgrants!$C$2)+1),COLUMN(T1))),"")</f>
        <v/>
      </c>
      <c r="AG4" s="16" t="str">
        <f t="array" ref="AG4">IFERROR(INDEX(Subgrants!$D$2:$D$477,SMALL(IF(Subgrants!$C$2:$C$477=$I$2,ROW(Subgrants!$C$2:$C$477)-ROW(Subgrants!$C$2)+1),COLUMN(U1))),"")</f>
        <v/>
      </c>
      <c r="AH4" s="16" t="str">
        <f t="array" ref="AH4">IFERROR(INDEX(Subgrants!$D$2:$D$477,SMALL(IF(Subgrants!$C$2:$C$477=$I$2,ROW(Subgrants!$C$2:$C$477)-ROW(Subgrants!$C$2)+1),COLUMN(V1))),"")</f>
        <v/>
      </c>
      <c r="AI4" s="16" t="str">
        <f t="array" ref="AI4">IFERROR(INDEX(Subgrants!$D$2:$D$477,SMALL(IF(Subgrants!$C$2:$C$477=$I$2,ROW(Subgrants!$C$2:$C$477)-ROW(Subgrants!$C$2)+1),COLUMN(W1))),"")</f>
        <v/>
      </c>
      <c r="AJ4" s="16" t="str">
        <f t="array" ref="AJ4">IFERROR(INDEX(Subgrants!$D$2:$D$477,SMALL(IF(Subgrants!$C$2:$C$477=$I$2,ROW(Subgrants!$C$2:$C$477)-ROW(Subgrants!$C$2)+1),COLUMN(X1))),"")</f>
        <v/>
      </c>
      <c r="AK4" s="16" t="str">
        <f t="array" ref="AK4">IFERROR(INDEX(Subgrants!$D$2:$D$477,SMALL(IF(Subgrants!$C$2:$C$477=$I$2,ROW(Subgrants!$C$2:$C$477)-ROW(Subgrants!$C$2)+1),COLUMN(Y1))),"")</f>
        <v/>
      </c>
      <c r="AL4" s="16" t="str">
        <f t="array" ref="AL4">IFERROR(INDEX(Subgrants!$D$2:$D$477,SMALL(IF(Subgrants!$C$2:$C$477=$I$2,ROW(Subgrants!$C$2:$C$477)-ROW(Subgrants!$C$2)+1),COLUMN(Z1))),"")</f>
        <v/>
      </c>
      <c r="AM4" s="16" t="str">
        <f t="array" ref="AM4">IFERROR(INDEX(Subgrants!$D$2:$D$477,SMALL(IF(Subgrants!$C$2:$C$477=$I$2,ROW(Subgrants!$C$2:$C$477)-ROW(Subgrants!$C$2)+1),COLUMN(AA1))),"")</f>
        <v/>
      </c>
      <c r="AN4" s="16" t="str">
        <f t="array" ref="AN4">IFERROR(INDEX(Subgrants!$D$2:$D$477,SMALL(IF(Subgrants!$C$2:$C$477=$I$2,ROW(Subgrants!$C$2:$C$477)-ROW(Subgrants!$C$2)+1),COLUMN(AB1))),"")</f>
        <v/>
      </c>
      <c r="AO4" s="16" t="str">
        <f t="array" ref="AO4">IFERROR(INDEX(Subgrants!$D$2:$D$477,SMALL(IF(Subgrants!$C$2:$C$477=$I$2,ROW(Subgrants!$C$2:$C$477)-ROW(Subgrants!$C$2)+1),COLUMN(AC1))),"")</f>
        <v/>
      </c>
      <c r="AP4" s="16" t="str">
        <f t="array" ref="AP4">IFERROR(INDEX(Subgrants!$D$2:$D$477,SMALL(IF(Subgrants!$C$2:$C$477=$I$2,ROW(Subgrants!$C$2:$C$477)-ROW(Subgrants!$C$2)+1),COLUMN(AD1))),"")</f>
        <v/>
      </c>
      <c r="AQ4" s="16" t="str">
        <f t="array" ref="AQ4">IFERROR(INDEX(Subgrants!$D$2:$D$477,SMALL(IF(Subgrants!$C$2:$C$477=$I$2,ROW(Subgrants!$C$2:$C$477)-ROW(Subgrants!$C$2)+1),COLUMN(AE1))),"")</f>
        <v/>
      </c>
      <c r="AR4" s="16" t="str">
        <f t="array" ref="AR4">IFERROR(INDEX(Subgrants!$D$2:$D$477,SMALL(IF(Subgrants!$C$2:$C$477=$I$2,ROW(Subgrants!$C$2:$C$477)-ROW(Subgrants!$C$2)+1),COLUMN(AF1))),"")</f>
        <v/>
      </c>
      <c r="AS4" s="16" t="str">
        <f t="array" ref="AS4">IFERROR(INDEX(Subgrants!$D$2:$D$477,SMALL(IF(Subgrants!$C$2:$C$477=$I$2,ROW(Subgrants!$C$2:$C$477)-ROW(Subgrants!$C$2)+1),COLUMN(AG1))),"")</f>
        <v/>
      </c>
      <c r="AT4" s="16" t="str">
        <f t="array" ref="AT4">IFERROR(INDEX(Subgrants!$D$2:$D$477,SMALL(IF(Subgrants!$C$2:$C$477=$I$2,ROW(Subgrants!$C$2:$C$477)-ROW(Subgrants!$C$2)+1),COLUMN(AH1))),"")</f>
        <v/>
      </c>
      <c r="AU4" s="16" t="str">
        <f t="array" ref="AU4">IFERROR(INDEX(Subgrants!$D$2:$D$477,SMALL(IF(Subgrants!$C$2:$C$477=$I$2,ROW(Subgrants!$C$2:$C$477)-ROW(Subgrants!$C$2)+1),COLUMN(AI1))),"")</f>
        <v/>
      </c>
      <c r="AV4" s="16" t="str">
        <f t="array" ref="AV4">IFERROR(INDEX(Subgrants!$D$2:$D$477,SMALL(IF(Subgrants!$C$2:$C$477=$I$2,ROW(Subgrants!$C$2:$C$477)-ROW(Subgrants!$C$2)+1),COLUMN(AJ1))),"")</f>
        <v/>
      </c>
      <c r="AW4" s="16" t="str">
        <f t="array" ref="AW4">IFERROR(INDEX(Subgrants!$D$2:$D$477,SMALL(IF(Subgrants!$C$2:$C$477=$I$2,ROW(Subgrants!$C$2:$C$477)-ROW(Subgrants!$C$2)+1),COLUMN(AK1))),"")</f>
        <v/>
      </c>
      <c r="AX4" s="16" t="str">
        <f t="array" ref="AX4">IFERROR(INDEX(Subgrants!$D$2:$D$477,SMALL(IF(Subgrants!$C$2:$C$477=$I$2,ROW(Subgrants!$C$2:$C$477)-ROW(Subgrants!$C$2)+1),COLUMN(AL1))),"")</f>
        <v/>
      </c>
      <c r="AY4" s="16" t="str">
        <f t="array" ref="AY4">IFERROR(INDEX(Subgrants!$D$2:$D$477,SMALL(IF(Subgrants!$C$2:$C$477=$I$2,ROW(Subgrants!$C$2:$C$477)-ROW(Subgrants!$C$2)+1),COLUMN(AM1))),"")</f>
        <v/>
      </c>
      <c r="AZ4" s="61"/>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row>
    <row r="5" spans="1:112" s="29" customFormat="1" x14ac:dyDescent="0.25">
      <c r="A5" s="62"/>
      <c r="B5" s="63" cm="1">
        <f t="array" ref="B5">IFERROR(
    SUMPRODUCT(
        IF(ISNUMBER('Claim Entry'!M5:DH5), 'Claim Entry'!M5:DH5, 0)
    ),
"")</f>
        <v>0</v>
      </c>
      <c r="C5" s="63" t="str">
        <f>IF(F5&lt;&gt;F6,SUMIFS($B$5:$B$54,$F$5:$F$54,F5),"")</f>
        <v/>
      </c>
      <c r="D5" s="64"/>
      <c r="E5" s="65"/>
      <c r="F5" s="68" t="str" cm="1">
        <f t="array" ref="F5">IF(G5="","",SUMPRODUCT(($G$5:$G$150&lt;&gt;"")*($G$5:$G$150&lt;G5)/COUNTIF($G$5:$G$150,$G$5:$G$150&amp;""))+1)</f>
        <v/>
      </c>
      <c r="G5" s="69"/>
      <c r="H5" s="70"/>
      <c r="I5" s="70"/>
      <c r="J5" s="69"/>
      <c r="K5" s="70"/>
      <c r="L5" s="70"/>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row>
    <row r="6" spans="1:112" s="29" customFormat="1" x14ac:dyDescent="0.25">
      <c r="A6" s="62"/>
      <c r="B6" s="63" cm="1">
        <f t="array" ref="B6">IFERROR(
    SUMPRODUCT(
        IF(ISNUMBER('Claim Entry'!M6:DH6), 'Claim Entry'!M6:DH6, 0)
    ),
"")</f>
        <v>0</v>
      </c>
      <c r="C6" s="63" t="str">
        <f t="shared" ref="C6:C54" si="0">IF(F6&lt;&gt;F7,SUMIFS($B$5:$B$54,$F$5:$F$54,F6),"")</f>
        <v/>
      </c>
      <c r="D6" s="64"/>
      <c r="E6" s="65"/>
      <c r="F6" s="68" t="str" cm="1">
        <f t="array" ref="F6">IF(G6="","",SUMPRODUCT(($G$5:$G$150&lt;&gt;"")*($G$5:$G$150&lt;G6)/COUNTIF($G$5:$G$150,$G$5:$G$150&amp;""))+1)</f>
        <v/>
      </c>
      <c r="G6" s="69"/>
      <c r="H6" s="70"/>
      <c r="I6" s="70"/>
      <c r="J6" s="69"/>
      <c r="K6" s="70"/>
      <c r="L6" s="70"/>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row>
    <row r="7" spans="1:112" s="29" customFormat="1" x14ac:dyDescent="0.25">
      <c r="A7" s="62"/>
      <c r="B7" s="63" cm="1">
        <f t="array" ref="B7">IFERROR(
    SUMPRODUCT(
        IF(ISNUMBER('Claim Entry'!M7:DH7), 'Claim Entry'!M7:DH7, 0)
    ),
"")</f>
        <v>0</v>
      </c>
      <c r="C7" s="63" t="str">
        <f t="shared" si="0"/>
        <v/>
      </c>
      <c r="D7" s="64"/>
      <c r="E7" s="65"/>
      <c r="F7" s="68" t="str" cm="1">
        <f t="array" ref="F7">IF(G7="","",SUMPRODUCT(($G$5:$G$150&lt;&gt;"")*($G$5:$G$150&lt;G7)/COUNTIF($G$5:$G$150,$G$5:$G$150&amp;""))+1)</f>
        <v/>
      </c>
      <c r="G7" s="69"/>
      <c r="H7" s="70"/>
      <c r="I7" s="70"/>
      <c r="J7" s="69"/>
      <c r="K7" s="70"/>
      <c r="L7" s="70"/>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row>
    <row r="8" spans="1:112" s="29" customFormat="1" x14ac:dyDescent="0.25">
      <c r="A8" s="62"/>
      <c r="B8" s="63" cm="1">
        <f t="array" ref="B8">IFERROR(
    SUMPRODUCT(
        IF(ISNUMBER('Claim Entry'!M8:DH8), 'Claim Entry'!M8:DH8, 0)
    ),
"")</f>
        <v>0</v>
      </c>
      <c r="C8" s="63" t="str">
        <f t="shared" si="0"/>
        <v/>
      </c>
      <c r="D8" s="64"/>
      <c r="E8" s="65"/>
      <c r="F8" s="68" t="str" cm="1">
        <f t="array" ref="F8">IF(G8="","",SUMPRODUCT(($G$5:$G$150&lt;&gt;"")*($G$5:$G$150&lt;G8)/COUNTIF($G$5:$G$150,$G$5:$G$150&amp;""))+1)</f>
        <v/>
      </c>
      <c r="G8" s="69"/>
      <c r="H8" s="70"/>
      <c r="I8" s="70"/>
      <c r="J8" s="69"/>
      <c r="K8" s="70"/>
      <c r="L8" s="70"/>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row>
    <row r="9" spans="1:112" s="29" customFormat="1" x14ac:dyDescent="0.25">
      <c r="A9" s="62"/>
      <c r="B9" s="63" cm="1">
        <f t="array" ref="B9">IFERROR(
    SUMPRODUCT(
        IF(ISNUMBER('Claim Entry'!M9:DH9), 'Claim Entry'!M9:DH9, 0)
    ),
"")</f>
        <v>0</v>
      </c>
      <c r="C9" s="63" t="str">
        <f t="shared" si="0"/>
        <v/>
      </c>
      <c r="D9" s="64"/>
      <c r="E9" s="65"/>
      <c r="F9" s="68" t="str" cm="1">
        <f t="array" ref="F9">IF(G9="","",SUMPRODUCT(($G$5:$G$150&lt;&gt;"")*($G$5:$G$150&lt;G9)/COUNTIF($G$5:$G$150,$G$5:$G$150&amp;""))+1)</f>
        <v/>
      </c>
      <c r="G9" s="69"/>
      <c r="H9" s="70"/>
      <c r="I9" s="70"/>
      <c r="J9" s="69"/>
      <c r="K9" s="70"/>
      <c r="L9" s="70"/>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row>
    <row r="10" spans="1:112" s="29" customFormat="1" x14ac:dyDescent="0.25">
      <c r="A10" s="62"/>
      <c r="B10" s="63" cm="1">
        <f t="array" ref="B10">IFERROR(
    SUMPRODUCT(
        IF(ISNUMBER('Claim Entry'!M10:DH10), 'Claim Entry'!M10:DH10, 0)
    ),
"")</f>
        <v>0</v>
      </c>
      <c r="C10" s="63" t="str">
        <f t="shared" si="0"/>
        <v/>
      </c>
      <c r="D10" s="64"/>
      <c r="E10" s="65"/>
      <c r="F10" s="68" t="str" cm="1">
        <f t="array" ref="F10">IF(G10="","",SUMPRODUCT(($G$5:$G$150&lt;&gt;"")*($G$5:$G$150&lt;G10)/COUNTIF($G$5:$G$150,$G$5:$G$150&amp;""))+1)</f>
        <v/>
      </c>
      <c r="G10" s="69"/>
      <c r="H10" s="70"/>
      <c r="I10" s="70"/>
      <c r="J10" s="69"/>
      <c r="K10" s="70"/>
      <c r="L10" s="70"/>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row>
    <row r="11" spans="1:112" s="29" customFormat="1" x14ac:dyDescent="0.25">
      <c r="A11" s="62"/>
      <c r="B11" s="63" cm="1">
        <f t="array" ref="B11">IFERROR(
    SUMPRODUCT(
        IF(ISNUMBER('Claim Entry'!M11:DH11), 'Claim Entry'!M11:DH11, 0)
    ),
"")</f>
        <v>0</v>
      </c>
      <c r="C11" s="63" t="str">
        <f t="shared" si="0"/>
        <v/>
      </c>
      <c r="D11" s="64"/>
      <c r="E11" s="65"/>
      <c r="F11" s="68" t="str" cm="1">
        <f t="array" ref="F11">IF(G11="","",SUMPRODUCT(($G$5:$G$150&lt;&gt;"")*($G$5:$G$150&lt;G11)/COUNTIF($G$5:$G$150,$G$5:$G$150&amp;""))+1)</f>
        <v/>
      </c>
      <c r="G11" s="69"/>
      <c r="H11" s="70"/>
      <c r="I11" s="70"/>
      <c r="J11" s="69"/>
      <c r="K11" s="70"/>
      <c r="L11" s="70"/>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row>
    <row r="12" spans="1:112" s="29" customFormat="1" x14ac:dyDescent="0.25">
      <c r="A12" s="62"/>
      <c r="B12" s="63" cm="1">
        <f t="array" ref="B12">IFERROR(
    SUMPRODUCT(
        IF(ISNUMBER('Claim Entry'!M12:DH12), 'Claim Entry'!M12:DH12, 0)
    ),
"")</f>
        <v>0</v>
      </c>
      <c r="C12" s="63" t="str">
        <f t="shared" si="0"/>
        <v/>
      </c>
      <c r="D12" s="64"/>
      <c r="E12" s="65"/>
      <c r="F12" s="68" t="str" cm="1">
        <f t="array" ref="F12">IF(G12="","",SUMPRODUCT(($G$5:$G$150&lt;&gt;"")*($G$5:$G$150&lt;G12)/COUNTIF($G$5:$G$150,$G$5:$G$150&amp;""))+1)</f>
        <v/>
      </c>
      <c r="G12" s="69"/>
      <c r="H12" s="70"/>
      <c r="I12" s="70"/>
      <c r="J12" s="69"/>
      <c r="K12" s="70"/>
      <c r="L12" s="70"/>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row>
    <row r="13" spans="1:112" s="29" customFormat="1" x14ac:dyDescent="0.25">
      <c r="A13" s="62"/>
      <c r="B13" s="63" cm="1">
        <f t="array" ref="B13">IFERROR(
    SUMPRODUCT(
        IF(ISNUMBER('Claim Entry'!M13:DH13), 'Claim Entry'!M13:DH13, 0)
    ),
"")</f>
        <v>0</v>
      </c>
      <c r="C13" s="63" t="str">
        <f t="shared" si="0"/>
        <v/>
      </c>
      <c r="D13" s="64"/>
      <c r="E13" s="65"/>
      <c r="F13" s="68" t="str" cm="1">
        <f t="array" ref="F13">IF(G13="","",SUMPRODUCT(($G$5:$G$150&lt;&gt;"")*($G$5:$G$150&lt;G13)/COUNTIF($G$5:$G$150,$G$5:$G$150&amp;""))+1)</f>
        <v/>
      </c>
      <c r="G13" s="69"/>
      <c r="H13" s="70"/>
      <c r="I13" s="70"/>
      <c r="J13" s="69"/>
      <c r="K13" s="70"/>
      <c r="L13" s="70"/>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row>
    <row r="14" spans="1:112" s="29" customFormat="1" x14ac:dyDescent="0.25">
      <c r="A14" s="62"/>
      <c r="B14" s="63" cm="1">
        <f t="array" ref="B14">IFERROR(
    SUMPRODUCT(
        IF(ISNUMBER('Claim Entry'!M14:DH14), 'Claim Entry'!M14:DH14, 0)
    ),
"")</f>
        <v>0</v>
      </c>
      <c r="C14" s="63" t="str">
        <f t="shared" si="0"/>
        <v/>
      </c>
      <c r="D14" s="64"/>
      <c r="E14" s="65"/>
      <c r="F14" s="68" t="str" cm="1">
        <f t="array" ref="F14">IF(G14="","",SUMPRODUCT(($G$5:$G$150&lt;&gt;"")*($G$5:$G$150&lt;G14)/COUNTIF($G$5:$G$150,$G$5:$G$150&amp;""))+1)</f>
        <v/>
      </c>
      <c r="G14" s="69"/>
      <c r="H14" s="70"/>
      <c r="I14" s="70"/>
      <c r="J14" s="69"/>
      <c r="K14" s="70"/>
      <c r="L14" s="70"/>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row>
    <row r="15" spans="1:112" s="29" customFormat="1" x14ac:dyDescent="0.25">
      <c r="A15" s="62"/>
      <c r="B15" s="63" cm="1">
        <f t="array" ref="B15">IFERROR(
    SUMPRODUCT(
        IF(ISNUMBER('Claim Entry'!M15:DH15), 'Claim Entry'!M15:DH15, 0)
    ),
"")</f>
        <v>0</v>
      </c>
      <c r="C15" s="63" t="str">
        <f t="shared" si="0"/>
        <v/>
      </c>
      <c r="D15" s="64"/>
      <c r="E15" s="65"/>
      <c r="F15" s="68" t="str" cm="1">
        <f t="array" ref="F15">IF(G15="","",SUMPRODUCT(($G$5:$G$150&lt;&gt;"")*($G$5:$G$150&lt;G15)/COUNTIF($G$5:$G$150,$G$5:$G$150&amp;""))+1)</f>
        <v/>
      </c>
      <c r="G15" s="69"/>
      <c r="H15" s="70"/>
      <c r="I15" s="70"/>
      <c r="J15" s="69"/>
      <c r="K15" s="70"/>
      <c r="L15" s="70"/>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row>
    <row r="16" spans="1:112" s="29" customFormat="1" x14ac:dyDescent="0.25">
      <c r="A16" s="62"/>
      <c r="B16" s="63" cm="1">
        <f t="array" ref="B16">IFERROR(
    SUMPRODUCT(
        IF(ISNUMBER('Claim Entry'!M16:DH16), 'Claim Entry'!M16:DH16, 0)
    ),
"")</f>
        <v>0</v>
      </c>
      <c r="C16" s="63" t="str">
        <f t="shared" si="0"/>
        <v/>
      </c>
      <c r="D16" s="64"/>
      <c r="E16" s="65"/>
      <c r="F16" s="68" t="str" cm="1">
        <f t="array" ref="F16">IF(G16="","",SUMPRODUCT(($G$5:$G$150&lt;&gt;"")*($G$5:$G$150&lt;G16)/COUNTIF($G$5:$G$150,$G$5:$G$150&amp;""))+1)</f>
        <v/>
      </c>
      <c r="G16" s="69"/>
      <c r="H16" s="70"/>
      <c r="I16" s="70"/>
      <c r="J16" s="69"/>
      <c r="K16" s="70"/>
      <c r="L16" s="70"/>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row>
    <row r="17" spans="1:112" s="29" customFormat="1" x14ac:dyDescent="0.25">
      <c r="A17" s="62"/>
      <c r="B17" s="63" cm="1">
        <f t="array" ref="B17">IFERROR(
    SUMPRODUCT(
        IF(ISNUMBER('Claim Entry'!M17:DH17), 'Claim Entry'!M17:DH17, 0)
    ),
"")</f>
        <v>0</v>
      </c>
      <c r="C17" s="63" t="str">
        <f t="shared" si="0"/>
        <v/>
      </c>
      <c r="D17" s="64"/>
      <c r="E17" s="65"/>
      <c r="F17" s="68" t="str" cm="1">
        <f t="array" ref="F17">IF(G17="","",SUMPRODUCT(($G$5:$G$150&lt;&gt;"")*($G$5:$G$150&lt;G17)/COUNTIF($G$5:$G$150,$G$5:$G$150&amp;""))+1)</f>
        <v/>
      </c>
      <c r="G17" s="69"/>
      <c r="H17" s="70"/>
      <c r="I17" s="70"/>
      <c r="J17" s="69"/>
      <c r="K17" s="70"/>
      <c r="L17" s="70"/>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row>
    <row r="18" spans="1:112" s="29" customFormat="1" x14ac:dyDescent="0.25">
      <c r="A18" s="62"/>
      <c r="B18" s="63" cm="1">
        <f t="array" ref="B18">IFERROR(
    SUMPRODUCT(
        IF(ISNUMBER('Claim Entry'!M18:DH18), 'Claim Entry'!M18:DH18, 0)
    ),
"")</f>
        <v>0</v>
      </c>
      <c r="C18" s="63" t="str">
        <f t="shared" si="0"/>
        <v/>
      </c>
      <c r="D18" s="64"/>
      <c r="E18" s="65"/>
      <c r="F18" s="68" t="str" cm="1">
        <f t="array" ref="F18">IF(G18="","",SUMPRODUCT(($G$5:$G$150&lt;&gt;"")*($G$5:$G$150&lt;G18)/COUNTIF($G$5:$G$150,$G$5:$G$150&amp;""))+1)</f>
        <v/>
      </c>
      <c r="G18" s="69"/>
      <c r="H18" s="70"/>
      <c r="I18" s="70"/>
      <c r="J18" s="69"/>
      <c r="K18" s="70"/>
      <c r="L18" s="70"/>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row>
    <row r="19" spans="1:112" s="29" customFormat="1" x14ac:dyDescent="0.25">
      <c r="A19" s="62"/>
      <c r="B19" s="63" cm="1">
        <f t="array" ref="B19">IFERROR(
    SUMPRODUCT(
        IF(ISNUMBER('Claim Entry'!M19:DH19), 'Claim Entry'!M19:DH19, 0)
    ),
"")</f>
        <v>0</v>
      </c>
      <c r="C19" s="63" t="str">
        <f t="shared" si="0"/>
        <v/>
      </c>
      <c r="D19" s="64"/>
      <c r="E19" s="65"/>
      <c r="F19" s="68" t="str" cm="1">
        <f t="array" ref="F19">IF(G19="","",SUMPRODUCT(($G$5:$G$150&lt;&gt;"")*($G$5:$G$150&lt;G19)/COUNTIF($G$5:$G$150,$G$5:$G$150&amp;""))+1)</f>
        <v/>
      </c>
      <c r="G19" s="69"/>
      <c r="H19" s="70"/>
      <c r="I19" s="70"/>
      <c r="J19" s="69"/>
      <c r="K19" s="70"/>
      <c r="L19" s="70"/>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row>
    <row r="20" spans="1:112" s="29" customFormat="1" x14ac:dyDescent="0.25">
      <c r="A20" s="62"/>
      <c r="B20" s="63" cm="1">
        <f t="array" ref="B20">IFERROR(
    SUMPRODUCT(
        IF(ISNUMBER('Claim Entry'!M20:DH20), 'Claim Entry'!M20:DH20, 0)
    ),
"")</f>
        <v>0</v>
      </c>
      <c r="C20" s="63" t="str">
        <f t="shared" si="0"/>
        <v/>
      </c>
      <c r="D20" s="64"/>
      <c r="E20" s="65"/>
      <c r="F20" s="68" t="str" cm="1">
        <f t="array" ref="F20">IF(G20="","",SUMPRODUCT(($G$5:$G$150&lt;&gt;"")*($G$5:$G$150&lt;G20)/COUNTIF($G$5:$G$150,$G$5:$G$150&amp;""))+1)</f>
        <v/>
      </c>
      <c r="G20" s="69"/>
      <c r="H20" s="70"/>
      <c r="I20" s="70"/>
      <c r="J20" s="69"/>
      <c r="K20" s="70"/>
      <c r="L20" s="70"/>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row>
    <row r="21" spans="1:112" s="29" customFormat="1" x14ac:dyDescent="0.25">
      <c r="A21" s="62"/>
      <c r="B21" s="63" cm="1">
        <f t="array" ref="B21">IFERROR(
    SUMPRODUCT(
        IF(ISNUMBER('Claim Entry'!M21:DH21), 'Claim Entry'!M21:DH21, 0)
    ),
"")</f>
        <v>0</v>
      </c>
      <c r="C21" s="63" t="str">
        <f t="shared" si="0"/>
        <v/>
      </c>
      <c r="D21" s="64"/>
      <c r="E21" s="65"/>
      <c r="F21" s="68" t="str" cm="1">
        <f t="array" ref="F21">IF(G21="","",SUMPRODUCT(($G$5:$G$150&lt;&gt;"")*($G$5:$G$150&lt;G21)/COUNTIF($G$5:$G$150,$G$5:$G$150&amp;""))+1)</f>
        <v/>
      </c>
      <c r="G21" s="69"/>
      <c r="H21" s="70"/>
      <c r="I21" s="70"/>
      <c r="J21" s="69"/>
      <c r="K21" s="70"/>
      <c r="L21" s="70"/>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row>
    <row r="22" spans="1:112" s="29" customFormat="1" x14ac:dyDescent="0.25">
      <c r="A22" s="62"/>
      <c r="B22" s="63" cm="1">
        <f t="array" ref="B22">IFERROR(
    SUMPRODUCT(
        IF(ISNUMBER('Claim Entry'!M22:DH22), 'Claim Entry'!M22:DH22, 0)
    ),
"")</f>
        <v>0</v>
      </c>
      <c r="C22" s="63" t="str">
        <f t="shared" si="0"/>
        <v/>
      </c>
      <c r="D22" s="64"/>
      <c r="E22" s="65"/>
      <c r="F22" s="68" t="str" cm="1">
        <f t="array" ref="F22">IF(G22="","",SUMPRODUCT(($G$5:$G$150&lt;&gt;"")*($G$5:$G$150&lt;G22)/COUNTIF($G$5:$G$150,$G$5:$G$150&amp;""))+1)</f>
        <v/>
      </c>
      <c r="G22" s="69"/>
      <c r="H22" s="70"/>
      <c r="I22" s="70"/>
      <c r="J22" s="69"/>
      <c r="K22" s="70"/>
      <c r="L22" s="70"/>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row>
    <row r="23" spans="1:112" s="29" customFormat="1" x14ac:dyDescent="0.25">
      <c r="A23" s="62"/>
      <c r="B23" s="63" cm="1">
        <f t="array" ref="B23">IFERROR(
    SUMPRODUCT(
        IF(ISNUMBER('Claim Entry'!M23:DH23), 'Claim Entry'!M23:DH23, 0)
    ),
"")</f>
        <v>0</v>
      </c>
      <c r="C23" s="63" t="str">
        <f t="shared" si="0"/>
        <v/>
      </c>
      <c r="D23" s="64"/>
      <c r="E23" s="65"/>
      <c r="F23" s="68" t="str" cm="1">
        <f t="array" ref="F23">IF(G23="","",SUMPRODUCT(($G$5:$G$150&lt;&gt;"")*($G$5:$G$150&lt;G23)/COUNTIF($G$5:$G$150,$G$5:$G$150&amp;""))+1)</f>
        <v/>
      </c>
      <c r="G23" s="69"/>
      <c r="H23" s="70"/>
      <c r="I23" s="70"/>
      <c r="J23" s="69"/>
      <c r="K23" s="70"/>
      <c r="L23" s="70"/>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row>
    <row r="24" spans="1:112" s="29" customFormat="1" x14ac:dyDescent="0.25">
      <c r="A24" s="62"/>
      <c r="B24" s="63" cm="1">
        <f t="array" ref="B24">IFERROR(
    SUMPRODUCT(
        IF(ISNUMBER('Claim Entry'!M24:DH24), 'Claim Entry'!M24:DH24, 0)
    ),
"")</f>
        <v>0</v>
      </c>
      <c r="C24" s="63" t="str">
        <f t="shared" si="0"/>
        <v/>
      </c>
      <c r="D24" s="64"/>
      <c r="E24" s="65"/>
      <c r="F24" s="68" t="str" cm="1">
        <f t="array" ref="F24">IF(G24="","",SUMPRODUCT(($G$5:$G$150&lt;&gt;"")*($G$5:$G$150&lt;G24)/COUNTIF($G$5:$G$150,$G$5:$G$150&amp;""))+1)</f>
        <v/>
      </c>
      <c r="G24" s="69"/>
      <c r="H24" s="70"/>
      <c r="I24" s="70"/>
      <c r="J24" s="69"/>
      <c r="K24" s="70"/>
      <c r="L24" s="70"/>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row>
    <row r="25" spans="1:112" s="29" customFormat="1" x14ac:dyDescent="0.25">
      <c r="A25" s="62"/>
      <c r="B25" s="63" cm="1">
        <f t="array" ref="B25">IFERROR(
    SUMPRODUCT(
        IF(ISNUMBER('Claim Entry'!M25:DH25), 'Claim Entry'!M25:DH25, 0)
    ),
"")</f>
        <v>0</v>
      </c>
      <c r="C25" s="63" t="str">
        <f t="shared" si="0"/>
        <v/>
      </c>
      <c r="D25" s="64"/>
      <c r="E25" s="65"/>
      <c r="F25" s="68" t="str" cm="1">
        <f t="array" ref="F25">IF(G25="","",SUMPRODUCT(($G$5:$G$150&lt;&gt;"")*($G$5:$G$150&lt;G25)/COUNTIF($G$5:$G$150,$G$5:$G$150&amp;""))+1)</f>
        <v/>
      </c>
      <c r="G25" s="69"/>
      <c r="H25" s="70"/>
      <c r="I25" s="70"/>
      <c r="J25" s="69"/>
      <c r="K25" s="70"/>
      <c r="L25" s="70"/>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row>
    <row r="26" spans="1:112" s="29" customFormat="1" x14ac:dyDescent="0.25">
      <c r="A26" s="62"/>
      <c r="B26" s="63" cm="1">
        <f t="array" ref="B26">IFERROR(
    SUMPRODUCT(
        IF(ISNUMBER('Claim Entry'!M26:DH26), 'Claim Entry'!M26:DH26, 0)
    ),
"")</f>
        <v>0</v>
      </c>
      <c r="C26" s="63" t="str">
        <f t="shared" si="0"/>
        <v/>
      </c>
      <c r="D26" s="64"/>
      <c r="E26" s="65"/>
      <c r="F26" s="68" t="str" cm="1">
        <f t="array" ref="F26">IF(G26="","",SUMPRODUCT(($G$5:$G$150&lt;&gt;"")*($G$5:$G$150&lt;G26)/COUNTIF($G$5:$G$150,$G$5:$G$150&amp;""))+1)</f>
        <v/>
      </c>
      <c r="G26" s="69"/>
      <c r="H26" s="70"/>
      <c r="I26" s="70"/>
      <c r="J26" s="69"/>
      <c r="K26" s="70"/>
      <c r="L26" s="70"/>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row>
    <row r="27" spans="1:112" s="29" customFormat="1" x14ac:dyDescent="0.25">
      <c r="A27" s="62"/>
      <c r="B27" s="63" cm="1">
        <f t="array" ref="B27">IFERROR(
    SUMPRODUCT(
        IF(ISNUMBER('Claim Entry'!M27:DH27), 'Claim Entry'!M27:DH27, 0)
    ),
"")</f>
        <v>0</v>
      </c>
      <c r="C27" s="63" t="str">
        <f t="shared" si="0"/>
        <v/>
      </c>
      <c r="D27" s="64"/>
      <c r="E27" s="65"/>
      <c r="F27" s="68" t="str" cm="1">
        <f t="array" ref="F27">IF(G27="","",SUMPRODUCT(($G$5:$G$150&lt;&gt;"")*($G$5:$G$150&lt;G27)/COUNTIF($G$5:$G$150,$G$5:$G$150&amp;""))+1)</f>
        <v/>
      </c>
      <c r="G27" s="69"/>
      <c r="H27" s="70"/>
      <c r="I27" s="70"/>
      <c r="J27" s="69"/>
      <c r="K27" s="70"/>
      <c r="L27" s="70"/>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row>
    <row r="28" spans="1:112" s="29" customFormat="1" x14ac:dyDescent="0.25">
      <c r="A28" s="62"/>
      <c r="B28" s="63" cm="1">
        <f t="array" ref="B28">IFERROR(
    SUMPRODUCT(
        IF(ISNUMBER('Claim Entry'!M28:DH28), 'Claim Entry'!M28:DH28, 0)
    ),
"")</f>
        <v>0</v>
      </c>
      <c r="C28" s="63" t="str">
        <f t="shared" si="0"/>
        <v/>
      </c>
      <c r="D28" s="64"/>
      <c r="E28" s="65"/>
      <c r="F28" s="68" t="str" cm="1">
        <f t="array" ref="F28">IF(G28="","",SUMPRODUCT(($G$5:$G$150&lt;&gt;"")*($G$5:$G$150&lt;G28)/COUNTIF($G$5:$G$150,$G$5:$G$150&amp;""))+1)</f>
        <v/>
      </c>
      <c r="G28" s="69"/>
      <c r="H28" s="70"/>
      <c r="I28" s="70"/>
      <c r="J28" s="69"/>
      <c r="K28" s="70"/>
      <c r="L28" s="70"/>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row>
    <row r="29" spans="1:112" s="29" customFormat="1" x14ac:dyDescent="0.25">
      <c r="A29" s="62"/>
      <c r="B29" s="63" cm="1">
        <f t="array" ref="B29">IFERROR(
    SUMPRODUCT(
        IF(ISNUMBER('Claim Entry'!M29:DH29), 'Claim Entry'!M29:DH29, 0)
    ),
"")</f>
        <v>0</v>
      </c>
      <c r="C29" s="63" t="str">
        <f t="shared" si="0"/>
        <v/>
      </c>
      <c r="D29" s="64"/>
      <c r="E29" s="65"/>
      <c r="F29" s="68" t="str" cm="1">
        <f t="array" ref="F29">IF(G29="","",SUMPRODUCT(($G$5:$G$150&lt;&gt;"")*($G$5:$G$150&lt;G29)/COUNTIF($G$5:$G$150,$G$5:$G$150&amp;""))+1)</f>
        <v/>
      </c>
      <c r="G29" s="69"/>
      <c r="H29" s="70"/>
      <c r="I29" s="70"/>
      <c r="J29" s="69"/>
      <c r="K29" s="70"/>
      <c r="L29" s="70"/>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row>
    <row r="30" spans="1:112" s="29" customFormat="1" x14ac:dyDescent="0.25">
      <c r="A30" s="62"/>
      <c r="B30" s="63" cm="1">
        <f t="array" ref="B30">IFERROR(
    SUMPRODUCT(
        IF(ISNUMBER('Claim Entry'!M30:DH30), 'Claim Entry'!M30:DH30, 0)
    ),
"")</f>
        <v>0</v>
      </c>
      <c r="C30" s="63" t="str">
        <f t="shared" si="0"/>
        <v/>
      </c>
      <c r="D30" s="64"/>
      <c r="E30" s="65"/>
      <c r="F30" s="68" t="str" cm="1">
        <f t="array" ref="F30">IF(G30="","",SUMPRODUCT(($G$5:$G$150&lt;&gt;"")*($G$5:$G$150&lt;G30)/COUNTIF($G$5:$G$150,$G$5:$G$150&amp;""))+1)</f>
        <v/>
      </c>
      <c r="G30" s="69"/>
      <c r="H30" s="70"/>
      <c r="I30" s="70"/>
      <c r="J30" s="69"/>
      <c r="K30" s="70"/>
      <c r="L30" s="70"/>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row>
    <row r="31" spans="1:112" s="29" customFormat="1" x14ac:dyDescent="0.25">
      <c r="A31" s="62"/>
      <c r="B31" s="63" cm="1">
        <f t="array" ref="B31">IFERROR(
    SUMPRODUCT(
        IF(ISNUMBER('Claim Entry'!M31:DH31), 'Claim Entry'!M31:DH31, 0)
    ),
"")</f>
        <v>0</v>
      </c>
      <c r="C31" s="63" t="str">
        <f t="shared" si="0"/>
        <v/>
      </c>
      <c r="D31" s="64"/>
      <c r="E31" s="65"/>
      <c r="F31" s="68" t="str" cm="1">
        <f t="array" ref="F31">IF(G31="","",SUMPRODUCT(($G$5:$G$150&lt;&gt;"")*($G$5:$G$150&lt;G31)/COUNTIF($G$5:$G$150,$G$5:$G$150&amp;""))+1)</f>
        <v/>
      </c>
      <c r="G31" s="69"/>
      <c r="H31" s="70"/>
      <c r="I31" s="70"/>
      <c r="J31" s="69"/>
      <c r="K31" s="70"/>
      <c r="L31" s="70"/>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row>
    <row r="32" spans="1:112" s="29" customFormat="1" x14ac:dyDescent="0.25">
      <c r="A32" s="62"/>
      <c r="B32" s="63" cm="1">
        <f t="array" ref="B32">IFERROR(
    SUMPRODUCT(
        IF(ISNUMBER('Claim Entry'!M32:DH32), 'Claim Entry'!M32:DH32, 0)
    ),
"")</f>
        <v>0</v>
      </c>
      <c r="C32" s="63" t="str">
        <f t="shared" si="0"/>
        <v/>
      </c>
      <c r="D32" s="64"/>
      <c r="E32" s="65"/>
      <c r="F32" s="68" t="str" cm="1">
        <f t="array" ref="F32">IF(G32="","",SUMPRODUCT(($G$5:$G$150&lt;&gt;"")*($G$5:$G$150&lt;G32)/COUNTIF($G$5:$G$150,$G$5:$G$150&amp;""))+1)</f>
        <v/>
      </c>
      <c r="G32" s="69"/>
      <c r="H32" s="70"/>
      <c r="I32" s="70"/>
      <c r="J32" s="69"/>
      <c r="K32" s="70"/>
      <c r="L32" s="70"/>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row>
    <row r="33" spans="1:112" s="29" customFormat="1" x14ac:dyDescent="0.25">
      <c r="A33" s="62"/>
      <c r="B33" s="63" cm="1">
        <f t="array" ref="B33">IFERROR(
    SUMPRODUCT(
        IF(ISNUMBER('Claim Entry'!M33:DH33), 'Claim Entry'!M33:DH33, 0)
    ),
"")</f>
        <v>0</v>
      </c>
      <c r="C33" s="63" t="str">
        <f t="shared" si="0"/>
        <v/>
      </c>
      <c r="D33" s="64"/>
      <c r="E33" s="65"/>
      <c r="F33" s="68" t="str" cm="1">
        <f t="array" ref="F33">IF(G33="","",SUMPRODUCT(($G$5:$G$150&lt;&gt;"")*($G$5:$G$150&lt;G33)/COUNTIF($G$5:$G$150,$G$5:$G$150&amp;""))+1)</f>
        <v/>
      </c>
      <c r="G33" s="69"/>
      <c r="H33" s="70"/>
      <c r="I33" s="70"/>
      <c r="J33" s="69"/>
      <c r="K33" s="70"/>
      <c r="L33" s="70"/>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row>
    <row r="34" spans="1:112" s="29" customFormat="1" x14ac:dyDescent="0.25">
      <c r="A34" s="62"/>
      <c r="B34" s="63" cm="1">
        <f t="array" ref="B34">IFERROR(
    SUMPRODUCT(
        IF(ISNUMBER('Claim Entry'!M34:DH34), 'Claim Entry'!M34:DH34, 0)
    ),
"")</f>
        <v>0</v>
      </c>
      <c r="C34" s="63" t="str">
        <f t="shared" si="0"/>
        <v/>
      </c>
      <c r="D34" s="64"/>
      <c r="E34" s="65"/>
      <c r="F34" s="68" t="str" cm="1">
        <f t="array" ref="F34">IF(G34="","",SUMPRODUCT(($G$5:$G$150&lt;&gt;"")*($G$5:$G$150&lt;G34)/COUNTIF($G$5:$G$150,$G$5:$G$150&amp;""))+1)</f>
        <v/>
      </c>
      <c r="G34" s="69"/>
      <c r="H34" s="70"/>
      <c r="I34" s="70"/>
      <c r="J34" s="69"/>
      <c r="K34" s="70"/>
      <c r="L34" s="70"/>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row>
    <row r="35" spans="1:112" s="29" customFormat="1" x14ac:dyDescent="0.25">
      <c r="A35" s="62"/>
      <c r="B35" s="63" cm="1">
        <f t="array" ref="B35">IFERROR(
    SUMPRODUCT(
        IF(ISNUMBER('Claim Entry'!M35:DH35), 'Claim Entry'!M35:DH35, 0)
    ),
"")</f>
        <v>0</v>
      </c>
      <c r="C35" s="63" t="str">
        <f t="shared" si="0"/>
        <v/>
      </c>
      <c r="D35" s="64"/>
      <c r="E35" s="65"/>
      <c r="F35" s="68" t="str" cm="1">
        <f t="array" ref="F35">IF(G35="","",SUMPRODUCT(($G$5:$G$150&lt;&gt;"")*($G$5:$G$150&lt;G35)/COUNTIF($G$5:$G$150,$G$5:$G$150&amp;""))+1)</f>
        <v/>
      </c>
      <c r="G35" s="69"/>
      <c r="H35" s="70"/>
      <c r="I35" s="70"/>
      <c r="J35" s="69"/>
      <c r="K35" s="70"/>
      <c r="L35" s="70"/>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row>
    <row r="36" spans="1:112" s="29" customFormat="1" x14ac:dyDescent="0.25">
      <c r="A36" s="62"/>
      <c r="B36" s="63" cm="1">
        <f t="array" ref="B36">IFERROR(
    SUMPRODUCT(
        IF(ISNUMBER('Claim Entry'!M36:DH36), 'Claim Entry'!M36:DH36, 0)
    ),
"")</f>
        <v>0</v>
      </c>
      <c r="C36" s="63" t="str">
        <f t="shared" si="0"/>
        <v/>
      </c>
      <c r="D36" s="64"/>
      <c r="E36" s="65"/>
      <c r="F36" s="68" t="str" cm="1">
        <f t="array" ref="F36">IF(G36="","",SUMPRODUCT(($G$5:$G$150&lt;&gt;"")*($G$5:$G$150&lt;G36)/COUNTIF($G$5:$G$150,$G$5:$G$150&amp;""))+1)</f>
        <v/>
      </c>
      <c r="G36" s="69"/>
      <c r="H36" s="70"/>
      <c r="I36" s="70"/>
      <c r="J36" s="69"/>
      <c r="K36" s="70"/>
      <c r="L36" s="70"/>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row>
    <row r="37" spans="1:112" s="29" customFormat="1" x14ac:dyDescent="0.25">
      <c r="A37" s="62"/>
      <c r="B37" s="63" cm="1">
        <f t="array" ref="B37">IFERROR(
    SUMPRODUCT(
        IF(ISNUMBER('Claim Entry'!M37:DH37), 'Claim Entry'!M37:DH37, 0)
    ),
"")</f>
        <v>0</v>
      </c>
      <c r="C37" s="63" t="str">
        <f t="shared" si="0"/>
        <v/>
      </c>
      <c r="D37" s="64"/>
      <c r="E37" s="65"/>
      <c r="F37" s="68" t="str" cm="1">
        <f t="array" ref="F37">IF(G37="","",SUMPRODUCT(($G$5:$G$150&lt;&gt;"")*($G$5:$G$150&lt;G37)/COUNTIF($G$5:$G$150,$G$5:$G$150&amp;""))+1)</f>
        <v/>
      </c>
      <c r="G37" s="69"/>
      <c r="H37" s="70"/>
      <c r="I37" s="70"/>
      <c r="J37" s="69"/>
      <c r="K37" s="70"/>
      <c r="L37" s="70"/>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row>
    <row r="38" spans="1:112" s="29" customFormat="1" x14ac:dyDescent="0.25">
      <c r="A38" s="62"/>
      <c r="B38" s="63" cm="1">
        <f t="array" ref="B38">IFERROR(
    SUMPRODUCT(
        IF(ISNUMBER('Claim Entry'!M38:DH38), 'Claim Entry'!M38:DH38, 0)
    ),
"")</f>
        <v>0</v>
      </c>
      <c r="C38" s="63" t="str">
        <f t="shared" si="0"/>
        <v/>
      </c>
      <c r="D38" s="64"/>
      <c r="E38" s="65"/>
      <c r="F38" s="68" t="str" cm="1">
        <f t="array" ref="F38">IF(G38="","",SUMPRODUCT(($G$5:$G$150&lt;&gt;"")*($G$5:$G$150&lt;G38)/COUNTIF($G$5:$G$150,$G$5:$G$150&amp;""))+1)</f>
        <v/>
      </c>
      <c r="G38" s="69"/>
      <c r="H38" s="70"/>
      <c r="I38" s="70"/>
      <c r="J38" s="69"/>
      <c r="K38" s="70"/>
      <c r="L38" s="70"/>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row>
    <row r="39" spans="1:112" s="29" customFormat="1" x14ac:dyDescent="0.25">
      <c r="A39" s="62"/>
      <c r="B39" s="63" cm="1">
        <f t="array" ref="B39">IFERROR(
    SUMPRODUCT(
        IF(ISNUMBER('Claim Entry'!M39:DH39), 'Claim Entry'!M39:DH39, 0)
    ),
"")</f>
        <v>0</v>
      </c>
      <c r="C39" s="63" t="str">
        <f t="shared" si="0"/>
        <v/>
      </c>
      <c r="D39" s="64"/>
      <c r="E39" s="65"/>
      <c r="F39" s="68" t="str" cm="1">
        <f t="array" ref="F39">IF(G39="","",SUMPRODUCT(($G$5:$G$150&lt;&gt;"")*($G$5:$G$150&lt;G39)/COUNTIF($G$5:$G$150,$G$5:$G$150&amp;""))+1)</f>
        <v/>
      </c>
      <c r="G39" s="69"/>
      <c r="H39" s="70"/>
      <c r="I39" s="70"/>
      <c r="J39" s="69"/>
      <c r="K39" s="70"/>
      <c r="L39" s="70"/>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row>
    <row r="40" spans="1:112" s="29" customFormat="1" x14ac:dyDescent="0.25">
      <c r="A40" s="62"/>
      <c r="B40" s="63" cm="1">
        <f t="array" ref="B40">IFERROR(
    SUMPRODUCT(
        IF(ISNUMBER('Claim Entry'!M40:DH40), 'Claim Entry'!M40:DH40, 0)
    ),
"")</f>
        <v>0</v>
      </c>
      <c r="C40" s="63" t="str">
        <f t="shared" si="0"/>
        <v/>
      </c>
      <c r="D40" s="64"/>
      <c r="E40" s="65"/>
      <c r="F40" s="68" t="str" cm="1">
        <f t="array" ref="F40">IF(G40="","",SUMPRODUCT(($G$5:$G$150&lt;&gt;"")*($G$5:$G$150&lt;G40)/COUNTIF($G$5:$G$150,$G$5:$G$150&amp;""))+1)</f>
        <v/>
      </c>
      <c r="G40" s="69"/>
      <c r="H40" s="70"/>
      <c r="I40" s="70"/>
      <c r="J40" s="69"/>
      <c r="K40" s="70"/>
      <c r="L40" s="70"/>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row>
    <row r="41" spans="1:112" s="29" customFormat="1" x14ac:dyDescent="0.25">
      <c r="A41" s="62"/>
      <c r="B41" s="63" cm="1">
        <f t="array" ref="B41">IFERROR(
    SUMPRODUCT(
        IF(ISNUMBER('Claim Entry'!M41:DH41), 'Claim Entry'!M41:DH41, 0)
    ),
"")</f>
        <v>0</v>
      </c>
      <c r="C41" s="63" t="str">
        <f t="shared" si="0"/>
        <v/>
      </c>
      <c r="D41" s="64"/>
      <c r="E41" s="65"/>
      <c r="F41" s="68" t="str" cm="1">
        <f t="array" ref="F41">IF(G41="","",SUMPRODUCT(($G$5:$G$150&lt;&gt;"")*($G$5:$G$150&lt;G41)/COUNTIF($G$5:$G$150,$G$5:$G$150&amp;""))+1)</f>
        <v/>
      </c>
      <c r="G41" s="69"/>
      <c r="H41" s="70"/>
      <c r="I41" s="70"/>
      <c r="J41" s="69"/>
      <c r="K41" s="70"/>
      <c r="L41" s="70"/>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row>
    <row r="42" spans="1:112" s="29" customFormat="1" x14ac:dyDescent="0.25">
      <c r="A42" s="62"/>
      <c r="B42" s="63" cm="1">
        <f t="array" ref="B42">IFERROR(
    SUMPRODUCT(
        IF(ISNUMBER('Claim Entry'!M42:DH42), 'Claim Entry'!M42:DH42, 0)
    ),
"")</f>
        <v>0</v>
      </c>
      <c r="C42" s="63" t="str">
        <f t="shared" si="0"/>
        <v/>
      </c>
      <c r="D42" s="64"/>
      <c r="E42" s="65"/>
      <c r="F42" s="68" t="str" cm="1">
        <f t="array" ref="F42">IF(G42="","",SUMPRODUCT(($G$5:$G$150&lt;&gt;"")*($G$5:$G$150&lt;G42)/COUNTIF($G$5:$G$150,$G$5:$G$150&amp;""))+1)</f>
        <v/>
      </c>
      <c r="G42" s="69"/>
      <c r="H42" s="70"/>
      <c r="I42" s="70"/>
      <c r="J42" s="69"/>
      <c r="K42" s="70"/>
      <c r="L42" s="70"/>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row>
    <row r="43" spans="1:112" s="29" customFormat="1" x14ac:dyDescent="0.25">
      <c r="A43" s="62"/>
      <c r="B43" s="63" cm="1">
        <f t="array" ref="B43">IFERROR(
    SUMPRODUCT(
        IF(ISNUMBER('Claim Entry'!M43:DH43), 'Claim Entry'!M43:DH43, 0)
    ),
"")</f>
        <v>0</v>
      </c>
      <c r="C43" s="63" t="str">
        <f t="shared" si="0"/>
        <v/>
      </c>
      <c r="D43" s="64"/>
      <c r="E43" s="65"/>
      <c r="F43" s="68" t="str" cm="1">
        <f t="array" ref="F43">IF(G43="","",SUMPRODUCT(($G$5:$G$150&lt;&gt;"")*($G$5:$G$150&lt;G43)/COUNTIF($G$5:$G$150,$G$5:$G$150&amp;""))+1)</f>
        <v/>
      </c>
      <c r="G43" s="69"/>
      <c r="H43" s="70"/>
      <c r="I43" s="70"/>
      <c r="J43" s="69"/>
      <c r="K43" s="70"/>
      <c r="L43" s="70"/>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row>
    <row r="44" spans="1:112" s="29" customFormat="1" x14ac:dyDescent="0.25">
      <c r="A44" s="62"/>
      <c r="B44" s="63" cm="1">
        <f t="array" ref="B44">IFERROR(
    SUMPRODUCT(
        IF(ISNUMBER('Claim Entry'!M44:DH44), 'Claim Entry'!M44:DH44, 0)
    ),
"")</f>
        <v>0</v>
      </c>
      <c r="C44" s="63" t="str">
        <f t="shared" si="0"/>
        <v/>
      </c>
      <c r="D44" s="64"/>
      <c r="E44" s="65"/>
      <c r="F44" s="68" t="str" cm="1">
        <f t="array" ref="F44">IF(G44="","",SUMPRODUCT(($G$5:$G$150&lt;&gt;"")*($G$5:$G$150&lt;G44)/COUNTIF($G$5:$G$150,$G$5:$G$150&amp;""))+1)</f>
        <v/>
      </c>
      <c r="G44" s="69"/>
      <c r="H44" s="70"/>
      <c r="I44" s="70"/>
      <c r="J44" s="69"/>
      <c r="K44" s="70"/>
      <c r="L44" s="70"/>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row>
    <row r="45" spans="1:112" s="29" customFormat="1" x14ac:dyDescent="0.25">
      <c r="A45" s="62"/>
      <c r="B45" s="63" cm="1">
        <f t="array" ref="B45">IFERROR(
    SUMPRODUCT(
        IF(ISNUMBER('Claim Entry'!M45:DH45), 'Claim Entry'!M45:DH45, 0)
    ),
"")</f>
        <v>0</v>
      </c>
      <c r="C45" s="63" t="str">
        <f t="shared" si="0"/>
        <v/>
      </c>
      <c r="D45" s="64"/>
      <c r="E45" s="65"/>
      <c r="F45" s="68" t="str" cm="1">
        <f t="array" ref="F45">IF(G45="","",SUMPRODUCT(($G$5:$G$150&lt;&gt;"")*($G$5:$G$150&lt;G45)/COUNTIF($G$5:$G$150,$G$5:$G$150&amp;""))+1)</f>
        <v/>
      </c>
      <c r="G45" s="69"/>
      <c r="H45" s="70"/>
      <c r="I45" s="70"/>
      <c r="J45" s="69"/>
      <c r="K45" s="70"/>
      <c r="L45" s="70"/>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row>
    <row r="46" spans="1:112" s="29" customFormat="1" x14ac:dyDescent="0.25">
      <c r="A46" s="62"/>
      <c r="B46" s="63" cm="1">
        <f t="array" ref="B46">IFERROR(
    SUMPRODUCT(
        IF(ISNUMBER('Claim Entry'!M46:DH46), 'Claim Entry'!M46:DH46, 0)
    ),
"")</f>
        <v>0</v>
      </c>
      <c r="C46" s="63" t="str">
        <f t="shared" si="0"/>
        <v/>
      </c>
      <c r="D46" s="64"/>
      <c r="E46" s="65"/>
      <c r="F46" s="68" t="str" cm="1">
        <f t="array" ref="F46">IF(G46="","",SUMPRODUCT(($G$5:$G$150&lt;&gt;"")*($G$5:$G$150&lt;G46)/COUNTIF($G$5:$G$150,$G$5:$G$150&amp;""))+1)</f>
        <v/>
      </c>
      <c r="G46" s="69"/>
      <c r="H46" s="70"/>
      <c r="I46" s="70"/>
      <c r="J46" s="69"/>
      <c r="K46" s="70"/>
      <c r="L46" s="70"/>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row>
    <row r="47" spans="1:112" s="29" customFormat="1" x14ac:dyDescent="0.25">
      <c r="A47" s="62"/>
      <c r="B47" s="63" cm="1">
        <f t="array" ref="B47">IFERROR(
    SUMPRODUCT(
        IF(ISNUMBER('Claim Entry'!M47:DH47), 'Claim Entry'!M47:DH47, 0)
    ),
"")</f>
        <v>0</v>
      </c>
      <c r="C47" s="63" t="str">
        <f t="shared" si="0"/>
        <v/>
      </c>
      <c r="D47" s="64"/>
      <c r="E47" s="65"/>
      <c r="F47" s="68" t="str" cm="1">
        <f t="array" ref="F47">IF(G47="","",SUMPRODUCT(($G$5:$G$150&lt;&gt;"")*($G$5:$G$150&lt;G47)/COUNTIF($G$5:$G$150,$G$5:$G$150&amp;""))+1)</f>
        <v/>
      </c>
      <c r="G47" s="69"/>
      <c r="H47" s="70"/>
      <c r="I47" s="70"/>
      <c r="J47" s="69"/>
      <c r="K47" s="70"/>
      <c r="L47" s="70"/>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row>
    <row r="48" spans="1:112" s="29" customFormat="1" x14ac:dyDescent="0.25">
      <c r="A48" s="62"/>
      <c r="B48" s="63" cm="1">
        <f t="array" ref="B48">IFERROR(
    SUMPRODUCT(
        IF(ISNUMBER('Claim Entry'!M48:DH48), 'Claim Entry'!M48:DH48, 0)
    ),
"")</f>
        <v>0</v>
      </c>
      <c r="C48" s="63" t="str">
        <f t="shared" si="0"/>
        <v/>
      </c>
      <c r="D48" s="64"/>
      <c r="E48" s="65"/>
      <c r="F48" s="68" t="str" cm="1">
        <f t="array" ref="F48">IF(G48="","",SUMPRODUCT(($G$5:$G$150&lt;&gt;"")*($G$5:$G$150&lt;G48)/COUNTIF($G$5:$G$150,$G$5:$G$150&amp;""))+1)</f>
        <v/>
      </c>
      <c r="G48" s="69"/>
      <c r="H48" s="70"/>
      <c r="I48" s="70"/>
      <c r="J48" s="69"/>
      <c r="K48" s="70"/>
      <c r="L48" s="70"/>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row>
    <row r="49" spans="1:112" s="29" customFormat="1" x14ac:dyDescent="0.25">
      <c r="A49" s="62"/>
      <c r="B49" s="63" cm="1">
        <f t="array" ref="B49">IFERROR(
    SUMPRODUCT(
        IF(ISNUMBER('Claim Entry'!M49:DH49), 'Claim Entry'!M49:DH49, 0)
    ),
"")</f>
        <v>0</v>
      </c>
      <c r="C49" s="63" t="str">
        <f t="shared" si="0"/>
        <v/>
      </c>
      <c r="D49" s="64"/>
      <c r="E49" s="65"/>
      <c r="F49" s="68" t="str" cm="1">
        <f t="array" ref="F49">IF(G49="","",SUMPRODUCT(($G$5:$G$200&lt;&gt;"")*($G$5:$G$200&lt;G49)/COUNTIF($G$5:$G$200,$G$5:$G$200&amp;""))+1)</f>
        <v/>
      </c>
      <c r="G49" s="69"/>
      <c r="H49" s="70"/>
      <c r="I49" s="70"/>
      <c r="J49" s="69"/>
      <c r="K49" s="70"/>
      <c r="L49" s="70"/>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row>
    <row r="50" spans="1:112" s="29" customFormat="1" x14ac:dyDescent="0.25">
      <c r="A50" s="62"/>
      <c r="B50" s="63" cm="1">
        <f t="array" ref="B50">IFERROR(
    SUMPRODUCT(
        IF(ISNUMBER('Claim Entry'!M50:DH50), 'Claim Entry'!M50:DH50, 0)
    ),
"")</f>
        <v>0</v>
      </c>
      <c r="C50" s="63" t="str">
        <f t="shared" si="0"/>
        <v/>
      </c>
      <c r="D50" s="64"/>
      <c r="E50" s="65"/>
      <c r="F50" s="68" t="str" cm="1">
        <f t="array" ref="F50">IF(G50="","",SUMPRODUCT(($G$5:$G$200&lt;&gt;"")*($G$5:$G$200&lt;G50)/COUNTIF($G$5:$G$200,$G$5:$G$200&amp;""))+1)</f>
        <v/>
      </c>
      <c r="G50" s="69"/>
      <c r="H50" s="70"/>
      <c r="I50" s="70"/>
      <c r="J50" s="69"/>
      <c r="K50" s="70"/>
      <c r="L50" s="70"/>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row>
    <row r="51" spans="1:112" s="29" customFormat="1" x14ac:dyDescent="0.25">
      <c r="A51" s="62"/>
      <c r="B51" s="63" cm="1">
        <f t="array" ref="B51">IFERROR(
    SUMPRODUCT(
        IF(ISNUMBER('Claim Entry'!M51:DH51), 'Claim Entry'!M51:DH51, 0)
    ),
"")</f>
        <v>0</v>
      </c>
      <c r="C51" s="63" t="str">
        <f t="shared" si="0"/>
        <v/>
      </c>
      <c r="D51" s="64"/>
      <c r="E51" s="65"/>
      <c r="F51" s="68" t="str" cm="1">
        <f t="array" ref="F51">IF(G51="","",SUMPRODUCT(($G$5:$G$200&lt;&gt;"")*($G$5:$G$200&lt;G51)/COUNTIF($G$5:$G$200,$G$5:$G$200&amp;""))+1)</f>
        <v/>
      </c>
      <c r="G51" s="69"/>
      <c r="H51" s="70"/>
      <c r="I51" s="70"/>
      <c r="J51" s="69"/>
      <c r="K51" s="70"/>
      <c r="L51" s="70"/>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row>
    <row r="52" spans="1:112" s="29" customFormat="1" x14ac:dyDescent="0.25">
      <c r="A52" s="62"/>
      <c r="B52" s="63" cm="1">
        <f t="array" ref="B52">IFERROR(
    SUMPRODUCT(
        IF(ISNUMBER('Claim Entry'!M52:DH52), 'Claim Entry'!M52:DH52, 0)
    ),
"")</f>
        <v>0</v>
      </c>
      <c r="C52" s="63" t="str">
        <f t="shared" si="0"/>
        <v/>
      </c>
      <c r="D52" s="64"/>
      <c r="E52" s="65"/>
      <c r="F52" s="68" t="str" cm="1">
        <f t="array" ref="F52">IF(G52="","",SUMPRODUCT(($G$5:$G$200&lt;&gt;"")*($G$5:$G$200&lt;G52)/COUNTIF($G$5:$G$200,$G$5:$G$200&amp;""))+1)</f>
        <v/>
      </c>
      <c r="G52" s="69"/>
      <c r="H52" s="70"/>
      <c r="I52" s="70"/>
      <c r="J52" s="69"/>
      <c r="K52" s="70"/>
      <c r="L52" s="70"/>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row>
    <row r="53" spans="1:112" s="29" customFormat="1" x14ac:dyDescent="0.25">
      <c r="A53" s="62"/>
      <c r="B53" s="63" cm="1">
        <f t="array" ref="B53">IFERROR(
    SUMPRODUCT(
        IF(ISNUMBER('Claim Entry'!M53:DH53), 'Claim Entry'!M53:DH53, 0)
    ),
"")</f>
        <v>0</v>
      </c>
      <c r="C53" s="63" t="str">
        <f t="shared" si="0"/>
        <v/>
      </c>
      <c r="D53" s="64"/>
      <c r="E53" s="65"/>
      <c r="F53" s="68" t="str" cm="1">
        <f t="array" ref="F53">IF(G53="","",SUMPRODUCT(($G$5:$G$200&lt;&gt;"")*($G$5:$G$200&lt;G53)/COUNTIF($G$5:$G$200,$G$5:$G$200&amp;""))+1)</f>
        <v/>
      </c>
      <c r="G53" s="69"/>
      <c r="H53" s="70"/>
      <c r="I53" s="70"/>
      <c r="J53" s="69"/>
      <c r="K53" s="70"/>
      <c r="L53" s="70"/>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row>
    <row r="54" spans="1:112" s="29" customFormat="1" x14ac:dyDescent="0.25">
      <c r="A54" s="62"/>
      <c r="B54" s="63" cm="1">
        <f t="array" ref="B54">IFERROR(
    SUMPRODUCT(
        IF(ISNUMBER('Claim Entry'!M54:DH54), 'Claim Entry'!M54:DH54, 0)
    ),
"")</f>
        <v>0</v>
      </c>
      <c r="C54" s="63" t="str">
        <f t="shared" si="0"/>
        <v/>
      </c>
      <c r="D54" s="64"/>
      <c r="E54" s="65"/>
      <c r="F54" s="68" t="str" cm="1">
        <f t="array" ref="F54">IF(G54="","",SUMPRODUCT(($G$5:$G$200&lt;&gt;"")*($G$5:$G$200&lt;G54)/COUNTIF($G$5:$G$200,$G$5:$G$200&amp;""))+1)</f>
        <v/>
      </c>
      <c r="G54" s="69"/>
      <c r="H54" s="70"/>
      <c r="I54" s="70"/>
      <c r="J54" s="69"/>
      <c r="K54" s="70"/>
      <c r="L54" s="70"/>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row>
    <row r="55" spans="1:112" s="29" customFormat="1" x14ac:dyDescent="0.25">
      <c r="A55" s="62"/>
      <c r="B55" s="63" cm="1">
        <f t="array" ref="B55">IFERROR(
    SUMPRODUCT(
        IF(ISNUMBER('Claim Entry'!M55:DH55), 'Claim Entry'!M55:DH55, 0)
    ),
"")</f>
        <v>0</v>
      </c>
      <c r="C55" s="63"/>
      <c r="D55" s="64"/>
      <c r="E55" s="65"/>
      <c r="F55" s="68" t="str" cm="1">
        <f t="array" ref="F55">IF(G55="","",SUMPRODUCT(($G$5:$G$200&lt;&gt;"")*($G$5:$G$200&lt;G55)/COUNTIF($G$5:$G$200,$G$5:$G$200&amp;""))+1)</f>
        <v/>
      </c>
      <c r="G55" s="69"/>
      <c r="H55" s="70"/>
      <c r="I55" s="70"/>
      <c r="J55" s="69"/>
      <c r="K55" s="70"/>
      <c r="L55" s="70"/>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row>
    <row r="56" spans="1:112" s="29" customFormat="1" x14ac:dyDescent="0.25">
      <c r="A56" s="62"/>
      <c r="B56" s="63" cm="1">
        <f t="array" ref="B56">IFERROR(
    SUMPRODUCT(
        IF(ISNUMBER('Claim Entry'!M56:DH56), 'Claim Entry'!M56:DH56, 0)
    ),
"")</f>
        <v>0</v>
      </c>
      <c r="C56" s="63"/>
      <c r="D56" s="64"/>
      <c r="E56" s="65"/>
      <c r="F56" s="68" t="str" cm="1">
        <f t="array" ref="F56">IF(G56="","",SUMPRODUCT(($G$5:$G$200&lt;&gt;"")*($G$5:$G$200&lt;G56)/COUNTIF($G$5:$G$200,$G$5:$G$200&amp;""))+1)</f>
        <v/>
      </c>
      <c r="G56" s="69"/>
      <c r="H56" s="70"/>
      <c r="I56" s="70"/>
      <c r="J56" s="69"/>
      <c r="K56" s="70"/>
      <c r="L56" s="70"/>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row>
    <row r="57" spans="1:112" s="29" customFormat="1" x14ac:dyDescent="0.25">
      <c r="A57" s="62"/>
      <c r="B57" s="63" cm="1">
        <f t="array" ref="B57">IFERROR(
    SUMPRODUCT(
        IF(ISNUMBER('Claim Entry'!M57:DH57), 'Claim Entry'!M57:DH57, 0)
    ),
"")</f>
        <v>0</v>
      </c>
      <c r="C57" s="63"/>
      <c r="D57" s="64"/>
      <c r="E57" s="65"/>
      <c r="F57" s="68" t="str" cm="1">
        <f t="array" ref="F57">IF(G57="","",SUMPRODUCT(($G$5:$G$200&lt;&gt;"")*($G$5:$G$200&lt;G57)/COUNTIF($G$5:$G$200,$G$5:$G$200&amp;""))+1)</f>
        <v/>
      </c>
      <c r="G57" s="69"/>
      <c r="H57" s="70"/>
      <c r="I57" s="70"/>
      <c r="J57" s="69"/>
      <c r="K57" s="70"/>
      <c r="L57" s="70"/>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row>
    <row r="58" spans="1:112" s="29" customFormat="1" x14ac:dyDescent="0.25">
      <c r="A58" s="62"/>
      <c r="B58" s="63" cm="1">
        <f t="array" ref="B58">IFERROR(
    SUMPRODUCT(
        IF(ISNUMBER('Claim Entry'!M58:DH58), 'Claim Entry'!M58:DH58, 0)
    ),
"")</f>
        <v>0</v>
      </c>
      <c r="C58" s="63"/>
      <c r="D58" s="64"/>
      <c r="E58" s="65"/>
      <c r="F58" s="68" t="str" cm="1">
        <f t="array" ref="F58">IF(G58="","",SUMPRODUCT(($G$5:$G$200&lt;&gt;"")*($G$5:$G$200&lt;G58)/COUNTIF($G$5:$G$200,$G$5:$G$200&amp;""))+1)</f>
        <v/>
      </c>
      <c r="G58" s="69"/>
      <c r="H58" s="70"/>
      <c r="I58" s="70"/>
      <c r="J58" s="69"/>
      <c r="K58" s="70"/>
      <c r="L58" s="70"/>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row>
    <row r="59" spans="1:112" s="29" customFormat="1" x14ac:dyDescent="0.25">
      <c r="A59" s="62"/>
      <c r="B59" s="63" cm="1">
        <f t="array" ref="B59">IFERROR(
    SUMPRODUCT(
        IF(ISNUMBER('Claim Entry'!M59:DH59), 'Claim Entry'!M59:DH59, 0)
    ),
"")</f>
        <v>0</v>
      </c>
      <c r="C59" s="63"/>
      <c r="D59" s="64"/>
      <c r="E59" s="65"/>
      <c r="F59" s="68" t="str" cm="1">
        <f t="array" ref="F59">IF(G59="","",SUMPRODUCT(($G$5:$G$200&lt;&gt;"")*($G$5:$G$200&lt;G59)/COUNTIF($G$5:$G$200,$G$5:$G$200&amp;""))+1)</f>
        <v/>
      </c>
      <c r="G59" s="69"/>
      <c r="H59" s="70"/>
      <c r="I59" s="70"/>
      <c r="J59" s="69"/>
      <c r="K59" s="70"/>
      <c r="L59" s="70"/>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row>
    <row r="60" spans="1:112" s="29" customFormat="1" x14ac:dyDescent="0.25">
      <c r="A60" s="62"/>
      <c r="B60" s="63" cm="1">
        <f t="array" ref="B60">IFERROR(
    SUMPRODUCT(
        IF(ISNUMBER('Claim Entry'!M60:DH60), 'Claim Entry'!M60:DH60, 0)
    ),
"")</f>
        <v>0</v>
      </c>
      <c r="C60" s="63"/>
      <c r="D60" s="64"/>
      <c r="E60" s="65"/>
      <c r="F60" s="68" t="str" cm="1">
        <f t="array" ref="F60">IF(G60="","",SUMPRODUCT(($G$5:$G$200&lt;&gt;"")*($G$5:$G$200&lt;G60)/COUNTIF($G$5:$G$200,$G$5:$G$200&amp;""))+1)</f>
        <v/>
      </c>
      <c r="G60" s="69"/>
      <c r="H60" s="70"/>
      <c r="I60" s="70"/>
      <c r="J60" s="69"/>
      <c r="K60" s="70"/>
      <c r="L60" s="70"/>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row>
    <row r="61" spans="1:112" s="29" customFormat="1" x14ac:dyDescent="0.25">
      <c r="A61" s="62"/>
      <c r="B61" s="63" cm="1">
        <f t="array" ref="B61">IFERROR(
    SUMPRODUCT(
        IF(ISNUMBER('Claim Entry'!M61:DH61), 'Claim Entry'!M61:DH61, 0)
    ),
"")</f>
        <v>0</v>
      </c>
      <c r="C61" s="63"/>
      <c r="D61" s="64"/>
      <c r="E61" s="65"/>
      <c r="F61" s="68" t="str" cm="1">
        <f t="array" ref="F61">IF(G61="","",SUMPRODUCT(($G$5:$G$200&lt;&gt;"")*($G$5:$G$200&lt;G61)/COUNTIF($G$5:$G$200,$G$5:$G$200&amp;""))+1)</f>
        <v/>
      </c>
      <c r="G61" s="69"/>
      <c r="H61" s="70"/>
      <c r="I61" s="70"/>
      <c r="J61" s="69"/>
      <c r="K61" s="70"/>
      <c r="L61" s="70"/>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row>
    <row r="62" spans="1:112" s="29" customFormat="1" x14ac:dyDescent="0.25">
      <c r="A62" s="62"/>
      <c r="B62" s="63" cm="1">
        <f t="array" ref="B62">IFERROR(
    SUMPRODUCT(
        IF(ISNUMBER('Claim Entry'!M62:DH62), 'Claim Entry'!M62:DH62, 0)
    ),
"")</f>
        <v>0</v>
      </c>
      <c r="C62" s="63"/>
      <c r="D62" s="64"/>
      <c r="E62" s="65"/>
      <c r="F62" s="68" t="str" cm="1">
        <f t="array" ref="F62">IF(G62="","",SUMPRODUCT(($G$5:$G$200&lt;&gt;"")*($G$5:$G$200&lt;G62)/COUNTIF($G$5:$G$200,$G$5:$G$200&amp;""))+1)</f>
        <v/>
      </c>
      <c r="G62" s="69"/>
      <c r="H62" s="70"/>
      <c r="I62" s="70"/>
      <c r="J62" s="69"/>
      <c r="K62" s="70"/>
      <c r="L62" s="70"/>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row>
    <row r="63" spans="1:112" s="29" customFormat="1" x14ac:dyDescent="0.25">
      <c r="A63" s="62"/>
      <c r="B63" s="63" cm="1">
        <f t="array" ref="B63">IFERROR(
    SUMPRODUCT(
        IF(ISNUMBER('Claim Entry'!M63:DH63), 'Claim Entry'!M63:DH63, 0)
    ),
"")</f>
        <v>0</v>
      </c>
      <c r="C63" s="63"/>
      <c r="D63" s="64"/>
      <c r="E63" s="65"/>
      <c r="F63" s="68" t="str" cm="1">
        <f t="array" ref="F63">IF(G63="","",SUMPRODUCT(($G$5:$G$200&lt;&gt;"")*($G$5:$G$200&lt;G63)/COUNTIF($G$5:$G$200,$G$5:$G$200&amp;""))+1)</f>
        <v/>
      </c>
      <c r="G63" s="69"/>
      <c r="H63" s="70"/>
      <c r="I63" s="70"/>
      <c r="J63" s="69"/>
      <c r="K63" s="70"/>
      <c r="L63" s="70"/>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row>
    <row r="64" spans="1:112" s="29" customFormat="1" x14ac:dyDescent="0.25">
      <c r="A64" s="62"/>
      <c r="B64" s="63" cm="1">
        <f t="array" ref="B64">IFERROR(
    SUMPRODUCT(
        IF(ISNUMBER('Claim Entry'!M64:DH64), 'Claim Entry'!M64:DH64, 0)
    ),
"")</f>
        <v>0</v>
      </c>
      <c r="C64" s="63"/>
      <c r="D64" s="64"/>
      <c r="E64" s="65"/>
      <c r="F64" s="68" t="str" cm="1">
        <f t="array" ref="F64">IF(G64="","",SUMPRODUCT(($G$5:$G$200&lt;&gt;"")*($G$5:$G$200&lt;G64)/COUNTIF($G$5:$G$200,$G$5:$G$200&amp;""))+1)</f>
        <v/>
      </c>
      <c r="G64" s="69"/>
      <c r="H64" s="70"/>
      <c r="I64" s="70"/>
      <c r="J64" s="69"/>
      <c r="K64" s="70"/>
      <c r="L64" s="70"/>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row>
    <row r="65" spans="1:112" s="29" customFormat="1" x14ac:dyDescent="0.25">
      <c r="A65" s="62"/>
      <c r="B65" s="63" cm="1">
        <f t="array" ref="B65">IFERROR(
    SUMPRODUCT(
        IF(ISNUMBER('Claim Entry'!M65:DH65), 'Claim Entry'!M65:DH65, 0)
    ),
"")</f>
        <v>0</v>
      </c>
      <c r="C65" s="63"/>
      <c r="D65" s="64"/>
      <c r="E65" s="65"/>
      <c r="F65" s="68" t="str" cm="1">
        <f t="array" ref="F65">IF(G65="","",SUMPRODUCT(($G$5:$G$200&lt;&gt;"")*($G$5:$G$200&lt;G65)/COUNTIF($G$5:$G$200,$G$5:$G$200&amp;""))+1)</f>
        <v/>
      </c>
      <c r="G65" s="69"/>
      <c r="H65" s="70"/>
      <c r="I65" s="70"/>
      <c r="J65" s="69"/>
      <c r="K65" s="70"/>
      <c r="L65" s="70"/>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row>
    <row r="66" spans="1:112" s="29" customFormat="1" x14ac:dyDescent="0.25">
      <c r="A66" s="62"/>
      <c r="B66" s="63" cm="1">
        <f t="array" ref="B66">IFERROR(
    SUMPRODUCT(
        IF(ISNUMBER('Claim Entry'!M66:DH66), 'Claim Entry'!M66:DH66, 0)
    ),
"")</f>
        <v>0</v>
      </c>
      <c r="C66" s="63"/>
      <c r="D66" s="64"/>
      <c r="E66" s="65"/>
      <c r="F66" s="68" t="str" cm="1">
        <f t="array" ref="F66">IF(G66="","",SUMPRODUCT(($G$5:$G$200&lt;&gt;"")*($G$5:$G$200&lt;G66)/COUNTIF($G$5:$G$200,$G$5:$G$200&amp;""))+1)</f>
        <v/>
      </c>
      <c r="G66" s="69"/>
      <c r="H66" s="70"/>
      <c r="I66" s="70"/>
      <c r="J66" s="69"/>
      <c r="K66" s="70"/>
      <c r="L66" s="70"/>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row>
    <row r="67" spans="1:112" s="29" customFormat="1" x14ac:dyDescent="0.25">
      <c r="A67" s="62"/>
      <c r="B67" s="63" cm="1">
        <f t="array" ref="B67">IFERROR(
    SUMPRODUCT(
        IF(ISNUMBER('Claim Entry'!M67:DH67), 'Claim Entry'!M67:DH67, 0)
    ),
"")</f>
        <v>0</v>
      </c>
      <c r="C67" s="63"/>
      <c r="D67" s="64"/>
      <c r="E67" s="65"/>
      <c r="F67" s="68" t="str" cm="1">
        <f t="array" ref="F67">IF(G67="","",SUMPRODUCT(($G$5:$G$200&lt;&gt;"")*($G$5:$G$200&lt;G67)/COUNTIF($G$5:$G$200,$G$5:$G$200&amp;""))+1)</f>
        <v/>
      </c>
      <c r="G67" s="69"/>
      <c r="H67" s="70"/>
      <c r="I67" s="70"/>
      <c r="J67" s="69"/>
      <c r="K67" s="70"/>
      <c r="L67" s="70"/>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row>
    <row r="68" spans="1:112" s="29" customFormat="1" x14ac:dyDescent="0.25">
      <c r="A68" s="62"/>
      <c r="B68" s="63" cm="1">
        <f t="array" ref="B68">IFERROR(
    SUMPRODUCT(
        IF(ISNUMBER('Claim Entry'!M68:DH68), 'Claim Entry'!M68:DH68, 0)
    ),
"")</f>
        <v>0</v>
      </c>
      <c r="C68" s="63"/>
      <c r="D68" s="64"/>
      <c r="E68" s="65"/>
      <c r="F68" s="68" t="str" cm="1">
        <f t="array" ref="F68">IF(G68="","",SUMPRODUCT(($G$5:$G$200&lt;&gt;"")*($G$5:$G$200&lt;G68)/COUNTIF($G$5:$G$200,$G$5:$G$200&amp;""))+1)</f>
        <v/>
      </c>
      <c r="G68" s="69"/>
      <c r="H68" s="70"/>
      <c r="I68" s="70"/>
      <c r="J68" s="69"/>
      <c r="K68" s="70"/>
      <c r="L68" s="70"/>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row>
    <row r="69" spans="1:112" s="29" customFormat="1" x14ac:dyDescent="0.25">
      <c r="A69" s="62"/>
      <c r="B69" s="63" cm="1">
        <f t="array" ref="B69">IFERROR(
    SUMPRODUCT(
        IF(ISNUMBER('Claim Entry'!M69:DH69), 'Claim Entry'!M69:DH69, 0)
    ),
"")</f>
        <v>0</v>
      </c>
      <c r="C69" s="63"/>
      <c r="D69" s="64"/>
      <c r="E69" s="65"/>
      <c r="F69" s="68" t="str" cm="1">
        <f t="array" ref="F69">IF(G69="","",SUMPRODUCT(($G$5:$G$200&lt;&gt;"")*($G$5:$G$200&lt;G69)/COUNTIF($G$5:$G$200,$G$5:$G$200&amp;""))+1)</f>
        <v/>
      </c>
      <c r="G69" s="69"/>
      <c r="H69" s="70"/>
      <c r="I69" s="70"/>
      <c r="J69" s="69"/>
      <c r="K69" s="70"/>
      <c r="L69" s="70"/>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row>
    <row r="70" spans="1:112" s="29" customFormat="1" x14ac:dyDescent="0.25">
      <c r="A70" s="62"/>
      <c r="B70" s="63" cm="1">
        <f t="array" ref="B70">IFERROR(
    SUMPRODUCT(
        IF(ISNUMBER('Claim Entry'!M70:DH70), 'Claim Entry'!M70:DH70, 0)
    ),
"")</f>
        <v>0</v>
      </c>
      <c r="C70" s="63"/>
      <c r="D70" s="64"/>
      <c r="E70" s="65"/>
      <c r="F70" s="68" t="str" cm="1">
        <f t="array" ref="F70">IF(G70="","",SUMPRODUCT(($G$5:$G$200&lt;&gt;"")*($G$5:$G$200&lt;G70)/COUNTIF($G$5:$G$200,$G$5:$G$200&amp;""))+1)</f>
        <v/>
      </c>
      <c r="G70" s="69"/>
      <c r="H70" s="70"/>
      <c r="I70" s="70"/>
      <c r="J70" s="69"/>
      <c r="K70" s="70"/>
      <c r="L70" s="70"/>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row>
    <row r="71" spans="1:112" s="29" customFormat="1" x14ac:dyDescent="0.25">
      <c r="A71" s="62"/>
      <c r="B71" s="63" cm="1">
        <f t="array" ref="B71">IFERROR(
    SUMPRODUCT(
        IF(ISNUMBER('Claim Entry'!M71:DH71), 'Claim Entry'!M71:DH71, 0)
    ),
"")</f>
        <v>0</v>
      </c>
      <c r="C71" s="63"/>
      <c r="D71" s="64"/>
      <c r="E71" s="65"/>
      <c r="F71" s="68" t="str" cm="1">
        <f t="array" ref="F71">IF(G71="","",SUMPRODUCT(($G$5:$G$200&lt;&gt;"")*($G$5:$G$200&lt;G71)/COUNTIF($G$5:$G$200,$G$5:$G$200&amp;""))+1)</f>
        <v/>
      </c>
      <c r="G71" s="69"/>
      <c r="H71" s="70"/>
      <c r="I71" s="70"/>
      <c r="J71" s="69"/>
      <c r="K71" s="70"/>
      <c r="L71" s="70"/>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row>
    <row r="72" spans="1:112" s="29" customFormat="1" x14ac:dyDescent="0.25">
      <c r="A72" s="62"/>
      <c r="B72" s="63" cm="1">
        <f t="array" ref="B72">IFERROR(
    SUMPRODUCT(
        IF(ISNUMBER('Claim Entry'!M72:DH72), 'Claim Entry'!M72:DH72, 0)
    ),
"")</f>
        <v>0</v>
      </c>
      <c r="C72" s="63"/>
      <c r="D72" s="64"/>
      <c r="E72" s="65"/>
      <c r="F72" s="68" t="str" cm="1">
        <f t="array" ref="F72">IF(G72="","",SUMPRODUCT(($G$5:$G$200&lt;&gt;"")*($G$5:$G$200&lt;G72)/COUNTIF($G$5:$G$200,$G$5:$G$200&amp;""))+1)</f>
        <v/>
      </c>
      <c r="G72" s="69"/>
      <c r="H72" s="70"/>
      <c r="I72" s="70"/>
      <c r="J72" s="69"/>
      <c r="K72" s="70"/>
      <c r="L72" s="70"/>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row>
    <row r="73" spans="1:112" s="29" customFormat="1" x14ac:dyDescent="0.25">
      <c r="A73" s="62"/>
      <c r="B73" s="63" cm="1">
        <f t="array" ref="B73">IFERROR(
    SUMPRODUCT(
        IF(ISNUMBER('Claim Entry'!M73:DH73), 'Claim Entry'!M73:DH73, 0)
    ),
"")</f>
        <v>0</v>
      </c>
      <c r="C73" s="63"/>
      <c r="D73" s="64"/>
      <c r="E73" s="65"/>
      <c r="F73" s="68" t="str" cm="1">
        <f t="array" ref="F73">IF(G73="","",SUMPRODUCT(($G$5:$G$200&lt;&gt;"")*($G$5:$G$200&lt;G73)/COUNTIF($G$5:$G$200,$G$5:$G$200&amp;""))+1)</f>
        <v/>
      </c>
      <c r="G73" s="69"/>
      <c r="H73" s="70"/>
      <c r="I73" s="70"/>
      <c r="J73" s="69"/>
      <c r="K73" s="70"/>
      <c r="L73" s="70"/>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row>
    <row r="74" spans="1:112" s="29" customFormat="1" x14ac:dyDescent="0.25">
      <c r="A74" s="62"/>
      <c r="B74" s="63" cm="1">
        <f t="array" ref="B74">IFERROR(
    SUMPRODUCT(
        IF(ISNUMBER('Claim Entry'!M74:DH74), 'Claim Entry'!M74:DH74, 0)
    ),
"")</f>
        <v>0</v>
      </c>
      <c r="C74" s="63"/>
      <c r="D74" s="64"/>
      <c r="E74" s="65"/>
      <c r="F74" s="68" t="str" cm="1">
        <f t="array" ref="F74">IF(G74="","",SUMPRODUCT(($G$5:$G$200&lt;&gt;"")*($G$5:$G$200&lt;G74)/COUNTIF($G$5:$G$200,$G$5:$G$200&amp;""))+1)</f>
        <v/>
      </c>
      <c r="G74" s="69"/>
      <c r="H74" s="70"/>
      <c r="I74" s="70"/>
      <c r="J74" s="69"/>
      <c r="K74" s="70"/>
      <c r="L74" s="70"/>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row>
    <row r="75" spans="1:112" s="29" customFormat="1" x14ac:dyDescent="0.25">
      <c r="A75" s="62"/>
      <c r="B75" s="63" cm="1">
        <f t="array" ref="B75">IFERROR(
    SUMPRODUCT(
        IF(ISNUMBER('Claim Entry'!M75:DH75), 'Claim Entry'!M75:DH75, 0)
    ),
"")</f>
        <v>0</v>
      </c>
      <c r="C75" s="63"/>
      <c r="D75" s="64"/>
      <c r="E75" s="65"/>
      <c r="F75" s="68" t="str" cm="1">
        <f t="array" ref="F75">IF(G75="","",SUMPRODUCT(($G$5:$G$200&lt;&gt;"")*($G$5:$G$200&lt;G75)/COUNTIF($G$5:$G$200,$G$5:$G$200&amp;""))+1)</f>
        <v/>
      </c>
      <c r="G75" s="69"/>
      <c r="H75" s="70"/>
      <c r="I75" s="70"/>
      <c r="J75" s="69"/>
      <c r="K75" s="70"/>
      <c r="L75" s="70"/>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row>
    <row r="76" spans="1:112" s="29" customFormat="1" x14ac:dyDescent="0.25">
      <c r="A76" s="62"/>
      <c r="B76" s="63" cm="1">
        <f t="array" ref="B76">IFERROR(
    SUMPRODUCT(
        IF(ISNUMBER('Claim Entry'!M76:DH76), 'Claim Entry'!M76:DH76, 0)
    ),
"")</f>
        <v>0</v>
      </c>
      <c r="C76" s="63"/>
      <c r="D76" s="64"/>
      <c r="E76" s="65"/>
      <c r="F76" s="68" t="str" cm="1">
        <f t="array" ref="F76">IF(G76="","",SUMPRODUCT(($G$5:$G$200&lt;&gt;"")*($G$5:$G$200&lt;G76)/COUNTIF($G$5:$G$200,$G$5:$G$200&amp;""))+1)</f>
        <v/>
      </c>
      <c r="G76" s="69"/>
      <c r="H76" s="70"/>
      <c r="I76" s="70"/>
      <c r="J76" s="69"/>
      <c r="K76" s="70"/>
      <c r="L76" s="70"/>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V76" s="58"/>
      <c r="AW76" s="58"/>
      <c r="AX76" s="58"/>
      <c r="AY76" s="58"/>
      <c r="AZ76" s="58"/>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row>
    <row r="77" spans="1:112" s="29" customFormat="1" x14ac:dyDescent="0.25">
      <c r="A77" s="62"/>
      <c r="B77" s="63" cm="1">
        <f t="array" ref="B77">IFERROR(
    SUMPRODUCT(
        IF(ISNUMBER('Claim Entry'!M77:DH77), 'Claim Entry'!M77:DH77, 0)
    ),
"")</f>
        <v>0</v>
      </c>
      <c r="C77" s="63"/>
      <c r="D77" s="64"/>
      <c r="E77" s="65"/>
      <c r="F77" s="68" t="str" cm="1">
        <f t="array" ref="F77">IF(G77="","",SUMPRODUCT(($G$5:$G$200&lt;&gt;"")*($G$5:$G$200&lt;G77)/COUNTIF($G$5:$G$200,$G$5:$G$200&amp;""))+1)</f>
        <v/>
      </c>
      <c r="G77" s="69"/>
      <c r="H77" s="70"/>
      <c r="I77" s="70"/>
      <c r="J77" s="69"/>
      <c r="K77" s="70"/>
      <c r="L77" s="70"/>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row>
    <row r="78" spans="1:112" s="29" customFormat="1" x14ac:dyDescent="0.25">
      <c r="A78" s="62"/>
      <c r="B78" s="63" cm="1">
        <f t="array" ref="B78">IFERROR(
    SUMPRODUCT(
        IF(ISNUMBER('Claim Entry'!M78:DH78), 'Claim Entry'!M78:DH78, 0)
    ),
"")</f>
        <v>0</v>
      </c>
      <c r="C78" s="63"/>
      <c r="D78" s="64"/>
      <c r="E78" s="65"/>
      <c r="F78" s="68" t="str" cm="1">
        <f t="array" ref="F78">IF(G78="","",SUMPRODUCT(($G$5:$G$200&lt;&gt;"")*($G$5:$G$200&lt;G78)/COUNTIF($G$5:$G$200,$G$5:$G$200&amp;""))+1)</f>
        <v/>
      </c>
      <c r="G78" s="69"/>
      <c r="H78" s="70"/>
      <c r="I78" s="70"/>
      <c r="J78" s="69"/>
      <c r="K78" s="70"/>
      <c r="L78" s="70"/>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row>
    <row r="79" spans="1:112" s="29" customFormat="1" x14ac:dyDescent="0.25">
      <c r="A79" s="62"/>
      <c r="B79" s="63" cm="1">
        <f t="array" ref="B79">IFERROR(
    SUMPRODUCT(
        IF(ISNUMBER('Claim Entry'!M79:DH79), 'Claim Entry'!M79:DH79, 0)
    ),
"")</f>
        <v>0</v>
      </c>
      <c r="C79" s="63"/>
      <c r="D79" s="64"/>
      <c r="E79" s="65"/>
      <c r="F79" s="68" t="str" cm="1">
        <f t="array" ref="F79">IF(G79="","",SUMPRODUCT(($G$5:$G$200&lt;&gt;"")*($G$5:$G$200&lt;G79)/COUNTIF($G$5:$G$200,$G$5:$G$200&amp;""))+1)</f>
        <v/>
      </c>
      <c r="G79" s="69"/>
      <c r="H79" s="70"/>
      <c r="I79" s="70"/>
      <c r="J79" s="69"/>
      <c r="K79" s="70"/>
      <c r="L79" s="70"/>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row>
    <row r="80" spans="1:112" s="29" customFormat="1" x14ac:dyDescent="0.25">
      <c r="A80" s="62"/>
      <c r="B80" s="63" cm="1">
        <f t="array" ref="B80">IFERROR(
    SUMPRODUCT(
        IF(ISNUMBER('Claim Entry'!M80:DH80), 'Claim Entry'!M80:DH80, 0)
    ),
"")</f>
        <v>0</v>
      </c>
      <c r="C80" s="63"/>
      <c r="D80" s="64"/>
      <c r="E80" s="65"/>
      <c r="F80" s="68" t="str" cm="1">
        <f t="array" ref="F80">IF(G80="","",SUMPRODUCT(($G$5:$G$200&lt;&gt;"")*($G$5:$G$200&lt;G80)/COUNTIF($G$5:$G$200,$G$5:$G$200&amp;""))+1)</f>
        <v/>
      </c>
      <c r="G80" s="69"/>
      <c r="H80" s="70"/>
      <c r="I80" s="70"/>
      <c r="J80" s="69"/>
      <c r="K80" s="70"/>
      <c r="L80" s="70"/>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row>
    <row r="81" spans="1:112" s="29" customFormat="1" x14ac:dyDescent="0.25">
      <c r="A81" s="62"/>
      <c r="B81" s="63" cm="1">
        <f t="array" ref="B81">IFERROR(
    SUMPRODUCT(
        IF(ISNUMBER('Claim Entry'!M81:DH81), 'Claim Entry'!M81:DH81, 0)
    ),
"")</f>
        <v>0</v>
      </c>
      <c r="C81" s="63"/>
      <c r="D81" s="64"/>
      <c r="E81" s="65"/>
      <c r="F81" s="68" t="str" cm="1">
        <f t="array" ref="F81">IF(G81="","",SUMPRODUCT(($G$5:$G$200&lt;&gt;"")*($G$5:$G$200&lt;G81)/COUNTIF($G$5:$G$200,$G$5:$G$200&amp;""))+1)</f>
        <v/>
      </c>
      <c r="G81" s="69"/>
      <c r="H81" s="70"/>
      <c r="I81" s="70"/>
      <c r="J81" s="69"/>
      <c r="K81" s="70"/>
      <c r="L81" s="70"/>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row>
    <row r="82" spans="1:112" s="29" customFormat="1" x14ac:dyDescent="0.25">
      <c r="A82" s="62"/>
      <c r="B82" s="63" cm="1">
        <f t="array" ref="B82">IFERROR(
    SUMPRODUCT(
        IF(ISNUMBER('Claim Entry'!M82:DH82), 'Claim Entry'!M82:DH82, 0)
    ),
"")</f>
        <v>0</v>
      </c>
      <c r="C82" s="63"/>
      <c r="D82" s="64"/>
      <c r="E82" s="65"/>
      <c r="F82" s="68" t="str" cm="1">
        <f t="array" ref="F82">IF(G82="","",SUMPRODUCT(($G$5:$G$200&lt;&gt;"")*($G$5:$G$200&lt;G82)/COUNTIF($G$5:$G$200,$G$5:$G$200&amp;""))+1)</f>
        <v/>
      </c>
      <c r="G82" s="69"/>
      <c r="H82" s="70"/>
      <c r="I82" s="70"/>
      <c r="J82" s="69"/>
      <c r="K82" s="70"/>
      <c r="L82" s="70"/>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row>
    <row r="83" spans="1:112" s="29" customFormat="1" x14ac:dyDescent="0.25">
      <c r="A83" s="62"/>
      <c r="B83" s="63" cm="1">
        <f t="array" ref="B83">IFERROR(
    SUMPRODUCT(
        IF(ISNUMBER('Claim Entry'!M83:DH83), 'Claim Entry'!M83:DH83, 0)
    ),
"")</f>
        <v>0</v>
      </c>
      <c r="C83" s="63"/>
      <c r="D83" s="64"/>
      <c r="E83" s="65"/>
      <c r="F83" s="68" t="str" cm="1">
        <f t="array" ref="F83">IF(G83="","",SUMPRODUCT(($G$5:$G$200&lt;&gt;"")*($G$5:$G$200&lt;G83)/COUNTIF($G$5:$G$200,$G$5:$G$200&amp;""))+1)</f>
        <v/>
      </c>
      <c r="G83" s="69"/>
      <c r="H83" s="70"/>
      <c r="I83" s="70"/>
      <c r="J83" s="69"/>
      <c r="K83" s="70"/>
      <c r="L83" s="70"/>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row>
    <row r="84" spans="1:112" s="29" customFormat="1" x14ac:dyDescent="0.25">
      <c r="A84" s="62"/>
      <c r="B84" s="63" cm="1">
        <f t="array" ref="B84">IFERROR(
    SUMPRODUCT(
        IF(ISNUMBER('Claim Entry'!M84:DH84), 'Claim Entry'!M84:DH84, 0)
    ),
"")</f>
        <v>0</v>
      </c>
      <c r="C84" s="63"/>
      <c r="D84" s="64"/>
      <c r="E84" s="65"/>
      <c r="F84" s="68" t="str" cm="1">
        <f t="array" ref="F84">IF(G84="","",SUMPRODUCT(($G$5:$G$200&lt;&gt;"")*($G$5:$G$200&lt;G84)/COUNTIF($G$5:$G$200,$G$5:$G$200&amp;""))+1)</f>
        <v/>
      </c>
      <c r="G84" s="69"/>
      <c r="H84" s="70"/>
      <c r="I84" s="70"/>
      <c r="J84" s="69"/>
      <c r="K84" s="70"/>
      <c r="L84" s="70"/>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V84" s="58"/>
      <c r="AW84" s="58"/>
      <c r="AX84" s="58"/>
      <c r="AY84" s="58"/>
      <c r="AZ84" s="58"/>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row>
    <row r="85" spans="1:112" s="29" customFormat="1" x14ac:dyDescent="0.25">
      <c r="A85" s="62"/>
      <c r="B85" s="63" cm="1">
        <f t="array" ref="B85">IFERROR(
    SUMPRODUCT(
        IF(ISNUMBER('Claim Entry'!M85:DH85), 'Claim Entry'!M85:DH85, 0)
    ),
"")</f>
        <v>0</v>
      </c>
      <c r="C85" s="63"/>
      <c r="D85" s="64"/>
      <c r="E85" s="65"/>
      <c r="F85" s="68" t="str" cm="1">
        <f t="array" ref="F85">IF(G85="","",SUMPRODUCT(($G$5:$G$200&lt;&gt;"")*($G$5:$G$200&lt;G85)/COUNTIF($G$5:$G$200,$G$5:$G$200&amp;""))+1)</f>
        <v/>
      </c>
      <c r="G85" s="69"/>
      <c r="H85" s="70"/>
      <c r="I85" s="70"/>
      <c r="J85" s="69"/>
      <c r="K85" s="70"/>
      <c r="L85" s="70"/>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row>
    <row r="86" spans="1:112" s="29" customFormat="1" x14ac:dyDescent="0.25">
      <c r="A86" s="62"/>
      <c r="B86" s="63" cm="1">
        <f t="array" ref="B86">IFERROR(
    SUMPRODUCT(
        IF(ISNUMBER('Claim Entry'!M86:DH86), 'Claim Entry'!M86:DH86, 0)
    ),
"")</f>
        <v>0</v>
      </c>
      <c r="C86" s="63"/>
      <c r="D86" s="64"/>
      <c r="E86" s="65"/>
      <c r="F86" s="68" t="str" cm="1">
        <f t="array" ref="F86">IF(G86="","",SUMPRODUCT(($G$5:$G$200&lt;&gt;"")*($G$5:$G$200&lt;G86)/COUNTIF($G$5:$G$200,$G$5:$G$200&amp;""))+1)</f>
        <v/>
      </c>
      <c r="G86" s="69"/>
      <c r="H86" s="70"/>
      <c r="I86" s="70"/>
      <c r="J86" s="69"/>
      <c r="K86" s="70"/>
      <c r="L86" s="70"/>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V86" s="58"/>
      <c r="AW86" s="58"/>
      <c r="AX86" s="58"/>
      <c r="AY86" s="58"/>
      <c r="AZ86" s="58"/>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row>
    <row r="87" spans="1:112" s="29" customFormat="1" x14ac:dyDescent="0.25">
      <c r="A87" s="62"/>
      <c r="B87" s="63" cm="1">
        <f t="array" ref="B87">IFERROR(
    SUMPRODUCT(
        IF(ISNUMBER('Claim Entry'!M87:DH87), 'Claim Entry'!M87:DH87, 0)
    ),
"")</f>
        <v>0</v>
      </c>
      <c r="C87" s="63"/>
      <c r="D87" s="64"/>
      <c r="E87" s="65"/>
      <c r="F87" s="68" t="str" cm="1">
        <f t="array" ref="F87">IF(G87="","",SUMPRODUCT(($G$5:$G$200&lt;&gt;"")*($G$5:$G$200&lt;G87)/COUNTIF($G$5:$G$200,$G$5:$G$200&amp;""))+1)</f>
        <v/>
      </c>
      <c r="G87" s="69"/>
      <c r="H87" s="70"/>
      <c r="I87" s="70"/>
      <c r="J87" s="69"/>
      <c r="K87" s="70"/>
      <c r="L87" s="70"/>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V87" s="58"/>
      <c r="AW87" s="58"/>
      <c r="AX87" s="58"/>
      <c r="AY87" s="58"/>
      <c r="AZ87" s="58"/>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row>
    <row r="88" spans="1:112" s="29" customFormat="1" x14ac:dyDescent="0.25">
      <c r="A88" s="62"/>
      <c r="B88" s="63" cm="1">
        <f t="array" ref="B88">IFERROR(
    SUMPRODUCT(
        IF(ISNUMBER('Claim Entry'!M88:DH88), 'Claim Entry'!M88:DH88, 0)
    ),
"")</f>
        <v>0</v>
      </c>
      <c r="C88" s="63"/>
      <c r="D88" s="64"/>
      <c r="E88" s="65"/>
      <c r="F88" s="68" t="str" cm="1">
        <f t="array" ref="F88">IF(G88="","",SUMPRODUCT(($G$5:$G$200&lt;&gt;"")*($G$5:$G$200&lt;G88)/COUNTIF($G$5:$G$200,$G$5:$G$200&amp;""))+1)</f>
        <v/>
      </c>
      <c r="G88" s="69"/>
      <c r="H88" s="70"/>
      <c r="I88" s="70"/>
      <c r="J88" s="69"/>
      <c r="K88" s="70"/>
      <c r="L88" s="70"/>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row>
    <row r="89" spans="1:112" s="29" customFormat="1" x14ac:dyDescent="0.25">
      <c r="A89" s="62"/>
      <c r="B89" s="63" cm="1">
        <f t="array" ref="B89">IFERROR(
    SUMPRODUCT(
        IF(ISNUMBER('Claim Entry'!M89:DH89), 'Claim Entry'!M89:DH89, 0)
    ),
"")</f>
        <v>0</v>
      </c>
      <c r="C89" s="63"/>
      <c r="D89" s="64"/>
      <c r="E89" s="65"/>
      <c r="F89" s="68" t="str" cm="1">
        <f t="array" ref="F89">IF(G89="","",SUMPRODUCT(($G$5:$G$200&lt;&gt;"")*($G$5:$G$200&lt;G89)/COUNTIF($G$5:$G$200,$G$5:$G$200&amp;""))+1)</f>
        <v/>
      </c>
      <c r="G89" s="69"/>
      <c r="H89" s="70"/>
      <c r="I89" s="70"/>
      <c r="J89" s="69"/>
      <c r="K89" s="70"/>
      <c r="L89" s="70"/>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V89" s="58"/>
      <c r="AW89" s="58"/>
      <c r="AX89" s="58"/>
      <c r="AY89" s="58"/>
      <c r="AZ89" s="58"/>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row>
    <row r="90" spans="1:112" s="29" customFormat="1" x14ac:dyDescent="0.25">
      <c r="A90" s="62"/>
      <c r="B90" s="63" cm="1">
        <f t="array" ref="B90">IFERROR(
    SUMPRODUCT(
        IF(ISNUMBER('Claim Entry'!M90:DH90), 'Claim Entry'!M90:DH90, 0)
    ),
"")</f>
        <v>0</v>
      </c>
      <c r="C90" s="63"/>
      <c r="D90" s="64"/>
      <c r="E90" s="65"/>
      <c r="F90" s="68" t="str" cm="1">
        <f t="array" ref="F90">IF(G90="","",SUMPRODUCT(($G$5:$G$200&lt;&gt;"")*($G$5:$G$200&lt;G90)/COUNTIF($G$5:$G$200,$G$5:$G$200&amp;""))+1)</f>
        <v/>
      </c>
      <c r="G90" s="69"/>
      <c r="H90" s="70"/>
      <c r="I90" s="70"/>
      <c r="J90" s="69"/>
      <c r="K90" s="70"/>
      <c r="L90" s="70"/>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row>
    <row r="91" spans="1:112" s="29" customFormat="1" x14ac:dyDescent="0.25">
      <c r="A91" s="62"/>
      <c r="B91" s="63" cm="1">
        <f t="array" ref="B91">IFERROR(
    SUMPRODUCT(
        IF(ISNUMBER('Claim Entry'!M91:DH91), 'Claim Entry'!M91:DH91, 0)
    ),
"")</f>
        <v>0</v>
      </c>
      <c r="C91" s="63"/>
      <c r="D91" s="64"/>
      <c r="E91" s="65"/>
      <c r="F91" s="68" t="str" cm="1">
        <f t="array" ref="F91">IF(G91="","",SUMPRODUCT(($G$5:$G$200&lt;&gt;"")*($G$5:$G$200&lt;G91)/COUNTIF($G$5:$G$200,$G$5:$G$200&amp;""))+1)</f>
        <v/>
      </c>
      <c r="G91" s="69"/>
      <c r="H91" s="70"/>
      <c r="I91" s="70"/>
      <c r="J91" s="69"/>
      <c r="K91" s="70"/>
      <c r="L91" s="70"/>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row>
    <row r="92" spans="1:112" s="29" customFormat="1" x14ac:dyDescent="0.25">
      <c r="A92" s="62"/>
      <c r="B92" s="63" cm="1">
        <f t="array" ref="B92">IFERROR(
    SUMPRODUCT(
        IF(ISNUMBER('Claim Entry'!M92:DH92), 'Claim Entry'!M92:DH92, 0)
    ),
"")</f>
        <v>0</v>
      </c>
      <c r="C92" s="63"/>
      <c r="D92" s="64"/>
      <c r="E92" s="65"/>
      <c r="F92" s="68" t="str" cm="1">
        <f t="array" ref="F92">IF(G92="","",SUMPRODUCT(($G$5:$G$200&lt;&gt;"")*($G$5:$G$200&lt;G92)/COUNTIF($G$5:$G$200,$G$5:$G$200&amp;""))+1)</f>
        <v/>
      </c>
      <c r="G92" s="69"/>
      <c r="H92" s="70"/>
      <c r="I92" s="70"/>
      <c r="J92" s="69"/>
      <c r="K92" s="70"/>
      <c r="L92" s="70"/>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c r="AX92" s="58"/>
      <c r="AY92" s="58"/>
      <c r="AZ92" s="58"/>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row>
    <row r="93" spans="1:112" s="29" customFormat="1" x14ac:dyDescent="0.25">
      <c r="A93" s="62"/>
      <c r="B93" s="63" cm="1">
        <f t="array" ref="B93">IFERROR(
    SUMPRODUCT(
        IF(ISNUMBER('Claim Entry'!M93:DH93), 'Claim Entry'!M93:DH93, 0)
    ),
"")</f>
        <v>0</v>
      </c>
      <c r="C93" s="63"/>
      <c r="D93" s="64"/>
      <c r="E93" s="65"/>
      <c r="F93" s="68" t="str" cm="1">
        <f t="array" ref="F93">IF(G93="","",SUMPRODUCT(($G$5:$G$200&lt;&gt;"")*($G$5:$G$200&lt;G93)/COUNTIF($G$5:$G$200,$G$5:$G$200&amp;""))+1)</f>
        <v/>
      </c>
      <c r="G93" s="69"/>
      <c r="H93" s="70"/>
      <c r="I93" s="70"/>
      <c r="J93" s="69"/>
      <c r="K93" s="70"/>
      <c r="L93" s="70"/>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V93" s="58"/>
      <c r="AW93" s="58"/>
      <c r="AX93" s="58"/>
      <c r="AY93" s="58"/>
      <c r="AZ93" s="58"/>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row>
    <row r="94" spans="1:112" s="29" customFormat="1" x14ac:dyDescent="0.25">
      <c r="A94" s="62"/>
      <c r="B94" s="63" cm="1">
        <f t="array" ref="B94">IFERROR(
    SUMPRODUCT(
        IF(ISNUMBER('Claim Entry'!M94:DH94), 'Claim Entry'!M94:DH94, 0)
    ),
"")</f>
        <v>0</v>
      </c>
      <c r="C94" s="63"/>
      <c r="D94" s="64"/>
      <c r="E94" s="65"/>
      <c r="F94" s="68" t="str" cm="1">
        <f t="array" ref="F94">IF(G94="","",SUMPRODUCT(($G$5:$G$200&lt;&gt;"")*($G$5:$G$200&lt;G94)/COUNTIF($G$5:$G$200,$G$5:$G$200&amp;""))+1)</f>
        <v/>
      </c>
      <c r="G94" s="69"/>
      <c r="H94" s="70"/>
      <c r="I94" s="70"/>
      <c r="J94" s="69"/>
      <c r="K94" s="70"/>
      <c r="L94" s="70"/>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row>
    <row r="95" spans="1:112" s="29" customFormat="1" x14ac:dyDescent="0.25">
      <c r="A95" s="62"/>
      <c r="B95" s="63" cm="1">
        <f t="array" ref="B95">IFERROR(
    SUMPRODUCT(
        IF(ISNUMBER('Claim Entry'!M95:DH95), 'Claim Entry'!M95:DH95, 0)
    ),
"")</f>
        <v>0</v>
      </c>
      <c r="C95" s="63"/>
      <c r="D95" s="64"/>
      <c r="E95" s="65"/>
      <c r="F95" s="68" t="str" cm="1">
        <f t="array" ref="F95">IF(G95="","",SUMPRODUCT(($G$5:$G$200&lt;&gt;"")*($G$5:$G$200&lt;G95)/COUNTIF($G$5:$G$200,$G$5:$G$200&amp;""))+1)</f>
        <v/>
      </c>
      <c r="G95" s="69"/>
      <c r="H95" s="70"/>
      <c r="I95" s="70"/>
      <c r="J95" s="69"/>
      <c r="K95" s="70"/>
      <c r="L95" s="70"/>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AZ95" s="58"/>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row>
    <row r="96" spans="1:112" s="29" customFormat="1" x14ac:dyDescent="0.25">
      <c r="A96" s="62"/>
      <c r="B96" s="63" cm="1">
        <f t="array" ref="B96">IFERROR(
    SUMPRODUCT(
        IF(ISNUMBER('Claim Entry'!M96:DH96), 'Claim Entry'!M96:DH96, 0)
    ),
"")</f>
        <v>0</v>
      </c>
      <c r="C96" s="63"/>
      <c r="D96" s="64"/>
      <c r="E96" s="65"/>
      <c r="F96" s="68" t="str" cm="1">
        <f t="array" ref="F96">IF(G96="","",SUMPRODUCT(($G$5:$G$200&lt;&gt;"")*($G$5:$G$200&lt;G96)/COUNTIF($G$5:$G$200,$G$5:$G$200&amp;""))+1)</f>
        <v/>
      </c>
      <c r="G96" s="69"/>
      <c r="H96" s="70"/>
      <c r="I96" s="70"/>
      <c r="J96" s="69"/>
      <c r="K96" s="70"/>
      <c r="L96" s="70"/>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row>
    <row r="97" spans="1:112" s="29" customFormat="1" x14ac:dyDescent="0.25">
      <c r="A97" s="62"/>
      <c r="B97" s="63" cm="1">
        <f t="array" ref="B97">IFERROR(
    SUMPRODUCT(
        IF(ISNUMBER('Claim Entry'!M97:DH97), 'Claim Entry'!M97:DH97, 0)
    ),
"")</f>
        <v>0</v>
      </c>
      <c r="C97" s="63"/>
      <c r="D97" s="64"/>
      <c r="E97" s="65"/>
      <c r="F97" s="68" t="str" cm="1">
        <f t="array" ref="F97">IF(G97="","",SUMPRODUCT(($G$5:$G$200&lt;&gt;"")*($G$5:$G$200&lt;G97)/COUNTIF($G$5:$G$200,$G$5:$G$200&amp;""))+1)</f>
        <v/>
      </c>
      <c r="G97" s="69"/>
      <c r="H97" s="70"/>
      <c r="I97" s="70"/>
      <c r="J97" s="69"/>
      <c r="K97" s="70"/>
      <c r="L97" s="70"/>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row>
    <row r="98" spans="1:112" s="29" customFormat="1" x14ac:dyDescent="0.25">
      <c r="A98" s="62"/>
      <c r="B98" s="63" cm="1">
        <f t="array" ref="B98">IFERROR(
    SUMPRODUCT(
        IF(ISNUMBER('Claim Entry'!M98:DH98), 'Claim Entry'!M98:DH98, 0)
    ),
"")</f>
        <v>0</v>
      </c>
      <c r="C98" s="63"/>
      <c r="D98" s="64"/>
      <c r="E98" s="65"/>
      <c r="F98" s="68" t="str" cm="1">
        <f t="array" ref="F98">IF(G98="","",SUMPRODUCT(($G$5:$G$200&lt;&gt;"")*($G$5:$G$200&lt;G98)/COUNTIF($G$5:$G$200,$G$5:$G$200&amp;""))+1)</f>
        <v/>
      </c>
      <c r="G98" s="69"/>
      <c r="H98" s="70"/>
      <c r="I98" s="70"/>
      <c r="J98" s="69"/>
      <c r="K98" s="70"/>
      <c r="L98" s="70"/>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V98" s="58"/>
      <c r="AW98" s="58"/>
      <c r="AX98" s="58"/>
      <c r="AY98" s="58"/>
      <c r="AZ98" s="58"/>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row>
    <row r="99" spans="1:112" s="29" customFormat="1" x14ac:dyDescent="0.25">
      <c r="A99" s="62"/>
      <c r="B99" s="63" cm="1">
        <f t="array" ref="B99">IFERROR(
    SUMPRODUCT(
        IF(ISNUMBER('Claim Entry'!M99:DH99), 'Claim Entry'!M99:DH99, 0)
    ),
"")</f>
        <v>0</v>
      </c>
      <c r="C99" s="63"/>
      <c r="D99" s="64"/>
      <c r="E99" s="65"/>
      <c r="F99" s="68" t="str" cm="1">
        <f t="array" ref="F99">IF(G99="","",SUMPRODUCT(($G$5:$G$200&lt;&gt;"")*($G$5:$G$200&lt;G99)/COUNTIF($G$5:$G$200,$G$5:$G$200&amp;""))+1)</f>
        <v/>
      </c>
      <c r="G99" s="69"/>
      <c r="H99" s="70"/>
      <c r="I99" s="70"/>
      <c r="J99" s="69"/>
      <c r="K99" s="70"/>
      <c r="L99" s="70"/>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row>
    <row r="100" spans="1:112" s="29" customFormat="1" x14ac:dyDescent="0.25">
      <c r="A100" s="62"/>
      <c r="B100" s="63" cm="1">
        <f t="array" ref="B100">IFERROR(
    SUMPRODUCT(
        IF(ISNUMBER('Claim Entry'!M100:DH100), 'Claim Entry'!M100:DH100, 0)
    ),
"")</f>
        <v>0</v>
      </c>
      <c r="C100" s="63"/>
      <c r="D100" s="64"/>
      <c r="E100" s="65"/>
      <c r="F100" s="68" t="str" cm="1">
        <f t="array" ref="F100">IF(G100="","",SUMPRODUCT(($G$5:$G$200&lt;&gt;"")*($G$5:$G$200&lt;G100)/COUNTIF($G$5:$G$200,$G$5:$G$200&amp;""))+1)</f>
        <v/>
      </c>
      <c r="G100" s="69"/>
      <c r="H100" s="70"/>
      <c r="I100" s="70"/>
      <c r="J100" s="69"/>
      <c r="K100" s="70"/>
      <c r="L100" s="70"/>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row>
    <row r="101" spans="1:112" s="29" customFormat="1" x14ac:dyDescent="0.25">
      <c r="A101" s="62"/>
      <c r="B101" s="63" cm="1">
        <f t="array" ref="B101">IFERROR(
    SUMPRODUCT(
        IF(ISNUMBER('Claim Entry'!M101:DH101), 'Claim Entry'!M101:DH101, 0)
    ),
"")</f>
        <v>0</v>
      </c>
      <c r="C101" s="63"/>
      <c r="D101" s="64"/>
      <c r="E101" s="65"/>
      <c r="F101" s="68" t="str" cm="1">
        <f t="array" ref="F101">IF(G101="","",SUMPRODUCT(($G$5:$G$200&lt;&gt;"")*($G$5:$G$200&lt;G101)/COUNTIF($G$5:$G$200,$G$5:$G$200&amp;""))+1)</f>
        <v/>
      </c>
      <c r="G101" s="69"/>
      <c r="H101" s="70"/>
      <c r="I101" s="70"/>
      <c r="J101" s="69"/>
      <c r="K101" s="70"/>
      <c r="L101" s="70"/>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row>
    <row r="102" spans="1:112" s="29" customFormat="1" x14ac:dyDescent="0.25">
      <c r="A102" s="62"/>
      <c r="B102" s="63" cm="1">
        <f t="array" ref="B102">IFERROR(
    SUMPRODUCT(
        IF(ISNUMBER('Claim Entry'!M102:DH102), 'Claim Entry'!M102:DH102, 0)
    ),
"")</f>
        <v>0</v>
      </c>
      <c r="C102" s="63"/>
      <c r="D102" s="64"/>
      <c r="E102" s="65"/>
      <c r="F102" s="68" t="str" cm="1">
        <f t="array" ref="F102">IF(G102="","",SUMPRODUCT(($G$5:$G$200&lt;&gt;"")*($G$5:$G$200&lt;G102)/COUNTIF($G$5:$G$200,$G$5:$G$200&amp;""))+1)</f>
        <v/>
      </c>
      <c r="G102" s="69"/>
      <c r="H102" s="70"/>
      <c r="I102" s="70"/>
      <c r="J102" s="69"/>
      <c r="K102" s="70"/>
      <c r="L102" s="70"/>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row>
    <row r="103" spans="1:112" s="29" customFormat="1" x14ac:dyDescent="0.25">
      <c r="A103" s="62"/>
      <c r="B103" s="63" cm="1">
        <f t="array" ref="B103">IFERROR(
    SUMPRODUCT(
        IF(ISNUMBER('Claim Entry'!M103:DH103), 'Claim Entry'!M103:DH103, 0)
    ),
"")</f>
        <v>0</v>
      </c>
      <c r="C103" s="63"/>
      <c r="D103" s="64"/>
      <c r="E103" s="65"/>
      <c r="F103" s="68" t="str" cm="1">
        <f t="array" ref="F103">IF(G103="","",SUMPRODUCT(($G$5:$G$200&lt;&gt;"")*($G$5:$G$200&lt;G103)/COUNTIF($G$5:$G$200,$G$5:$G$200&amp;""))+1)</f>
        <v/>
      </c>
      <c r="G103" s="69"/>
      <c r="H103" s="70"/>
      <c r="I103" s="70"/>
      <c r="J103" s="69"/>
      <c r="K103" s="70"/>
      <c r="L103" s="70"/>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row>
    <row r="104" spans="1:112" s="29" customFormat="1" x14ac:dyDescent="0.25">
      <c r="A104" s="62"/>
      <c r="B104" s="63" cm="1">
        <f t="array" ref="B104">IFERROR(
    SUMPRODUCT(
        IF(ISNUMBER('Claim Entry'!M104:DH104), 'Claim Entry'!M104:DH104, 0)
    ),
"")</f>
        <v>0</v>
      </c>
      <c r="C104" s="63"/>
      <c r="D104" s="64"/>
      <c r="E104" s="65"/>
      <c r="F104" s="68" t="str" cm="1">
        <f t="array" ref="F104">IF(G104="","",SUMPRODUCT(($G$5:$G$200&lt;&gt;"")*($G$5:$G$200&lt;G104)/COUNTIF($G$5:$G$200,$G$5:$G$200&amp;""))+1)</f>
        <v/>
      </c>
      <c r="G104" s="69"/>
      <c r="H104" s="70"/>
      <c r="I104" s="70"/>
      <c r="J104" s="69"/>
      <c r="K104" s="70"/>
      <c r="L104" s="70"/>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row>
    <row r="105" spans="1:112" s="29" customFormat="1" x14ac:dyDescent="0.25">
      <c r="A105" s="62"/>
      <c r="B105" s="63" cm="1">
        <f t="array" ref="B105">IFERROR(
    SUMPRODUCT(
        IF(ISNUMBER('Claim Entry'!M105:DH105), 'Claim Entry'!M105:DH105, 0)
    ),
"")</f>
        <v>0</v>
      </c>
      <c r="C105" s="63"/>
      <c r="D105" s="64"/>
      <c r="E105" s="65"/>
      <c r="F105" s="68" t="str" cm="1">
        <f t="array" ref="F105">IF(G105="","",SUMPRODUCT(($G$5:$G$200&lt;&gt;"")*($G$5:$G$200&lt;G105)/COUNTIF($G$5:$G$200,$G$5:$G$200&amp;""))+1)</f>
        <v/>
      </c>
      <c r="G105" s="69"/>
      <c r="H105" s="70"/>
      <c r="I105" s="70"/>
      <c r="J105" s="69"/>
      <c r="K105" s="70"/>
      <c r="L105" s="70"/>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row>
    <row r="106" spans="1:112" s="29" customFormat="1" x14ac:dyDescent="0.25">
      <c r="A106" s="62"/>
      <c r="B106" s="63" cm="1">
        <f t="array" ref="B106">IFERROR(
    SUMPRODUCT(
        IF(ISNUMBER('Claim Entry'!M106:DH106), 'Claim Entry'!M106:DH106, 0)
    ),
"")</f>
        <v>0</v>
      </c>
      <c r="C106" s="63"/>
      <c r="D106" s="64"/>
      <c r="E106" s="65"/>
      <c r="F106" s="68" t="str" cm="1">
        <f t="array" ref="F106">IF(G106="","",SUMPRODUCT(($G$5:$G$200&lt;&gt;"")*($G$5:$G$200&lt;G106)/COUNTIF($G$5:$G$200,$G$5:$G$200&amp;""))+1)</f>
        <v/>
      </c>
      <c r="G106" s="69"/>
      <c r="H106" s="70"/>
      <c r="I106" s="70"/>
      <c r="J106" s="69"/>
      <c r="K106" s="70"/>
      <c r="L106" s="70"/>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row>
    <row r="107" spans="1:112" s="29" customFormat="1" x14ac:dyDescent="0.25">
      <c r="A107" s="62"/>
      <c r="B107" s="63" cm="1">
        <f t="array" ref="B107">IFERROR(
    SUMPRODUCT(
        IF(ISNUMBER('Claim Entry'!M107:DH107), 'Claim Entry'!M107:DH107, 0)
    ),
"")</f>
        <v>0</v>
      </c>
      <c r="C107" s="63"/>
      <c r="D107" s="64"/>
      <c r="E107" s="65"/>
      <c r="F107" s="68" t="str" cm="1">
        <f t="array" ref="F107">IF(G107="","",SUMPRODUCT(($G$5:$G$200&lt;&gt;"")*($G$5:$G$200&lt;G107)/COUNTIF($G$5:$G$200,$G$5:$G$200&amp;""))+1)</f>
        <v/>
      </c>
      <c r="G107" s="69"/>
      <c r="H107" s="70"/>
      <c r="I107" s="70"/>
      <c r="J107" s="69"/>
      <c r="K107" s="70"/>
      <c r="L107" s="70"/>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row>
    <row r="108" spans="1:112" s="29" customFormat="1" x14ac:dyDescent="0.25">
      <c r="A108" s="62"/>
      <c r="B108" s="63" cm="1">
        <f t="array" ref="B108">IFERROR(
    SUMPRODUCT(
        IF(ISNUMBER('Claim Entry'!M108:DH108), 'Claim Entry'!M108:DH108, 0)
    ),
"")</f>
        <v>0</v>
      </c>
      <c r="C108" s="63"/>
      <c r="D108" s="64"/>
      <c r="E108" s="65"/>
      <c r="F108" s="68" t="str" cm="1">
        <f t="array" ref="F108">IF(G108="","",SUMPRODUCT(($G$5:$G$200&lt;&gt;"")*($G$5:$G$200&lt;G108)/COUNTIF($G$5:$G$200,$G$5:$G$200&amp;""))+1)</f>
        <v/>
      </c>
      <c r="G108" s="69"/>
      <c r="H108" s="70"/>
      <c r="I108" s="70"/>
      <c r="J108" s="69"/>
      <c r="K108" s="70"/>
      <c r="L108" s="70"/>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row>
    <row r="109" spans="1:112" s="29" customFormat="1" x14ac:dyDescent="0.25">
      <c r="A109" s="62"/>
      <c r="B109" s="63" cm="1">
        <f t="array" ref="B109">IFERROR(
    SUMPRODUCT(
        IF(ISNUMBER('Claim Entry'!M109:DH109), 'Claim Entry'!M109:DH109, 0)
    ),
"")</f>
        <v>0</v>
      </c>
      <c r="C109" s="63"/>
      <c r="D109" s="64"/>
      <c r="E109" s="65"/>
      <c r="F109" s="68" t="str" cm="1">
        <f t="array" ref="F109">IF(G109="","",SUMPRODUCT(($G$5:$G$200&lt;&gt;"")*($G$5:$G$200&lt;G109)/COUNTIF($G$5:$G$200,$G$5:$G$200&amp;""))+1)</f>
        <v/>
      </c>
      <c r="G109" s="69"/>
      <c r="H109" s="70"/>
      <c r="I109" s="70"/>
      <c r="J109" s="69"/>
      <c r="K109" s="70"/>
      <c r="L109" s="70"/>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row>
    <row r="110" spans="1:112" s="29" customFormat="1" x14ac:dyDescent="0.25">
      <c r="A110" s="62"/>
      <c r="B110" s="63" cm="1">
        <f t="array" ref="B110">IFERROR(
    SUMPRODUCT(
        IF(ISNUMBER('Claim Entry'!M110:DH110), 'Claim Entry'!M110:DH110, 0)
    ),
"")</f>
        <v>0</v>
      </c>
      <c r="C110" s="63"/>
      <c r="D110" s="64"/>
      <c r="E110" s="65"/>
      <c r="F110" s="68" t="str" cm="1">
        <f t="array" ref="F110">IF(G110="","",SUMPRODUCT(($G$5:$G$200&lt;&gt;"")*($G$5:$G$200&lt;G110)/COUNTIF($G$5:$G$200,$G$5:$G$200&amp;""))+1)</f>
        <v/>
      </c>
      <c r="G110" s="69"/>
      <c r="H110" s="70"/>
      <c r="I110" s="70"/>
      <c r="J110" s="69"/>
      <c r="K110" s="70"/>
      <c r="L110" s="70"/>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row>
    <row r="111" spans="1:112" s="29" customFormat="1" x14ac:dyDescent="0.25">
      <c r="A111" s="62"/>
      <c r="B111" s="63" cm="1">
        <f t="array" ref="B111">IFERROR(
    SUMPRODUCT(
        IF(ISNUMBER('Claim Entry'!M111:DH111), 'Claim Entry'!M111:DH111, 0)
    ),
"")</f>
        <v>0</v>
      </c>
      <c r="C111" s="63"/>
      <c r="D111" s="64"/>
      <c r="E111" s="65"/>
      <c r="F111" s="68" t="str" cm="1">
        <f t="array" ref="F111">IF(G111="","",SUMPRODUCT(($G$5:$G$200&lt;&gt;"")*($G$5:$G$200&lt;G111)/COUNTIF($G$5:$G$200,$G$5:$G$200&amp;""))+1)</f>
        <v/>
      </c>
      <c r="G111" s="69"/>
      <c r="H111" s="70"/>
      <c r="I111" s="70"/>
      <c r="J111" s="69"/>
      <c r="K111" s="70"/>
      <c r="L111" s="70"/>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row>
    <row r="112" spans="1:112" s="29" customFormat="1" x14ac:dyDescent="0.25">
      <c r="A112" s="62"/>
      <c r="B112" s="63" cm="1">
        <f t="array" ref="B112">IFERROR(
    SUMPRODUCT(
        IF(ISNUMBER('Claim Entry'!M112:DH112), 'Claim Entry'!M112:DH112, 0)
    ),
"")</f>
        <v>0</v>
      </c>
      <c r="C112" s="63"/>
      <c r="D112" s="64"/>
      <c r="E112" s="65"/>
      <c r="F112" s="68" t="str" cm="1">
        <f t="array" ref="F112">IF(G112="","",SUMPRODUCT(($G$5:$G$200&lt;&gt;"")*($G$5:$G$200&lt;G112)/COUNTIF($G$5:$G$200,$G$5:$G$200&amp;""))+1)</f>
        <v/>
      </c>
      <c r="G112" s="69"/>
      <c r="H112" s="70"/>
      <c r="I112" s="70"/>
      <c r="J112" s="69"/>
      <c r="K112" s="70"/>
      <c r="L112" s="70"/>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row>
    <row r="113" spans="1:112" s="29" customFormat="1" x14ac:dyDescent="0.25">
      <c r="A113" s="62"/>
      <c r="B113" s="63" cm="1">
        <f t="array" ref="B113">IFERROR(
    SUMPRODUCT(
        IF(ISNUMBER('Claim Entry'!M113:DH113), 'Claim Entry'!M113:DH113, 0)
    ),
"")</f>
        <v>0</v>
      </c>
      <c r="C113" s="63"/>
      <c r="D113" s="64"/>
      <c r="E113" s="65"/>
      <c r="F113" s="68" t="str" cm="1">
        <f t="array" ref="F113">IF(G113="","",SUMPRODUCT(($G$5:$G$200&lt;&gt;"")*($G$5:$G$200&lt;G113)/COUNTIF($G$5:$G$200,$G$5:$G$200&amp;""))+1)</f>
        <v/>
      </c>
      <c r="G113" s="69"/>
      <c r="H113" s="70"/>
      <c r="I113" s="70"/>
      <c r="J113" s="69"/>
      <c r="K113" s="70"/>
      <c r="L113" s="70"/>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row>
    <row r="114" spans="1:112" s="29" customFormat="1" x14ac:dyDescent="0.25">
      <c r="A114" s="62"/>
      <c r="B114" s="63" cm="1">
        <f t="array" ref="B114">IFERROR(
    SUMPRODUCT(
        IF(ISNUMBER('Claim Entry'!M114:DH114), 'Claim Entry'!M114:DH114, 0)
    ),
"")</f>
        <v>0</v>
      </c>
      <c r="C114" s="63"/>
      <c r="D114" s="64"/>
      <c r="E114" s="65"/>
      <c r="F114" s="68" t="str" cm="1">
        <f t="array" ref="F114">IF(G114="","",SUMPRODUCT(($G$5:$G$200&lt;&gt;"")*($G$5:$G$200&lt;G114)/COUNTIF($G$5:$G$200,$G$5:$G$200&amp;""))+1)</f>
        <v/>
      </c>
      <c r="G114" s="69"/>
      <c r="H114" s="70"/>
      <c r="I114" s="70"/>
      <c r="J114" s="69"/>
      <c r="K114" s="70"/>
      <c r="L114" s="70"/>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row>
    <row r="115" spans="1:112" s="29" customFormat="1" x14ac:dyDescent="0.25">
      <c r="A115" s="62"/>
      <c r="B115" s="63" cm="1">
        <f t="array" ref="B115">IFERROR(
    SUMPRODUCT(
        IF(ISNUMBER('Claim Entry'!M115:DH115), 'Claim Entry'!M115:DH115, 0)
    ),
"")</f>
        <v>0</v>
      </c>
      <c r="C115" s="63"/>
      <c r="D115" s="64"/>
      <c r="E115" s="65"/>
      <c r="F115" s="68" t="str" cm="1">
        <f t="array" ref="F115">IF(G115="","",SUMPRODUCT(($G$5:$G$200&lt;&gt;"")*($G$5:$G$200&lt;G115)/COUNTIF($G$5:$G$200,$G$5:$G$200&amp;""))+1)</f>
        <v/>
      </c>
      <c r="G115" s="69"/>
      <c r="H115" s="70"/>
      <c r="I115" s="70"/>
      <c r="J115" s="69"/>
      <c r="K115" s="70"/>
      <c r="L115" s="70"/>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row>
    <row r="116" spans="1:112" s="29" customFormat="1" x14ac:dyDescent="0.25">
      <c r="A116" s="62"/>
      <c r="B116" s="63" cm="1">
        <f t="array" ref="B116">IFERROR(
    SUMPRODUCT(
        IF(ISNUMBER('Claim Entry'!M116:DH116), 'Claim Entry'!M116:DH116, 0)
    ),
"")</f>
        <v>0</v>
      </c>
      <c r="C116" s="63"/>
      <c r="D116" s="64"/>
      <c r="E116" s="65"/>
      <c r="F116" s="68" t="str" cm="1">
        <f t="array" ref="F116">IF(G116="","",SUMPRODUCT(($G$5:$G$200&lt;&gt;"")*($G$5:$G$200&lt;G116)/COUNTIF($G$5:$G$200,$G$5:$G$200&amp;""))+1)</f>
        <v/>
      </c>
      <c r="G116" s="69"/>
      <c r="H116" s="70"/>
      <c r="I116" s="70"/>
      <c r="J116" s="69"/>
      <c r="K116" s="70"/>
      <c r="L116" s="70"/>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row>
    <row r="117" spans="1:112" s="29" customFormat="1" x14ac:dyDescent="0.25">
      <c r="A117" s="62"/>
      <c r="B117" s="63" cm="1">
        <f t="array" ref="B117">IFERROR(
    SUMPRODUCT(
        IF(ISNUMBER('Claim Entry'!M117:DH117), 'Claim Entry'!M117:DH117, 0)
    ),
"")</f>
        <v>0</v>
      </c>
      <c r="C117" s="63"/>
      <c r="D117" s="64"/>
      <c r="E117" s="65"/>
      <c r="F117" s="68" t="str" cm="1">
        <f t="array" ref="F117">IF(G117="","",SUMPRODUCT(($G$5:$G$200&lt;&gt;"")*($G$5:$G$200&lt;G117)/COUNTIF($G$5:$G$200,$G$5:$G$200&amp;""))+1)</f>
        <v/>
      </c>
      <c r="G117" s="69"/>
      <c r="H117" s="70"/>
      <c r="I117" s="70"/>
      <c r="J117" s="69"/>
      <c r="K117" s="70"/>
      <c r="L117" s="70"/>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row>
    <row r="118" spans="1:112" s="29" customFormat="1" x14ac:dyDescent="0.25">
      <c r="A118" s="62"/>
      <c r="B118" s="63" cm="1">
        <f t="array" ref="B118">IFERROR(
    SUMPRODUCT(
        IF(ISNUMBER('Claim Entry'!M118:DH118), 'Claim Entry'!M118:DH118, 0)
    ),
"")</f>
        <v>0</v>
      </c>
      <c r="C118" s="63"/>
      <c r="D118" s="64"/>
      <c r="E118" s="65"/>
      <c r="F118" s="68" t="str" cm="1">
        <f t="array" ref="F118">IF(G118="","",SUMPRODUCT(($G$5:$G$200&lt;&gt;"")*($G$5:$G$200&lt;G118)/COUNTIF($G$5:$G$200,$G$5:$G$200&amp;""))+1)</f>
        <v/>
      </c>
      <c r="G118" s="69"/>
      <c r="H118" s="70"/>
      <c r="I118" s="70"/>
      <c r="J118" s="69"/>
      <c r="K118" s="70"/>
      <c r="L118" s="70"/>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row>
    <row r="119" spans="1:112" s="29" customFormat="1" x14ac:dyDescent="0.25">
      <c r="A119" s="62"/>
      <c r="B119" s="63" cm="1">
        <f t="array" ref="B119">IFERROR(
    SUMPRODUCT(
        IF(ISNUMBER('Claim Entry'!M119:DH119), 'Claim Entry'!M119:DH119, 0)
    ),
"")</f>
        <v>0</v>
      </c>
      <c r="C119" s="63"/>
      <c r="D119" s="64"/>
      <c r="E119" s="65"/>
      <c r="F119" s="68" t="str" cm="1">
        <f t="array" ref="F119">IF(G119="","",SUMPRODUCT(($G$5:$G$200&lt;&gt;"")*($G$5:$G$200&lt;G119)/COUNTIF($G$5:$G$200,$G$5:$G$200&amp;""))+1)</f>
        <v/>
      </c>
      <c r="G119" s="69"/>
      <c r="H119" s="70"/>
      <c r="I119" s="70"/>
      <c r="J119" s="69"/>
      <c r="K119" s="70"/>
      <c r="L119" s="70"/>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row>
    <row r="120" spans="1:112" s="29" customFormat="1" x14ac:dyDescent="0.25">
      <c r="A120" s="62"/>
      <c r="B120" s="63" cm="1">
        <f t="array" ref="B120">IFERROR(
    SUMPRODUCT(
        IF(ISNUMBER('Claim Entry'!M120:DH120), 'Claim Entry'!M120:DH120, 0)
    ),
"")</f>
        <v>0</v>
      </c>
      <c r="C120" s="63"/>
      <c r="D120" s="64"/>
      <c r="E120" s="65"/>
      <c r="F120" s="68" t="str" cm="1">
        <f t="array" ref="F120">IF(G120="","",SUMPRODUCT(($G$5:$G$200&lt;&gt;"")*($G$5:$G$200&lt;G120)/COUNTIF($G$5:$G$200,$G$5:$G$200&amp;""))+1)</f>
        <v/>
      </c>
      <c r="G120" s="69"/>
      <c r="H120" s="70"/>
      <c r="I120" s="70"/>
      <c r="J120" s="69"/>
      <c r="K120" s="70"/>
      <c r="L120" s="70"/>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row>
    <row r="121" spans="1:112" s="29" customFormat="1" x14ac:dyDescent="0.25">
      <c r="A121" s="62"/>
      <c r="B121" s="63" cm="1">
        <f t="array" ref="B121">IFERROR(
    SUMPRODUCT(
        IF(ISNUMBER('Claim Entry'!M121:DH121), 'Claim Entry'!M121:DH121, 0)
    ),
"")</f>
        <v>0</v>
      </c>
      <c r="C121" s="63"/>
      <c r="D121" s="64"/>
      <c r="E121" s="65"/>
      <c r="F121" s="68" t="str" cm="1">
        <f t="array" ref="F121">IF(G121="","",SUMPRODUCT(($G$5:$G$200&lt;&gt;"")*($G$5:$G$200&lt;G121)/COUNTIF($G$5:$G$200,$G$5:$G$200&amp;""))+1)</f>
        <v/>
      </c>
      <c r="G121" s="69"/>
      <c r="H121" s="70"/>
      <c r="I121" s="70"/>
      <c r="J121" s="69"/>
      <c r="K121" s="70"/>
      <c r="L121" s="70"/>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row>
    <row r="122" spans="1:112" s="29" customFormat="1" x14ac:dyDescent="0.25">
      <c r="A122" s="62"/>
      <c r="B122" s="63" cm="1">
        <f t="array" ref="B122">IFERROR(
    SUMPRODUCT(
        IF(ISNUMBER('Claim Entry'!M122:DH122), 'Claim Entry'!M122:DH122, 0)
    ),
"")</f>
        <v>0</v>
      </c>
      <c r="C122" s="63"/>
      <c r="D122" s="64"/>
      <c r="E122" s="65"/>
      <c r="F122" s="68" t="str" cm="1">
        <f t="array" ref="F122">IF(G122="","",SUMPRODUCT(($G$5:$G$200&lt;&gt;"")*($G$5:$G$200&lt;G122)/COUNTIF($G$5:$G$200,$G$5:$G$200&amp;""))+1)</f>
        <v/>
      </c>
      <c r="G122" s="69"/>
      <c r="H122" s="70"/>
      <c r="I122" s="70"/>
      <c r="J122" s="69"/>
      <c r="K122" s="70"/>
      <c r="L122" s="70"/>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row>
    <row r="123" spans="1:112" s="29" customFormat="1" x14ac:dyDescent="0.25">
      <c r="A123" s="62"/>
      <c r="B123" s="63" cm="1">
        <f t="array" ref="B123">IFERROR(
    SUMPRODUCT(
        IF(ISNUMBER('Claim Entry'!M123:DH123), 'Claim Entry'!M123:DH123, 0)
    ),
"")</f>
        <v>0</v>
      </c>
      <c r="C123" s="63"/>
      <c r="D123" s="64"/>
      <c r="E123" s="65"/>
      <c r="F123" s="68" t="str" cm="1">
        <f t="array" ref="F123">IF(G123="","",SUMPRODUCT(($G$5:$G$200&lt;&gt;"")*($G$5:$G$200&lt;G123)/COUNTIF($G$5:$G$200,$G$5:$G$200&amp;""))+1)</f>
        <v/>
      </c>
      <c r="G123" s="69"/>
      <c r="H123" s="70"/>
      <c r="I123" s="70"/>
      <c r="J123" s="69"/>
      <c r="K123" s="70"/>
      <c r="L123" s="70"/>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row>
    <row r="124" spans="1:112" s="29" customFormat="1" x14ac:dyDescent="0.25">
      <c r="A124" s="62"/>
      <c r="B124" s="63" cm="1">
        <f t="array" ref="B124">IFERROR(
    SUMPRODUCT(
        IF(ISNUMBER('Claim Entry'!M124:DH124), 'Claim Entry'!M124:DH124, 0)
    ),
"")</f>
        <v>0</v>
      </c>
      <c r="C124" s="63"/>
      <c r="D124" s="64"/>
      <c r="E124" s="65"/>
      <c r="F124" s="68" t="str" cm="1">
        <f t="array" ref="F124">IF(G124="","",SUMPRODUCT(($G$5:$G$200&lt;&gt;"")*($G$5:$G$200&lt;G124)/COUNTIF($G$5:$G$200,$G$5:$G$200&amp;""))+1)</f>
        <v/>
      </c>
      <c r="G124" s="69"/>
      <c r="H124" s="70"/>
      <c r="I124" s="70"/>
      <c r="J124" s="69"/>
      <c r="K124" s="70"/>
      <c r="L124" s="70"/>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row>
    <row r="125" spans="1:112" s="29" customFormat="1" x14ac:dyDescent="0.25">
      <c r="A125" s="62"/>
      <c r="B125" s="63" cm="1">
        <f t="array" ref="B125">IFERROR(
    SUMPRODUCT(
        IF(ISNUMBER('Claim Entry'!M125:DH125), 'Claim Entry'!M125:DH125, 0)
    ),
"")</f>
        <v>0</v>
      </c>
      <c r="C125" s="63"/>
      <c r="D125" s="64"/>
      <c r="E125" s="65"/>
      <c r="F125" s="68" t="str" cm="1">
        <f t="array" ref="F125">IF(G125="","",SUMPRODUCT(($G$5:$G$200&lt;&gt;"")*($G$5:$G$200&lt;G125)/COUNTIF($G$5:$G$200,$G$5:$G$200&amp;""))+1)</f>
        <v/>
      </c>
      <c r="G125" s="69"/>
      <c r="H125" s="70"/>
      <c r="I125" s="70"/>
      <c r="J125" s="69"/>
      <c r="K125" s="70"/>
      <c r="L125" s="70"/>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row>
    <row r="126" spans="1:112" s="29" customFormat="1" x14ac:dyDescent="0.25">
      <c r="A126" s="62"/>
      <c r="B126" s="63" cm="1">
        <f t="array" ref="B126">IFERROR(
    SUMPRODUCT(
        IF(ISNUMBER('Claim Entry'!M126:DH126), 'Claim Entry'!M126:DH126, 0)
    ),
"")</f>
        <v>0</v>
      </c>
      <c r="C126" s="63"/>
      <c r="D126" s="64"/>
      <c r="E126" s="65"/>
      <c r="F126" s="68" t="str" cm="1">
        <f t="array" ref="F126">IF(G126="","",SUMPRODUCT(($G$5:$G$200&lt;&gt;"")*($G$5:$G$200&lt;G126)/COUNTIF($G$5:$G$200,$G$5:$G$200&amp;""))+1)</f>
        <v/>
      </c>
      <c r="G126" s="69"/>
      <c r="H126" s="70"/>
      <c r="I126" s="70"/>
      <c r="J126" s="69"/>
      <c r="K126" s="70"/>
      <c r="L126" s="70"/>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row>
    <row r="127" spans="1:112" s="29" customFormat="1" x14ac:dyDescent="0.25">
      <c r="A127" s="62"/>
      <c r="B127" s="63" cm="1">
        <f t="array" ref="B127">IFERROR(
    SUMPRODUCT(
        IF(ISNUMBER('Claim Entry'!M127:DH127), 'Claim Entry'!M127:DH127, 0)
    ),
"")</f>
        <v>0</v>
      </c>
      <c r="C127" s="63"/>
      <c r="D127" s="64"/>
      <c r="E127" s="65"/>
      <c r="F127" s="68" t="str" cm="1">
        <f t="array" ref="F127">IF(G127="","",SUMPRODUCT(($G$5:$G$200&lt;&gt;"")*($G$5:$G$200&lt;G127)/COUNTIF($G$5:$G$200,$G$5:$G$200&amp;""))+1)</f>
        <v/>
      </c>
      <c r="G127" s="69"/>
      <c r="H127" s="70"/>
      <c r="I127" s="70"/>
      <c r="J127" s="69"/>
      <c r="K127" s="70"/>
      <c r="L127" s="70"/>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row>
    <row r="128" spans="1:112" s="29" customFormat="1" x14ac:dyDescent="0.25">
      <c r="A128" s="62"/>
      <c r="B128" s="63" cm="1">
        <f t="array" ref="B128">IFERROR(
    SUMPRODUCT(
        IF(ISNUMBER('Claim Entry'!M128:DH128), 'Claim Entry'!M128:DH128, 0)
    ),
"")</f>
        <v>0</v>
      </c>
      <c r="C128" s="63"/>
      <c r="D128" s="64"/>
      <c r="E128" s="65"/>
      <c r="F128" s="68" t="str" cm="1">
        <f t="array" ref="F128">IF(G128="","",SUMPRODUCT(($G$5:$G$200&lt;&gt;"")*($G$5:$G$200&lt;G128)/COUNTIF($G$5:$G$200,$G$5:$G$200&amp;""))+1)</f>
        <v/>
      </c>
      <c r="G128" s="69"/>
      <c r="H128" s="70"/>
      <c r="I128" s="70"/>
      <c r="J128" s="69"/>
      <c r="K128" s="70"/>
      <c r="L128" s="70"/>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row>
    <row r="129" spans="1:112" s="29" customFormat="1" x14ac:dyDescent="0.25">
      <c r="A129" s="62"/>
      <c r="B129" s="63" cm="1">
        <f t="array" ref="B129">IFERROR(
    SUMPRODUCT(
        IF(ISNUMBER('Claim Entry'!M129:DH129), 'Claim Entry'!M129:DH129, 0)
    ),
"")</f>
        <v>0</v>
      </c>
      <c r="C129" s="63"/>
      <c r="D129" s="64"/>
      <c r="E129" s="65"/>
      <c r="F129" s="68" t="str" cm="1">
        <f t="array" ref="F129">IF(G129="","",SUMPRODUCT(($G$5:$G$200&lt;&gt;"")*($G$5:$G$200&lt;G129)/COUNTIF($G$5:$G$200,$G$5:$G$200&amp;""))+1)</f>
        <v/>
      </c>
      <c r="G129" s="69"/>
      <c r="H129" s="70"/>
      <c r="I129" s="70"/>
      <c r="J129" s="69"/>
      <c r="K129" s="70"/>
      <c r="L129" s="70"/>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row>
    <row r="130" spans="1:112" s="29" customFormat="1" x14ac:dyDescent="0.25">
      <c r="A130" s="62"/>
      <c r="B130" s="63" cm="1">
        <f t="array" ref="B130">IFERROR(
    SUMPRODUCT(
        IF(ISNUMBER('Claim Entry'!M130:DH130), 'Claim Entry'!M130:DH130, 0)
    ),
"")</f>
        <v>0</v>
      </c>
      <c r="C130" s="63"/>
      <c r="D130" s="64"/>
      <c r="E130" s="65"/>
      <c r="F130" s="68" t="str" cm="1">
        <f t="array" ref="F130">IF(G130="","",SUMPRODUCT(($G$5:$G$200&lt;&gt;"")*($G$5:$G$200&lt;G130)/COUNTIF($G$5:$G$200,$G$5:$G$200&amp;""))+1)</f>
        <v/>
      </c>
      <c r="G130" s="69"/>
      <c r="H130" s="70"/>
      <c r="I130" s="70"/>
      <c r="J130" s="69"/>
      <c r="K130" s="70"/>
      <c r="L130" s="70"/>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row>
    <row r="131" spans="1:112" s="29" customFormat="1" x14ac:dyDescent="0.25">
      <c r="A131" s="62"/>
      <c r="B131" s="63" cm="1">
        <f t="array" ref="B131">IFERROR(
    SUMPRODUCT(
        IF(ISNUMBER('Claim Entry'!M131:DH131), 'Claim Entry'!M131:DH131, 0)
    ),
"")</f>
        <v>0</v>
      </c>
      <c r="C131" s="63"/>
      <c r="D131" s="64"/>
      <c r="E131" s="65"/>
      <c r="F131" s="68" t="str" cm="1">
        <f t="array" ref="F131">IF(G131="","",SUMPRODUCT(($G$5:$G$200&lt;&gt;"")*($G$5:$G$200&lt;G131)/COUNTIF($G$5:$G$200,$G$5:$G$200&amp;""))+1)</f>
        <v/>
      </c>
      <c r="G131" s="69"/>
      <c r="H131" s="70"/>
      <c r="I131" s="70"/>
      <c r="J131" s="69"/>
      <c r="K131" s="70"/>
      <c r="L131" s="70"/>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row>
    <row r="132" spans="1:112" s="29" customFormat="1" x14ac:dyDescent="0.25">
      <c r="A132" s="62"/>
      <c r="B132" s="63" cm="1">
        <f t="array" ref="B132">IFERROR(
    SUMPRODUCT(
        IF(ISNUMBER('Claim Entry'!M132:DH132), 'Claim Entry'!M132:DH132, 0)
    ),
"")</f>
        <v>0</v>
      </c>
      <c r="C132" s="63"/>
      <c r="D132" s="64"/>
      <c r="E132" s="65"/>
      <c r="F132" s="68" t="str" cm="1">
        <f t="array" ref="F132">IF(G132="","",SUMPRODUCT(($G$5:$G$200&lt;&gt;"")*($G$5:$G$200&lt;G132)/COUNTIF($G$5:$G$200,$G$5:$G$200&amp;""))+1)</f>
        <v/>
      </c>
      <c r="G132" s="69"/>
      <c r="H132" s="70"/>
      <c r="I132" s="70"/>
      <c r="J132" s="69"/>
      <c r="K132" s="70"/>
      <c r="L132" s="70"/>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row>
    <row r="133" spans="1:112" s="29" customFormat="1" x14ac:dyDescent="0.25">
      <c r="A133" s="62"/>
      <c r="B133" s="63" cm="1">
        <f t="array" ref="B133">IFERROR(
    SUMPRODUCT(
        IF(ISNUMBER('Claim Entry'!M133:DH133), 'Claim Entry'!M133:DH133, 0)
    ),
"")</f>
        <v>0</v>
      </c>
      <c r="C133" s="63"/>
      <c r="D133" s="64"/>
      <c r="E133" s="65"/>
      <c r="F133" s="68" t="str" cm="1">
        <f t="array" ref="F133">IF(G133="","",SUMPRODUCT(($G$5:$G$200&lt;&gt;"")*($G$5:$G$200&lt;G133)/COUNTIF($G$5:$G$200,$G$5:$G$200&amp;""))+1)</f>
        <v/>
      </c>
      <c r="G133" s="69"/>
      <c r="H133" s="70"/>
      <c r="I133" s="70"/>
      <c r="J133" s="69"/>
      <c r="K133" s="70"/>
      <c r="L133" s="70"/>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row>
    <row r="134" spans="1:112" s="29" customFormat="1" x14ac:dyDescent="0.25">
      <c r="A134" s="62"/>
      <c r="B134" s="63" cm="1">
        <f t="array" ref="B134">IFERROR(
    SUMPRODUCT(
        IF(ISNUMBER('Claim Entry'!M134:DH134), 'Claim Entry'!M134:DH134, 0)
    ),
"")</f>
        <v>0</v>
      </c>
      <c r="C134" s="63"/>
      <c r="D134" s="64"/>
      <c r="E134" s="65"/>
      <c r="F134" s="68" t="str" cm="1">
        <f t="array" ref="F134">IF(G134="","",SUMPRODUCT(($G$5:$G$200&lt;&gt;"")*($G$5:$G$200&lt;G134)/COUNTIF($G$5:$G$200,$G$5:$G$200&amp;""))+1)</f>
        <v/>
      </c>
      <c r="G134" s="69"/>
      <c r="H134" s="70"/>
      <c r="I134" s="70"/>
      <c r="J134" s="69"/>
      <c r="K134" s="70"/>
      <c r="L134" s="70"/>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row>
    <row r="135" spans="1:112" s="29" customFormat="1" x14ac:dyDescent="0.25">
      <c r="A135" s="62"/>
      <c r="B135" s="63" cm="1">
        <f t="array" ref="B135">IFERROR(
    SUMPRODUCT(
        IF(ISNUMBER('Claim Entry'!M135:DH135), 'Claim Entry'!M135:DH135, 0)
    ),
"")</f>
        <v>0</v>
      </c>
      <c r="C135" s="63"/>
      <c r="D135" s="64"/>
      <c r="E135" s="65"/>
      <c r="F135" s="68" t="str" cm="1">
        <f t="array" ref="F135">IF(G135="","",SUMPRODUCT(($G$5:$G$200&lt;&gt;"")*($G$5:$G$200&lt;G135)/COUNTIF($G$5:$G$200,$G$5:$G$200&amp;""))+1)</f>
        <v/>
      </c>
      <c r="G135" s="69"/>
      <c r="H135" s="70"/>
      <c r="I135" s="70"/>
      <c r="J135" s="69"/>
      <c r="K135" s="70"/>
      <c r="L135" s="70"/>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row>
    <row r="136" spans="1:112" s="29" customFormat="1" x14ac:dyDescent="0.25">
      <c r="A136" s="62"/>
      <c r="B136" s="63" cm="1">
        <f t="array" ref="B136">IFERROR(
    SUMPRODUCT(
        IF(ISNUMBER('Claim Entry'!M136:DH136), 'Claim Entry'!M136:DH136, 0)
    ),
"")</f>
        <v>0</v>
      </c>
      <c r="C136" s="63"/>
      <c r="D136" s="64"/>
      <c r="E136" s="65"/>
      <c r="F136" s="68" t="str" cm="1">
        <f t="array" ref="F136">IF(G136="","",SUMPRODUCT(($G$5:$G$200&lt;&gt;"")*($G$5:$G$200&lt;G136)/COUNTIF($G$5:$G$200,$G$5:$G$200&amp;""))+1)</f>
        <v/>
      </c>
      <c r="G136" s="69"/>
      <c r="H136" s="70"/>
      <c r="I136" s="70"/>
      <c r="J136" s="69"/>
      <c r="K136" s="70"/>
      <c r="L136" s="70"/>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row>
    <row r="137" spans="1:112" s="29" customFormat="1" x14ac:dyDescent="0.25">
      <c r="A137" s="62"/>
      <c r="B137" s="63" cm="1">
        <f t="array" ref="B137">IFERROR(
    SUMPRODUCT(
        IF(ISNUMBER('Claim Entry'!M137:DH137), 'Claim Entry'!M137:DH137, 0)
    ),
"")</f>
        <v>0</v>
      </c>
      <c r="C137" s="63"/>
      <c r="D137" s="64"/>
      <c r="E137" s="65"/>
      <c r="F137" s="68" t="str" cm="1">
        <f t="array" ref="F137">IF(G137="","",SUMPRODUCT(($G$5:$G$200&lt;&gt;"")*($G$5:$G$200&lt;G137)/COUNTIF($G$5:$G$200,$G$5:$G$200&amp;""))+1)</f>
        <v/>
      </c>
      <c r="G137" s="69"/>
      <c r="H137" s="70"/>
      <c r="I137" s="70"/>
      <c r="J137" s="69"/>
      <c r="K137" s="70"/>
      <c r="L137" s="70"/>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row>
    <row r="138" spans="1:112" s="29" customFormat="1" x14ac:dyDescent="0.25">
      <c r="A138" s="62"/>
      <c r="B138" s="63" cm="1">
        <f t="array" ref="B138">IFERROR(
    SUMPRODUCT(
        IF(ISNUMBER('Claim Entry'!M138:DH138), 'Claim Entry'!M138:DH138, 0)
    ),
"")</f>
        <v>0</v>
      </c>
      <c r="C138" s="63"/>
      <c r="D138" s="64"/>
      <c r="E138" s="65"/>
      <c r="F138" s="68" t="str" cm="1">
        <f t="array" ref="F138">IF(G138="","",SUMPRODUCT(($G$5:$G$200&lt;&gt;"")*($G$5:$G$200&lt;G138)/COUNTIF($G$5:$G$200,$G$5:$G$200&amp;""))+1)</f>
        <v/>
      </c>
      <c r="G138" s="69"/>
      <c r="H138" s="70"/>
      <c r="I138" s="70"/>
      <c r="J138" s="69"/>
      <c r="K138" s="70"/>
      <c r="L138" s="70"/>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row>
    <row r="139" spans="1:112" s="29" customFormat="1" x14ac:dyDescent="0.25">
      <c r="A139" s="62"/>
      <c r="B139" s="63" cm="1">
        <f t="array" ref="B139">IFERROR(
    SUMPRODUCT(
        IF(ISNUMBER('Claim Entry'!M139:DH139), 'Claim Entry'!M139:DH139, 0)
    ),
"")</f>
        <v>0</v>
      </c>
      <c r="C139" s="63"/>
      <c r="D139" s="64"/>
      <c r="E139" s="65"/>
      <c r="F139" s="68" t="str" cm="1">
        <f t="array" ref="F139">IF(G139="","",SUMPRODUCT(($G$5:$G$200&lt;&gt;"")*($G$5:$G$200&lt;G139)/COUNTIF($G$5:$G$200,$G$5:$G$200&amp;""))+1)</f>
        <v/>
      </c>
      <c r="G139" s="69"/>
      <c r="H139" s="70"/>
      <c r="I139" s="70"/>
      <c r="J139" s="69"/>
      <c r="K139" s="70"/>
      <c r="L139" s="70"/>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row>
    <row r="140" spans="1:112" s="29" customFormat="1" x14ac:dyDescent="0.25">
      <c r="A140" s="62"/>
      <c r="B140" s="63" cm="1">
        <f t="array" ref="B140">IFERROR(
    SUMPRODUCT(
        IF(ISNUMBER('Claim Entry'!M140:DH140), 'Claim Entry'!M140:DH140, 0)
    ),
"")</f>
        <v>0</v>
      </c>
      <c r="C140" s="63"/>
      <c r="D140" s="64"/>
      <c r="E140" s="65"/>
      <c r="F140" s="68" t="str" cm="1">
        <f t="array" ref="F140">IF(G140="","",SUMPRODUCT(($G$5:$G$200&lt;&gt;"")*($G$5:$G$200&lt;G140)/COUNTIF($G$5:$G$200,$G$5:$G$200&amp;""))+1)</f>
        <v/>
      </c>
      <c r="G140" s="69"/>
      <c r="H140" s="70"/>
      <c r="I140" s="70"/>
      <c r="J140" s="69"/>
      <c r="K140" s="70"/>
      <c r="L140" s="70"/>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row>
    <row r="141" spans="1:112" s="29" customFormat="1" x14ac:dyDescent="0.25">
      <c r="A141" s="62"/>
      <c r="B141" s="63" cm="1">
        <f t="array" ref="B141">IFERROR(
    SUMPRODUCT(
        IF(ISNUMBER('Claim Entry'!M141:DH141), 'Claim Entry'!M141:DH141, 0)
    ),
"")</f>
        <v>0</v>
      </c>
      <c r="C141" s="63"/>
      <c r="D141" s="64"/>
      <c r="E141" s="65"/>
      <c r="F141" s="68" t="str" cm="1">
        <f t="array" ref="F141">IF(G141="","",SUMPRODUCT(($G$5:$G$200&lt;&gt;"")*($G$5:$G$200&lt;G141)/COUNTIF($G$5:$G$200,$G$5:$G$200&amp;""))+1)</f>
        <v/>
      </c>
      <c r="G141" s="69"/>
      <c r="H141" s="70"/>
      <c r="I141" s="70"/>
      <c r="J141" s="69"/>
      <c r="K141" s="70"/>
      <c r="L141" s="70"/>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row>
    <row r="142" spans="1:112" s="29" customFormat="1" x14ac:dyDescent="0.25">
      <c r="A142" s="62"/>
      <c r="B142" s="63" cm="1">
        <f t="array" ref="B142">IFERROR(
    SUMPRODUCT(
        IF(ISNUMBER('Claim Entry'!M142:DH142), 'Claim Entry'!M142:DH142, 0)
    ),
"")</f>
        <v>0</v>
      </c>
      <c r="C142" s="63"/>
      <c r="D142" s="64"/>
      <c r="E142" s="65"/>
      <c r="F142" s="68" t="str" cm="1">
        <f t="array" ref="F142">IF(G142="","",SUMPRODUCT(($G$5:$G$200&lt;&gt;"")*($G$5:$G$200&lt;G142)/COUNTIF($G$5:$G$200,$G$5:$G$200&amp;""))+1)</f>
        <v/>
      </c>
      <c r="G142" s="69"/>
      <c r="H142" s="70"/>
      <c r="I142" s="70"/>
      <c r="J142" s="69"/>
      <c r="K142" s="70"/>
      <c r="L142" s="70"/>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row>
    <row r="143" spans="1:112" s="29" customFormat="1" x14ac:dyDescent="0.25">
      <c r="A143" s="62"/>
      <c r="B143" s="63" cm="1">
        <f t="array" ref="B143">IFERROR(
    SUMPRODUCT(
        IF(ISNUMBER('Claim Entry'!M143:DH143), 'Claim Entry'!M143:DH143, 0)
    ),
"")</f>
        <v>0</v>
      </c>
      <c r="C143" s="63"/>
      <c r="D143" s="64"/>
      <c r="E143" s="65"/>
      <c r="F143" s="68" t="str" cm="1">
        <f t="array" ref="F143">IF(G143="","",SUMPRODUCT(($G$5:$G$200&lt;&gt;"")*($G$5:$G$200&lt;G143)/COUNTIF($G$5:$G$200,$G$5:$G$200&amp;""))+1)</f>
        <v/>
      </c>
      <c r="G143" s="69"/>
      <c r="H143" s="70"/>
      <c r="I143" s="70"/>
      <c r="J143" s="69"/>
      <c r="K143" s="70"/>
      <c r="L143" s="70"/>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row>
    <row r="144" spans="1:112" s="29" customFormat="1" x14ac:dyDescent="0.25">
      <c r="A144" s="62"/>
      <c r="B144" s="63" cm="1">
        <f t="array" ref="B144">IFERROR(
    SUMPRODUCT(
        IF(ISNUMBER('Claim Entry'!M144:DH144), 'Claim Entry'!M144:DH144, 0)
    ),
"")</f>
        <v>0</v>
      </c>
      <c r="C144" s="63"/>
      <c r="D144" s="64"/>
      <c r="E144" s="65"/>
      <c r="F144" s="68" t="str" cm="1">
        <f t="array" ref="F144">IF(G144="","",SUMPRODUCT(($G$5:$G$200&lt;&gt;"")*($G$5:$G$200&lt;G144)/COUNTIF($G$5:$G$200,$G$5:$G$200&amp;""))+1)</f>
        <v/>
      </c>
      <c r="G144" s="69"/>
      <c r="H144" s="70"/>
      <c r="I144" s="70"/>
      <c r="J144" s="69"/>
      <c r="K144" s="70"/>
      <c r="L144" s="70"/>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row>
    <row r="145" spans="1:112" s="29" customFormat="1" x14ac:dyDescent="0.25">
      <c r="A145" s="62"/>
      <c r="B145" s="63" cm="1">
        <f t="array" ref="B145">IFERROR(
    SUMPRODUCT(
        IF(ISNUMBER('Claim Entry'!M145:DH145), 'Claim Entry'!M145:DH145, 0)
    ),
"")</f>
        <v>0</v>
      </c>
      <c r="C145" s="63"/>
      <c r="D145" s="64"/>
      <c r="E145" s="65"/>
      <c r="F145" s="68" t="str" cm="1">
        <f t="array" ref="F145">IF(G145="","",SUMPRODUCT(($G$5:$G$200&lt;&gt;"")*($G$5:$G$200&lt;G145)/COUNTIF($G$5:$G$200,$G$5:$G$200&amp;""))+1)</f>
        <v/>
      </c>
      <c r="G145" s="69"/>
      <c r="H145" s="70"/>
      <c r="I145" s="70"/>
      <c r="J145" s="69"/>
      <c r="K145" s="70"/>
      <c r="L145" s="70"/>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row>
    <row r="146" spans="1:112" s="29" customFormat="1" x14ac:dyDescent="0.25">
      <c r="A146" s="62"/>
      <c r="B146" s="63" cm="1">
        <f t="array" ref="B146">IFERROR(
    SUMPRODUCT(
        IF(ISNUMBER('Claim Entry'!M146:DH146), 'Claim Entry'!M146:DH146, 0)
    ),
"")</f>
        <v>0</v>
      </c>
      <c r="C146" s="63"/>
      <c r="D146" s="64"/>
      <c r="E146" s="65"/>
      <c r="F146" s="68" t="str" cm="1">
        <f t="array" ref="F146">IF(G146="","",SUMPRODUCT(($G$5:$G$200&lt;&gt;"")*($G$5:$G$200&lt;G146)/COUNTIF($G$5:$G$200,$G$5:$G$200&amp;""))+1)</f>
        <v/>
      </c>
      <c r="G146" s="69"/>
      <c r="H146" s="70"/>
      <c r="I146" s="70"/>
      <c r="J146" s="69"/>
      <c r="K146" s="70"/>
      <c r="L146" s="70"/>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row>
    <row r="147" spans="1:112" s="29" customFormat="1" x14ac:dyDescent="0.25">
      <c r="A147" s="62"/>
      <c r="B147" s="63" cm="1">
        <f t="array" ref="B147">IFERROR(
    SUMPRODUCT(
        IF(ISNUMBER('Claim Entry'!M147:DH147), 'Claim Entry'!M147:DH147, 0)
    ),
"")</f>
        <v>0</v>
      </c>
      <c r="C147" s="63"/>
      <c r="D147" s="64"/>
      <c r="E147" s="65"/>
      <c r="F147" s="68" t="str" cm="1">
        <f t="array" ref="F147">IF(G147="","",SUMPRODUCT(($G$5:$G$200&lt;&gt;"")*($G$5:$G$200&lt;G147)/COUNTIF($G$5:$G$200,$G$5:$G$200&amp;""))+1)</f>
        <v/>
      </c>
      <c r="G147" s="69"/>
      <c r="H147" s="70"/>
      <c r="I147" s="70"/>
      <c r="J147" s="69"/>
      <c r="K147" s="70"/>
      <c r="L147" s="70"/>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row>
    <row r="148" spans="1:112" s="29" customFormat="1" x14ac:dyDescent="0.25">
      <c r="A148" s="62"/>
      <c r="B148" s="63" cm="1">
        <f t="array" ref="B148">IFERROR(
    SUMPRODUCT(
        IF(ISNUMBER('Claim Entry'!M148:DH148), 'Claim Entry'!M148:DH148, 0)
    ),
"")</f>
        <v>0</v>
      </c>
      <c r="C148" s="63"/>
      <c r="D148" s="64"/>
      <c r="E148" s="65"/>
      <c r="F148" s="68" t="str" cm="1">
        <f t="array" ref="F148">IF(G148="","",SUMPRODUCT(($G$5:$G$200&lt;&gt;"")*($G$5:$G$200&lt;G148)/COUNTIF($G$5:$G$200,$G$5:$G$200&amp;""))+1)</f>
        <v/>
      </c>
      <c r="G148" s="69"/>
      <c r="H148" s="70"/>
      <c r="I148" s="70"/>
      <c r="J148" s="69"/>
      <c r="K148" s="70"/>
      <c r="L148" s="70"/>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row>
    <row r="149" spans="1:112" s="29" customFormat="1" x14ac:dyDescent="0.25">
      <c r="A149" s="62"/>
      <c r="B149" s="63" cm="1">
        <f t="array" ref="B149">IFERROR(
    SUMPRODUCT(
        IF(ISNUMBER('Claim Entry'!M149:DH149), 'Claim Entry'!M149:DH149, 0)
    ),
"")</f>
        <v>0</v>
      </c>
      <c r="C149" s="63"/>
      <c r="D149" s="64"/>
      <c r="E149" s="65"/>
      <c r="F149" s="68" t="str" cm="1">
        <f t="array" ref="F149">IF(G149="","",SUMPRODUCT(($G$5:$G$200&lt;&gt;"")*($G$5:$G$200&lt;G149)/COUNTIF($G$5:$G$200,$G$5:$G$200&amp;""))+1)</f>
        <v/>
      </c>
      <c r="G149" s="69"/>
      <c r="H149" s="70"/>
      <c r="I149" s="70"/>
      <c r="J149" s="69"/>
      <c r="K149" s="70"/>
      <c r="L149" s="70"/>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row>
    <row r="150" spans="1:112" s="29" customFormat="1" x14ac:dyDescent="0.25">
      <c r="A150" s="62"/>
      <c r="B150" s="63" cm="1">
        <f t="array" ref="B150">IFERROR(
    SUMPRODUCT(
        IF(ISNUMBER('Claim Entry'!M150:DH150), 'Claim Entry'!M150:DH150, 0)
    ),
"")</f>
        <v>0</v>
      </c>
      <c r="C150" s="63"/>
      <c r="D150" s="64"/>
      <c r="E150" s="65"/>
      <c r="F150" s="68" t="str" cm="1">
        <f t="array" ref="F150">IF(G150="","",SUMPRODUCT(($G$5:$G$200&lt;&gt;"")*($G$5:$G$200&lt;G150)/COUNTIF($G$5:$G$200,$G$5:$G$200&amp;""))+1)</f>
        <v/>
      </c>
      <c r="G150" s="69"/>
      <c r="H150" s="70"/>
      <c r="I150" s="70"/>
      <c r="J150" s="69"/>
      <c r="K150" s="70"/>
      <c r="L150" s="70"/>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row>
    <row r="151" spans="1:112" s="29" customFormat="1" x14ac:dyDescent="0.25">
      <c r="A151" s="62"/>
      <c r="B151" s="63" cm="1">
        <f t="array" ref="B151">IFERROR(
    SUMPRODUCT(
        IF(ISNUMBER('Claim Entry'!M151:DH151), 'Claim Entry'!M151:DH151, 0)
    ),
"")</f>
        <v>0</v>
      </c>
      <c r="C151" s="63"/>
      <c r="D151" s="64"/>
      <c r="E151" s="65"/>
      <c r="F151" s="68" t="str" cm="1">
        <f t="array" ref="F151">IF(G151="","",SUMPRODUCT(($G$5:$G$200&lt;&gt;"")*($G$5:$G$200&lt;G151)/COUNTIF($G$5:$G$200,$G$5:$G$200&amp;""))+1)</f>
        <v/>
      </c>
      <c r="G151" s="69"/>
      <c r="H151" s="70"/>
      <c r="I151" s="70"/>
      <c r="J151" s="69"/>
      <c r="K151" s="70"/>
      <c r="L151" s="70"/>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row>
    <row r="152" spans="1:112" s="29" customFormat="1" x14ac:dyDescent="0.25">
      <c r="A152" s="62"/>
      <c r="B152" s="63" cm="1">
        <f t="array" ref="B152">IFERROR(
    SUMPRODUCT(
        IF(ISNUMBER('Claim Entry'!M152:DH152), 'Claim Entry'!M152:DH152, 0)
    ),
"")</f>
        <v>0</v>
      </c>
      <c r="C152" s="63"/>
      <c r="D152" s="64"/>
      <c r="E152" s="65"/>
      <c r="F152" s="68" t="str" cm="1">
        <f t="array" ref="F152">IF(G152="","",SUMPRODUCT(($G$5:$G$200&lt;&gt;"")*($G$5:$G$200&lt;G152)/COUNTIF($G$5:$G$200,$G$5:$G$200&amp;""))+1)</f>
        <v/>
      </c>
      <c r="G152" s="69"/>
      <c r="H152" s="70"/>
      <c r="I152" s="70"/>
      <c r="J152" s="69"/>
      <c r="K152" s="70"/>
      <c r="L152" s="70"/>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row>
    <row r="153" spans="1:112" s="29" customFormat="1" x14ac:dyDescent="0.25">
      <c r="A153" s="62"/>
      <c r="B153" s="63" cm="1">
        <f t="array" ref="B153">IFERROR(
    SUMPRODUCT(
        IF(ISNUMBER('Claim Entry'!M153:DH153), 'Claim Entry'!M153:DH153, 0)
    ),
"")</f>
        <v>0</v>
      </c>
      <c r="C153" s="63"/>
      <c r="D153" s="64"/>
      <c r="E153" s="65"/>
      <c r="F153" s="68" t="str" cm="1">
        <f t="array" ref="F153">IF(G153="","",SUMPRODUCT(($G$5:$G$200&lt;&gt;"")*($G$5:$G$200&lt;G153)/COUNTIF($G$5:$G$200,$G$5:$G$200&amp;""))+1)</f>
        <v/>
      </c>
      <c r="G153" s="69"/>
      <c r="H153" s="70"/>
      <c r="I153" s="70"/>
      <c r="J153" s="69"/>
      <c r="K153" s="70"/>
      <c r="L153" s="70"/>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row>
    <row r="154" spans="1:112" s="29" customFormat="1" x14ac:dyDescent="0.25">
      <c r="A154" s="62"/>
      <c r="B154" s="63" cm="1">
        <f t="array" ref="B154">IFERROR(
    SUMPRODUCT(
        IF(ISNUMBER('Claim Entry'!M154:DH154), 'Claim Entry'!M154:DH154, 0)
    ),
"")</f>
        <v>0</v>
      </c>
      <c r="C154" s="63"/>
      <c r="D154" s="64"/>
      <c r="E154" s="65"/>
      <c r="F154" s="68" t="str" cm="1">
        <f t="array" ref="F154">IF(G154="","",SUMPRODUCT(($G$5:$G$200&lt;&gt;"")*($G$5:$G$200&lt;G154)/COUNTIF($G$5:$G$200,$G$5:$G$200&amp;""))+1)</f>
        <v/>
      </c>
      <c r="G154" s="69"/>
      <c r="H154" s="70"/>
      <c r="I154" s="70"/>
      <c r="J154" s="69"/>
      <c r="K154" s="70"/>
      <c r="L154" s="70"/>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row>
    <row r="155" spans="1:112" s="29" customFormat="1" x14ac:dyDescent="0.25">
      <c r="A155" s="62"/>
      <c r="B155" s="63" cm="1">
        <f t="array" ref="B155">IFERROR(
    SUMPRODUCT(
        IF(ISNUMBER('Claim Entry'!M155:DH155), 'Claim Entry'!M155:DH155, 0)
    ),
"")</f>
        <v>0</v>
      </c>
      <c r="C155" s="63"/>
      <c r="D155" s="64"/>
      <c r="E155" s="65"/>
      <c r="F155" s="68" t="str" cm="1">
        <f t="array" ref="F155">IF(G155="","",SUMPRODUCT(($G$5:$G$200&lt;&gt;"")*($G$5:$G$200&lt;G155)/COUNTIF($G$5:$G$200,$G$5:$G$200&amp;""))+1)</f>
        <v/>
      </c>
      <c r="G155" s="69"/>
      <c r="H155" s="70"/>
      <c r="I155" s="70"/>
      <c r="J155" s="69"/>
      <c r="K155" s="70"/>
      <c r="L155" s="70"/>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row>
    <row r="156" spans="1:112" s="29" customFormat="1" x14ac:dyDescent="0.25">
      <c r="A156" s="62"/>
      <c r="B156" s="63" cm="1">
        <f t="array" ref="B156">IFERROR(
    SUMPRODUCT(
        IF(ISNUMBER('Claim Entry'!M156:DH156), 'Claim Entry'!M156:DH156, 0)
    ),
"")</f>
        <v>0</v>
      </c>
      <c r="C156" s="63"/>
      <c r="D156" s="64"/>
      <c r="E156" s="65"/>
      <c r="F156" s="68" t="str" cm="1">
        <f t="array" ref="F156">IF(G156="","",SUMPRODUCT(($G$5:$G$200&lt;&gt;"")*($G$5:$G$200&lt;G156)/COUNTIF($G$5:$G$200,$G$5:$G$200&amp;""))+1)</f>
        <v/>
      </c>
      <c r="G156" s="69"/>
      <c r="H156" s="70"/>
      <c r="I156" s="70"/>
      <c r="J156" s="69"/>
      <c r="K156" s="70"/>
      <c r="L156" s="70"/>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row>
    <row r="157" spans="1:112" s="29" customFormat="1" x14ac:dyDescent="0.25">
      <c r="A157" s="62"/>
      <c r="B157" s="63" cm="1">
        <f t="array" ref="B157">IFERROR(
    SUMPRODUCT(
        IF(ISNUMBER('Claim Entry'!M157:DH157), 'Claim Entry'!M157:DH157, 0)
    ),
"")</f>
        <v>0</v>
      </c>
      <c r="C157" s="63"/>
      <c r="D157" s="64"/>
      <c r="E157" s="65"/>
      <c r="F157" s="68" t="str" cm="1">
        <f t="array" ref="F157">IF(G157="","",SUMPRODUCT(($G$5:$G$200&lt;&gt;"")*($G$5:$G$200&lt;G157)/COUNTIF($G$5:$G$200,$G$5:$G$200&amp;""))+1)</f>
        <v/>
      </c>
      <c r="G157" s="69"/>
      <c r="H157" s="70"/>
      <c r="I157" s="70"/>
      <c r="J157" s="69"/>
      <c r="K157" s="70"/>
      <c r="L157" s="70"/>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row>
    <row r="158" spans="1:112" s="29" customFormat="1" x14ac:dyDescent="0.25">
      <c r="A158" s="62"/>
      <c r="B158" s="63" cm="1">
        <f t="array" ref="B158">IFERROR(
    SUMPRODUCT(
        IF(ISNUMBER('Claim Entry'!M158:DH158), 'Claim Entry'!M158:DH158, 0)
    ),
"")</f>
        <v>0</v>
      </c>
      <c r="C158" s="63"/>
      <c r="D158" s="64"/>
      <c r="E158" s="65"/>
      <c r="F158" s="68" t="str" cm="1">
        <f t="array" ref="F158">IF(G158="","",SUMPRODUCT(($G$5:$G$200&lt;&gt;"")*($G$5:$G$200&lt;G158)/COUNTIF($G$5:$G$200,$G$5:$G$200&amp;""))+1)</f>
        <v/>
      </c>
      <c r="G158" s="69"/>
      <c r="H158" s="70"/>
      <c r="I158" s="70"/>
      <c r="J158" s="69"/>
      <c r="K158" s="70"/>
      <c r="L158" s="70"/>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row>
    <row r="159" spans="1:112" s="29" customFormat="1" x14ac:dyDescent="0.25">
      <c r="A159" s="62"/>
      <c r="B159" s="63" cm="1">
        <f t="array" ref="B159">IFERROR(
    SUMPRODUCT(
        IF(ISNUMBER('Claim Entry'!M159:DH159), 'Claim Entry'!M159:DH159, 0)
    ),
"")</f>
        <v>0</v>
      </c>
      <c r="C159" s="63"/>
      <c r="D159" s="64"/>
      <c r="E159" s="65"/>
      <c r="F159" s="68" t="str" cm="1">
        <f t="array" ref="F159">IF(G159="","",SUMPRODUCT(($G$5:$G$200&lt;&gt;"")*($G$5:$G$200&lt;G159)/COUNTIF($G$5:$G$200,$G$5:$G$200&amp;""))+1)</f>
        <v/>
      </c>
      <c r="G159" s="69"/>
      <c r="H159" s="70"/>
      <c r="I159" s="70"/>
      <c r="J159" s="69"/>
      <c r="K159" s="70"/>
      <c r="L159" s="70"/>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row>
    <row r="160" spans="1:112" s="29" customFormat="1" x14ac:dyDescent="0.25">
      <c r="A160" s="62"/>
      <c r="B160" s="63" cm="1">
        <f t="array" ref="B160">IFERROR(
    SUMPRODUCT(
        IF(ISNUMBER('Claim Entry'!M160:DH160), 'Claim Entry'!M160:DH160, 0)
    ),
"")</f>
        <v>0</v>
      </c>
      <c r="C160" s="63"/>
      <c r="D160" s="64"/>
      <c r="E160" s="65"/>
      <c r="F160" s="68" t="str" cm="1">
        <f t="array" ref="F160">IF(G160="","",SUMPRODUCT(($G$5:$G$200&lt;&gt;"")*($G$5:$G$200&lt;G160)/COUNTIF($G$5:$G$200,$G$5:$G$200&amp;""))+1)</f>
        <v/>
      </c>
      <c r="G160" s="69"/>
      <c r="H160" s="70"/>
      <c r="I160" s="70"/>
      <c r="J160" s="69"/>
      <c r="K160" s="70"/>
      <c r="L160" s="70"/>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row>
    <row r="161" spans="1:112" s="29" customFormat="1" x14ac:dyDescent="0.25">
      <c r="A161" s="62"/>
      <c r="B161" s="63" cm="1">
        <f t="array" ref="B161">IFERROR(
    SUMPRODUCT(
        IF(ISNUMBER('Claim Entry'!M161:DH161), 'Claim Entry'!M161:DH161, 0)
    ),
"")</f>
        <v>0</v>
      </c>
      <c r="C161" s="63"/>
      <c r="D161" s="64"/>
      <c r="E161" s="65"/>
      <c r="F161" s="68" t="str" cm="1">
        <f t="array" ref="F161">IF(G161="","",SUMPRODUCT(($G$5:$G$200&lt;&gt;"")*($G$5:$G$200&lt;G161)/COUNTIF($G$5:$G$200,$G$5:$G$200&amp;""))+1)</f>
        <v/>
      </c>
      <c r="G161" s="69"/>
      <c r="H161" s="70"/>
      <c r="I161" s="70"/>
      <c r="J161" s="69"/>
      <c r="K161" s="70"/>
      <c r="L161" s="70"/>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row>
    <row r="162" spans="1:112" s="29" customFormat="1" x14ac:dyDescent="0.25">
      <c r="A162" s="62"/>
      <c r="B162" s="63" cm="1">
        <f t="array" ref="B162">IFERROR(
    SUMPRODUCT(
        IF(ISNUMBER('Claim Entry'!M162:DH162), 'Claim Entry'!M162:DH162, 0)
    ),
"")</f>
        <v>0</v>
      </c>
      <c r="C162" s="63"/>
      <c r="D162" s="64"/>
      <c r="E162" s="65"/>
      <c r="F162" s="68" t="str" cm="1">
        <f t="array" ref="F162">IF(G162="","",SUMPRODUCT(($G$5:$G$200&lt;&gt;"")*($G$5:$G$200&lt;G162)/COUNTIF($G$5:$G$200,$G$5:$G$200&amp;""))+1)</f>
        <v/>
      </c>
      <c r="G162" s="69"/>
      <c r="H162" s="70"/>
      <c r="I162" s="70"/>
      <c r="J162" s="69"/>
      <c r="K162" s="70"/>
      <c r="L162" s="70"/>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row>
    <row r="163" spans="1:112" s="29" customFormat="1" x14ac:dyDescent="0.25">
      <c r="A163" s="62"/>
      <c r="B163" s="63" cm="1">
        <f t="array" ref="B163">IFERROR(
    SUMPRODUCT(
        IF(ISNUMBER('Claim Entry'!M163:DH163), 'Claim Entry'!M163:DH163, 0)
    ),
"")</f>
        <v>0</v>
      </c>
      <c r="C163" s="63"/>
      <c r="D163" s="64"/>
      <c r="E163" s="65"/>
      <c r="F163" s="68" t="str" cm="1">
        <f t="array" ref="F163">IF(G163="","",SUMPRODUCT(($G$5:$G$200&lt;&gt;"")*($G$5:$G$200&lt;G163)/COUNTIF($G$5:$G$200,$G$5:$G$200&amp;""))+1)</f>
        <v/>
      </c>
      <c r="G163" s="69"/>
      <c r="H163" s="70"/>
      <c r="I163" s="70"/>
      <c r="J163" s="69"/>
      <c r="K163" s="70"/>
      <c r="L163" s="70"/>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row>
    <row r="164" spans="1:112" s="29" customFormat="1" x14ac:dyDescent="0.25">
      <c r="A164" s="62"/>
      <c r="B164" s="63" cm="1">
        <f t="array" ref="B164">IFERROR(
    SUMPRODUCT(
        IF(ISNUMBER('Claim Entry'!M164:DH164), 'Claim Entry'!M164:DH164, 0)
    ),
"")</f>
        <v>0</v>
      </c>
      <c r="C164" s="63"/>
      <c r="D164" s="64"/>
      <c r="E164" s="65"/>
      <c r="F164" s="68" t="str" cm="1">
        <f t="array" ref="F164">IF(G164="","",SUMPRODUCT(($G$5:$G$200&lt;&gt;"")*($G$5:$G$200&lt;G164)/COUNTIF($G$5:$G$200,$G$5:$G$200&amp;""))+1)</f>
        <v/>
      </c>
      <c r="G164" s="69"/>
      <c r="H164" s="70"/>
      <c r="I164" s="70"/>
      <c r="J164" s="69"/>
      <c r="K164" s="70"/>
      <c r="L164" s="70"/>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row>
    <row r="165" spans="1:112" s="29" customFormat="1" x14ac:dyDescent="0.25">
      <c r="A165" s="62"/>
      <c r="B165" s="63" cm="1">
        <f t="array" ref="B165">IFERROR(
    SUMPRODUCT(
        IF(ISNUMBER('Claim Entry'!M165:DH165), 'Claim Entry'!M165:DH165, 0)
    ),
"")</f>
        <v>0</v>
      </c>
      <c r="C165" s="63"/>
      <c r="D165" s="64"/>
      <c r="E165" s="65"/>
      <c r="F165" s="68" t="str" cm="1">
        <f t="array" ref="F165">IF(G165="","",SUMPRODUCT(($G$5:$G$200&lt;&gt;"")*($G$5:$G$200&lt;G165)/COUNTIF($G$5:$G$200,$G$5:$G$200&amp;""))+1)</f>
        <v/>
      </c>
      <c r="G165" s="69"/>
      <c r="H165" s="70"/>
      <c r="I165" s="70"/>
      <c r="J165" s="69"/>
      <c r="K165" s="70"/>
      <c r="L165" s="70"/>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row>
    <row r="166" spans="1:112" s="29" customFormat="1" x14ac:dyDescent="0.25">
      <c r="A166" s="62"/>
      <c r="B166" s="63" cm="1">
        <f t="array" ref="B166">IFERROR(
    SUMPRODUCT(
        IF(ISNUMBER('Claim Entry'!M166:DH166), 'Claim Entry'!M166:DH166, 0)
    ),
"")</f>
        <v>0</v>
      </c>
      <c r="C166" s="63"/>
      <c r="D166" s="64"/>
      <c r="E166" s="65"/>
      <c r="F166" s="68" t="str" cm="1">
        <f t="array" ref="F166">IF(G166="","",SUMPRODUCT(($G$5:$G$200&lt;&gt;"")*($G$5:$G$200&lt;G166)/COUNTIF($G$5:$G$200,$G$5:$G$200&amp;""))+1)</f>
        <v/>
      </c>
      <c r="G166" s="69"/>
      <c r="H166" s="70"/>
      <c r="I166" s="70"/>
      <c r="J166" s="69"/>
      <c r="K166" s="70"/>
      <c r="L166" s="70"/>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row>
    <row r="167" spans="1:112" s="29" customFormat="1" x14ac:dyDescent="0.25">
      <c r="A167" s="62"/>
      <c r="B167" s="63" cm="1">
        <f t="array" ref="B167">IFERROR(
    SUMPRODUCT(
        IF(ISNUMBER('Claim Entry'!M167:DH167), 'Claim Entry'!M167:DH167, 0)
    ),
"")</f>
        <v>0</v>
      </c>
      <c r="C167" s="63"/>
      <c r="D167" s="64"/>
      <c r="E167" s="65"/>
      <c r="F167" s="68" t="str" cm="1">
        <f t="array" ref="F167">IF(G167="","",SUMPRODUCT(($G$5:$G$200&lt;&gt;"")*($G$5:$G$200&lt;G167)/COUNTIF($G$5:$G$200,$G$5:$G$200&amp;""))+1)</f>
        <v/>
      </c>
      <c r="G167" s="69"/>
      <c r="H167" s="70"/>
      <c r="I167" s="70"/>
      <c r="J167" s="69"/>
      <c r="K167" s="70"/>
      <c r="L167" s="70"/>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row>
    <row r="168" spans="1:112" s="29" customFormat="1" x14ac:dyDescent="0.25">
      <c r="A168" s="62"/>
      <c r="B168" s="63" cm="1">
        <f t="array" ref="B168">IFERROR(
    SUMPRODUCT(
        IF(ISNUMBER('Claim Entry'!M168:DH168), 'Claim Entry'!M168:DH168, 0)
    ),
"")</f>
        <v>0</v>
      </c>
      <c r="C168" s="63"/>
      <c r="D168" s="64"/>
      <c r="E168" s="65"/>
      <c r="F168" s="68" t="str" cm="1">
        <f t="array" ref="F168">IF(G168="","",SUMPRODUCT(($G$5:$G$200&lt;&gt;"")*($G$5:$G$200&lt;G168)/COUNTIF($G$5:$G$200,$G$5:$G$200&amp;""))+1)</f>
        <v/>
      </c>
      <c r="G168" s="69"/>
      <c r="H168" s="70"/>
      <c r="I168" s="70"/>
      <c r="J168" s="69"/>
      <c r="K168" s="70"/>
      <c r="L168" s="70"/>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row>
    <row r="169" spans="1:112" s="29" customFormat="1" x14ac:dyDescent="0.25">
      <c r="A169" s="62"/>
      <c r="B169" s="63" cm="1">
        <f t="array" ref="B169">IFERROR(
    SUMPRODUCT(
        IF(ISNUMBER('Claim Entry'!M169:DH169), 'Claim Entry'!M169:DH169, 0)
    ),
"")</f>
        <v>0</v>
      </c>
      <c r="C169" s="63"/>
      <c r="D169" s="64"/>
      <c r="E169" s="65"/>
      <c r="F169" s="68" t="str" cm="1">
        <f t="array" ref="F169">IF(G169="","",SUMPRODUCT(($G$5:$G$200&lt;&gt;"")*($G$5:$G$200&lt;G169)/COUNTIF($G$5:$G$200,$G$5:$G$200&amp;""))+1)</f>
        <v/>
      </c>
      <c r="G169" s="69"/>
      <c r="H169" s="70"/>
      <c r="I169" s="70"/>
      <c r="J169" s="69"/>
      <c r="K169" s="70"/>
      <c r="L169" s="70"/>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row>
    <row r="170" spans="1:112" s="29" customFormat="1" x14ac:dyDescent="0.25">
      <c r="A170" s="62"/>
      <c r="B170" s="63" cm="1">
        <f t="array" ref="B170">IFERROR(
    SUMPRODUCT(
        IF(ISNUMBER('Claim Entry'!M170:DH170), 'Claim Entry'!M170:DH170, 0)
    ),
"")</f>
        <v>0</v>
      </c>
      <c r="C170" s="63"/>
      <c r="D170" s="64"/>
      <c r="E170" s="65"/>
      <c r="F170" s="68" t="str" cm="1">
        <f t="array" ref="F170">IF(G170="","",SUMPRODUCT(($G$5:$G$200&lt;&gt;"")*($G$5:$G$200&lt;G170)/COUNTIF($G$5:$G$200,$G$5:$G$200&amp;""))+1)</f>
        <v/>
      </c>
      <c r="G170" s="69"/>
      <c r="H170" s="70"/>
      <c r="I170" s="70"/>
      <c r="J170" s="69"/>
      <c r="K170" s="70"/>
      <c r="L170" s="70"/>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row>
    <row r="171" spans="1:112" s="29" customFormat="1" x14ac:dyDescent="0.25">
      <c r="A171" s="62"/>
      <c r="B171" s="63" cm="1">
        <f t="array" ref="B171">IFERROR(
    SUMPRODUCT(
        IF(ISNUMBER('Claim Entry'!M171:DH171), 'Claim Entry'!M171:DH171, 0)
    ),
"")</f>
        <v>0</v>
      </c>
      <c r="C171" s="63"/>
      <c r="D171" s="64"/>
      <c r="E171" s="65"/>
      <c r="F171" s="68" t="str" cm="1">
        <f t="array" ref="F171">IF(G171="","",SUMPRODUCT(($G$5:$G$200&lt;&gt;"")*($G$5:$G$200&lt;G171)/COUNTIF($G$5:$G$200,$G$5:$G$200&amp;""))+1)</f>
        <v/>
      </c>
      <c r="G171" s="69"/>
      <c r="H171" s="70"/>
      <c r="I171" s="70"/>
      <c r="J171" s="69"/>
      <c r="K171" s="70"/>
      <c r="L171" s="70"/>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row>
    <row r="172" spans="1:112" s="29" customFormat="1" x14ac:dyDescent="0.25">
      <c r="A172" s="62"/>
      <c r="B172" s="63" cm="1">
        <f t="array" ref="B172">IFERROR(
    SUMPRODUCT(
        IF(ISNUMBER('Claim Entry'!M172:DH172), 'Claim Entry'!M172:DH172, 0)
    ),
"")</f>
        <v>0</v>
      </c>
      <c r="C172" s="63"/>
      <c r="D172" s="64"/>
      <c r="E172" s="65"/>
      <c r="F172" s="68" t="str" cm="1">
        <f t="array" ref="F172">IF(G172="","",SUMPRODUCT(($G$5:$G$200&lt;&gt;"")*($G$5:$G$200&lt;G172)/COUNTIF($G$5:$G$200,$G$5:$G$200&amp;""))+1)</f>
        <v/>
      </c>
      <c r="G172" s="69"/>
      <c r="H172" s="70"/>
      <c r="I172" s="70"/>
      <c r="J172" s="69"/>
      <c r="K172" s="70"/>
      <c r="L172" s="70"/>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row>
    <row r="173" spans="1:112" s="29" customFormat="1" x14ac:dyDescent="0.25">
      <c r="A173" s="62"/>
      <c r="B173" s="63" cm="1">
        <f t="array" ref="B173">IFERROR(
    SUMPRODUCT(
        IF(ISNUMBER('Claim Entry'!M173:DH173), 'Claim Entry'!M173:DH173, 0)
    ),
"")</f>
        <v>0</v>
      </c>
      <c r="C173" s="63"/>
      <c r="D173" s="64"/>
      <c r="E173" s="65"/>
      <c r="F173" s="68" t="str" cm="1">
        <f t="array" ref="F173">IF(G173="","",SUMPRODUCT(($G$5:$G$200&lt;&gt;"")*($G$5:$G$200&lt;G173)/COUNTIF($G$5:$G$200,$G$5:$G$200&amp;""))+1)</f>
        <v/>
      </c>
      <c r="G173" s="69"/>
      <c r="H173" s="70"/>
      <c r="I173" s="70"/>
      <c r="J173" s="69"/>
      <c r="K173" s="70"/>
      <c r="L173" s="70"/>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row>
    <row r="174" spans="1:112" s="29" customFormat="1" x14ac:dyDescent="0.25">
      <c r="A174" s="62"/>
      <c r="B174" s="63" cm="1">
        <f t="array" ref="B174">IFERROR(
    SUMPRODUCT(
        IF(ISNUMBER('Claim Entry'!M174:DH174), 'Claim Entry'!M174:DH174, 0)
    ),
"")</f>
        <v>0</v>
      </c>
      <c r="C174" s="63"/>
      <c r="D174" s="64"/>
      <c r="E174" s="65"/>
      <c r="F174" s="68" t="str" cm="1">
        <f t="array" ref="F174">IF(G174="","",SUMPRODUCT(($G$5:$G$200&lt;&gt;"")*($G$5:$G$200&lt;G174)/COUNTIF($G$5:$G$200,$G$5:$G$200&amp;""))+1)</f>
        <v/>
      </c>
      <c r="G174" s="69"/>
      <c r="H174" s="70"/>
      <c r="I174" s="70"/>
      <c r="J174" s="69"/>
      <c r="K174" s="70"/>
      <c r="L174" s="70"/>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row>
    <row r="175" spans="1:112" s="29" customFormat="1" x14ac:dyDescent="0.25">
      <c r="A175" s="62"/>
      <c r="B175" s="63" cm="1">
        <f t="array" ref="B175">IFERROR(
    SUMPRODUCT(
        IF(ISNUMBER('Claim Entry'!M175:DH175), 'Claim Entry'!M175:DH175, 0)
    ),
"")</f>
        <v>0</v>
      </c>
      <c r="C175" s="63"/>
      <c r="D175" s="64"/>
      <c r="E175" s="65"/>
      <c r="F175" s="68" t="str" cm="1">
        <f t="array" ref="F175">IF(G175="","",SUMPRODUCT(($G$5:$G$200&lt;&gt;"")*($G$5:$G$200&lt;G175)/COUNTIF($G$5:$G$200,$G$5:$G$200&amp;""))+1)</f>
        <v/>
      </c>
      <c r="G175" s="69"/>
      <c r="H175" s="70"/>
      <c r="I175" s="70"/>
      <c r="J175" s="69"/>
      <c r="K175" s="70"/>
      <c r="L175" s="70"/>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row>
    <row r="176" spans="1:112" s="29" customFormat="1" x14ac:dyDescent="0.25">
      <c r="A176" s="62"/>
      <c r="B176" s="63" cm="1">
        <f t="array" ref="B176">IFERROR(
    SUMPRODUCT(
        IF(ISNUMBER('Claim Entry'!M176:DH176), 'Claim Entry'!M176:DH176, 0)
    ),
"")</f>
        <v>0</v>
      </c>
      <c r="C176" s="63"/>
      <c r="D176" s="64"/>
      <c r="E176" s="65"/>
      <c r="F176" s="68" t="str" cm="1">
        <f t="array" ref="F176">IF(G176="","",SUMPRODUCT(($G$5:$G$200&lt;&gt;"")*($G$5:$G$200&lt;G176)/COUNTIF($G$5:$G$200,$G$5:$G$200&amp;""))+1)</f>
        <v/>
      </c>
      <c r="G176" s="69"/>
      <c r="H176" s="70"/>
      <c r="I176" s="70"/>
      <c r="J176" s="69"/>
      <c r="K176" s="70"/>
      <c r="L176" s="70"/>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row>
    <row r="177" spans="1:112" s="29" customFormat="1" x14ac:dyDescent="0.25">
      <c r="A177" s="62"/>
      <c r="B177" s="63" cm="1">
        <f t="array" ref="B177">IFERROR(
    SUMPRODUCT(
        IF(ISNUMBER('Claim Entry'!M177:DH177), 'Claim Entry'!M177:DH177, 0)
    ),
"")</f>
        <v>0</v>
      </c>
      <c r="C177" s="63"/>
      <c r="D177" s="64"/>
      <c r="E177" s="65"/>
      <c r="F177" s="68" t="str" cm="1">
        <f t="array" ref="F177">IF(G177="","",SUMPRODUCT(($G$5:$G$200&lt;&gt;"")*($G$5:$G$200&lt;G177)/COUNTIF($G$5:$G$200,$G$5:$G$200&amp;""))+1)</f>
        <v/>
      </c>
      <c r="G177" s="69"/>
      <c r="H177" s="70"/>
      <c r="I177" s="70"/>
      <c r="J177" s="69"/>
      <c r="K177" s="70"/>
      <c r="L177" s="70"/>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row>
    <row r="178" spans="1:112" s="29" customFormat="1" x14ac:dyDescent="0.25">
      <c r="A178" s="62"/>
      <c r="B178" s="63" cm="1">
        <f t="array" ref="B178">IFERROR(
    SUMPRODUCT(
        IF(ISNUMBER('Claim Entry'!M178:DH178), 'Claim Entry'!M178:DH178, 0)
    ),
"")</f>
        <v>0</v>
      </c>
      <c r="C178" s="63"/>
      <c r="D178" s="64"/>
      <c r="E178" s="65"/>
      <c r="F178" s="68" t="str" cm="1">
        <f t="array" ref="F178">IF(G178="","",SUMPRODUCT(($G$5:$G$200&lt;&gt;"")*($G$5:$G$200&lt;G178)/COUNTIF($G$5:$G$200,$G$5:$G$200&amp;""))+1)</f>
        <v/>
      </c>
      <c r="G178" s="69"/>
      <c r="H178" s="70"/>
      <c r="I178" s="70"/>
      <c r="J178" s="69"/>
      <c r="K178" s="70"/>
      <c r="L178" s="70"/>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row>
    <row r="179" spans="1:112" s="29" customFormat="1" x14ac:dyDescent="0.25">
      <c r="A179" s="62"/>
      <c r="B179" s="63" cm="1">
        <f t="array" ref="B179">IFERROR(
    SUMPRODUCT(
        IF(ISNUMBER('Claim Entry'!M179:DH179), 'Claim Entry'!M179:DH179, 0)
    ),
"")</f>
        <v>0</v>
      </c>
      <c r="C179" s="63"/>
      <c r="D179" s="64"/>
      <c r="E179" s="65"/>
      <c r="F179" s="68" t="str" cm="1">
        <f t="array" ref="F179">IF(G179="","",SUMPRODUCT(($G$5:$G$200&lt;&gt;"")*($G$5:$G$200&lt;G179)/COUNTIF($G$5:$G$200,$G$5:$G$200&amp;""))+1)</f>
        <v/>
      </c>
      <c r="G179" s="69"/>
      <c r="H179" s="70"/>
      <c r="I179" s="70"/>
      <c r="J179" s="69"/>
      <c r="K179" s="70"/>
      <c r="L179" s="70"/>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row>
    <row r="180" spans="1:112" s="29" customFormat="1" x14ac:dyDescent="0.25">
      <c r="A180" s="62"/>
      <c r="B180" s="63" cm="1">
        <f t="array" ref="B180">IFERROR(
    SUMPRODUCT(
        IF(ISNUMBER('Claim Entry'!M180:DH180), 'Claim Entry'!M180:DH180, 0)
    ),
"")</f>
        <v>0</v>
      </c>
      <c r="C180" s="63"/>
      <c r="D180" s="64"/>
      <c r="E180" s="65"/>
      <c r="F180" s="68" t="str" cm="1">
        <f t="array" ref="F180">IF(G180="","",SUMPRODUCT(($G$5:$G$200&lt;&gt;"")*($G$5:$G$200&lt;G180)/COUNTIF($G$5:$G$200,$G$5:$G$200&amp;""))+1)</f>
        <v/>
      </c>
      <c r="G180" s="69"/>
      <c r="H180" s="70"/>
      <c r="I180" s="70"/>
      <c r="J180" s="69"/>
      <c r="K180" s="70"/>
      <c r="L180" s="70"/>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row>
    <row r="181" spans="1:112" s="29" customFormat="1" x14ac:dyDescent="0.25">
      <c r="A181" s="62"/>
      <c r="B181" s="63" cm="1">
        <f t="array" ref="B181">IFERROR(
    SUMPRODUCT(
        IF(ISNUMBER('Claim Entry'!M181:DH181), 'Claim Entry'!M181:DH181, 0)
    ),
"")</f>
        <v>0</v>
      </c>
      <c r="C181" s="63"/>
      <c r="D181" s="64"/>
      <c r="E181" s="65"/>
      <c r="F181" s="68" t="str" cm="1">
        <f t="array" ref="F181">IF(G181="","",SUMPRODUCT(($G$5:$G$200&lt;&gt;"")*($G$5:$G$200&lt;G181)/COUNTIF($G$5:$G$200,$G$5:$G$200&amp;""))+1)</f>
        <v/>
      </c>
      <c r="G181" s="69"/>
      <c r="H181" s="70"/>
      <c r="I181" s="70"/>
      <c r="J181" s="69"/>
      <c r="K181" s="70"/>
      <c r="L181" s="70"/>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row>
    <row r="182" spans="1:112" s="29" customFormat="1" x14ac:dyDescent="0.25">
      <c r="A182" s="62"/>
      <c r="B182" s="63" cm="1">
        <f t="array" ref="B182">IFERROR(
    SUMPRODUCT(
        IF(ISNUMBER('Claim Entry'!M182:DH182), 'Claim Entry'!M182:DH182, 0)
    ),
"")</f>
        <v>0</v>
      </c>
      <c r="C182" s="63"/>
      <c r="D182" s="64"/>
      <c r="E182" s="65"/>
      <c r="F182" s="68" t="str" cm="1">
        <f t="array" ref="F182">IF(G182="","",SUMPRODUCT(($G$5:$G$200&lt;&gt;"")*($G$5:$G$200&lt;G182)/COUNTIF($G$5:$G$200,$G$5:$G$200&amp;""))+1)</f>
        <v/>
      </c>
      <c r="G182" s="69"/>
      <c r="H182" s="70"/>
      <c r="I182" s="70"/>
      <c r="J182" s="69"/>
      <c r="K182" s="70"/>
      <c r="L182" s="70"/>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row>
    <row r="183" spans="1:112" s="29" customFormat="1" x14ac:dyDescent="0.25">
      <c r="A183" s="62"/>
      <c r="B183" s="63" cm="1">
        <f t="array" ref="B183">IFERROR(
    SUMPRODUCT(
        IF(ISNUMBER('Claim Entry'!M183:DH183), 'Claim Entry'!M183:DH183, 0)
    ),
"")</f>
        <v>0</v>
      </c>
      <c r="C183" s="63"/>
      <c r="D183" s="64"/>
      <c r="E183" s="65"/>
      <c r="F183" s="68" t="str" cm="1">
        <f t="array" ref="F183">IF(G183="","",SUMPRODUCT(($G$5:$G$200&lt;&gt;"")*($G$5:$G$200&lt;G183)/COUNTIF($G$5:$G$200,$G$5:$G$200&amp;""))+1)</f>
        <v/>
      </c>
      <c r="G183" s="69"/>
      <c r="H183" s="70"/>
      <c r="I183" s="70"/>
      <c r="J183" s="69"/>
      <c r="K183" s="70"/>
      <c r="L183" s="70"/>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row>
    <row r="184" spans="1:112" s="29" customFormat="1" x14ac:dyDescent="0.25">
      <c r="A184" s="62"/>
      <c r="B184" s="63" cm="1">
        <f t="array" ref="B184">IFERROR(
    SUMPRODUCT(
        IF(ISNUMBER('Claim Entry'!M184:DH184), 'Claim Entry'!M184:DH184, 0)
    ),
"")</f>
        <v>0</v>
      </c>
      <c r="C184" s="63"/>
      <c r="D184" s="64"/>
      <c r="E184" s="65"/>
      <c r="F184" s="68" t="str" cm="1">
        <f t="array" ref="F184">IF(G184="","",SUMPRODUCT(($G$5:$G$200&lt;&gt;"")*($G$5:$G$200&lt;G184)/COUNTIF($G$5:$G$200,$G$5:$G$200&amp;""))+1)</f>
        <v/>
      </c>
      <c r="G184" s="69"/>
      <c r="H184" s="70"/>
      <c r="I184" s="70"/>
      <c r="J184" s="69"/>
      <c r="K184" s="70"/>
      <c r="L184" s="70"/>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row>
    <row r="185" spans="1:112" s="29" customFormat="1" x14ac:dyDescent="0.25">
      <c r="A185" s="62"/>
      <c r="B185" s="63" cm="1">
        <f t="array" ref="B185">IFERROR(
    SUMPRODUCT(
        IF(ISNUMBER('Claim Entry'!M185:DH185), 'Claim Entry'!M185:DH185, 0)
    ),
"")</f>
        <v>0</v>
      </c>
      <c r="C185" s="63"/>
      <c r="D185" s="64"/>
      <c r="E185" s="65"/>
      <c r="F185" s="68" t="str" cm="1">
        <f t="array" ref="F185">IF(G185="","",SUMPRODUCT(($G$5:$G$200&lt;&gt;"")*($G$5:$G$200&lt;G185)/COUNTIF($G$5:$G$200,$G$5:$G$200&amp;""))+1)</f>
        <v/>
      </c>
      <c r="G185" s="69"/>
      <c r="H185" s="70"/>
      <c r="I185" s="70"/>
      <c r="J185" s="69"/>
      <c r="K185" s="70"/>
      <c r="L185" s="70"/>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row>
    <row r="186" spans="1:112" s="29" customFormat="1" x14ac:dyDescent="0.25">
      <c r="A186" s="62"/>
      <c r="B186" s="63" cm="1">
        <f t="array" ref="B186">IFERROR(
    SUMPRODUCT(
        IF(ISNUMBER('Claim Entry'!M186:DH186), 'Claim Entry'!M186:DH186, 0)
    ),
"")</f>
        <v>0</v>
      </c>
      <c r="C186" s="63"/>
      <c r="D186" s="64"/>
      <c r="E186" s="65"/>
      <c r="F186" s="68" t="str" cm="1">
        <f t="array" ref="F186">IF(G186="","",SUMPRODUCT(($G$5:$G$200&lt;&gt;"")*($G$5:$G$200&lt;G186)/COUNTIF($G$5:$G$200,$G$5:$G$200&amp;""))+1)</f>
        <v/>
      </c>
      <c r="G186" s="69"/>
      <c r="H186" s="70"/>
      <c r="I186" s="70"/>
      <c r="J186" s="69"/>
      <c r="K186" s="70"/>
      <c r="L186" s="70"/>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row>
    <row r="187" spans="1:112" s="29" customFormat="1" x14ac:dyDescent="0.25">
      <c r="A187" s="62"/>
      <c r="B187" s="63" cm="1">
        <f t="array" ref="B187">IFERROR(
    SUMPRODUCT(
        IF(ISNUMBER('Claim Entry'!M187:DH187), 'Claim Entry'!M187:DH187, 0)
    ),
"")</f>
        <v>0</v>
      </c>
      <c r="C187" s="63"/>
      <c r="D187" s="64"/>
      <c r="E187" s="65"/>
      <c r="F187" s="68" t="str" cm="1">
        <f t="array" ref="F187">IF(G187="","",SUMPRODUCT(($G$5:$G$200&lt;&gt;"")*($G$5:$G$200&lt;G187)/COUNTIF($G$5:$G$200,$G$5:$G$200&amp;""))+1)</f>
        <v/>
      </c>
      <c r="G187" s="69"/>
      <c r="H187" s="70"/>
      <c r="I187" s="70"/>
      <c r="J187" s="69"/>
      <c r="K187" s="70"/>
      <c r="L187" s="70"/>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row>
    <row r="188" spans="1:112" s="29" customFormat="1" x14ac:dyDescent="0.25">
      <c r="A188" s="62"/>
      <c r="B188" s="63" cm="1">
        <f t="array" ref="B188">IFERROR(
    SUMPRODUCT(
        IF(ISNUMBER('Claim Entry'!M188:DH188), 'Claim Entry'!M188:DH188, 0)
    ),
"")</f>
        <v>0</v>
      </c>
      <c r="C188" s="63"/>
      <c r="D188" s="64"/>
      <c r="E188" s="65"/>
      <c r="F188" s="68" t="str" cm="1">
        <f t="array" ref="F188">IF(G188="","",SUMPRODUCT(($G$5:$G$200&lt;&gt;"")*($G$5:$G$200&lt;G188)/COUNTIF($G$5:$G$200,$G$5:$G$200&amp;""))+1)</f>
        <v/>
      </c>
      <c r="G188" s="69"/>
      <c r="H188" s="70"/>
      <c r="I188" s="70"/>
      <c r="J188" s="69"/>
      <c r="K188" s="70"/>
      <c r="L188" s="70"/>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row>
    <row r="189" spans="1:112" s="29" customFormat="1" x14ac:dyDescent="0.25">
      <c r="A189" s="62"/>
      <c r="B189" s="63" cm="1">
        <f t="array" ref="B189">IFERROR(
    SUMPRODUCT(
        IF(ISNUMBER('Claim Entry'!M189:DH189), 'Claim Entry'!M189:DH189, 0)
    ),
"")</f>
        <v>0</v>
      </c>
      <c r="C189" s="63"/>
      <c r="D189" s="64"/>
      <c r="E189" s="65"/>
      <c r="F189" s="68" t="str" cm="1">
        <f t="array" ref="F189">IF(G189="","",SUMPRODUCT(($G$5:$G$200&lt;&gt;"")*($G$5:$G$200&lt;G189)/COUNTIF($G$5:$G$200,$G$5:$G$200&amp;""))+1)</f>
        <v/>
      </c>
      <c r="G189" s="69"/>
      <c r="H189" s="70"/>
      <c r="I189" s="70"/>
      <c r="J189" s="69"/>
      <c r="K189" s="70"/>
      <c r="L189" s="70"/>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row>
    <row r="190" spans="1:112" s="29" customFormat="1" x14ac:dyDescent="0.25">
      <c r="A190" s="62"/>
      <c r="B190" s="63" cm="1">
        <f t="array" ref="B190">IFERROR(
    SUMPRODUCT(
        IF(ISNUMBER('Claim Entry'!M190:DH190), 'Claim Entry'!M190:DH190, 0)
    ),
"")</f>
        <v>0</v>
      </c>
      <c r="C190" s="63"/>
      <c r="D190" s="64"/>
      <c r="E190" s="65"/>
      <c r="F190" s="68" t="str" cm="1">
        <f t="array" ref="F190">IF(G190="","",SUMPRODUCT(($G$5:$G$200&lt;&gt;"")*($G$5:$G$200&lt;G190)/COUNTIF($G$5:$G$200,$G$5:$G$200&amp;""))+1)</f>
        <v/>
      </c>
      <c r="G190" s="69"/>
      <c r="H190" s="70"/>
      <c r="I190" s="70"/>
      <c r="J190" s="69"/>
      <c r="K190" s="70"/>
      <c r="L190" s="70"/>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row>
    <row r="191" spans="1:112" s="29" customFormat="1" x14ac:dyDescent="0.25">
      <c r="A191" s="62"/>
      <c r="B191" s="63" cm="1">
        <f t="array" ref="B191">IFERROR(
    SUMPRODUCT(
        IF(ISNUMBER('Claim Entry'!M191:DH191), 'Claim Entry'!M191:DH191, 0)
    ),
"")</f>
        <v>0</v>
      </c>
      <c r="C191" s="63"/>
      <c r="D191" s="64"/>
      <c r="E191" s="65"/>
      <c r="F191" s="68" t="str" cm="1">
        <f t="array" ref="F191">IF(G191="","",SUMPRODUCT(($G$5:$G$200&lt;&gt;"")*($G$5:$G$200&lt;G191)/COUNTIF($G$5:$G$200,$G$5:$G$200&amp;""))+1)</f>
        <v/>
      </c>
      <c r="G191" s="69"/>
      <c r="H191" s="70"/>
      <c r="I191" s="70"/>
      <c r="J191" s="69"/>
      <c r="K191" s="70"/>
      <c r="L191" s="70"/>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row>
    <row r="192" spans="1:112" s="29" customFormat="1" x14ac:dyDescent="0.25">
      <c r="A192" s="62"/>
      <c r="B192" s="63" cm="1">
        <f t="array" ref="B192">IFERROR(
    SUMPRODUCT(
        IF(ISNUMBER('Claim Entry'!M192:DH192), 'Claim Entry'!M192:DH192, 0)
    ),
"")</f>
        <v>0</v>
      </c>
      <c r="C192" s="63"/>
      <c r="D192" s="64"/>
      <c r="E192" s="65"/>
      <c r="F192" s="68" t="str" cm="1">
        <f t="array" ref="F192">IF(G192="","",SUMPRODUCT(($G$5:$G$200&lt;&gt;"")*($G$5:$G$200&lt;G192)/COUNTIF($G$5:$G$200,$G$5:$G$200&amp;""))+1)</f>
        <v/>
      </c>
      <c r="G192" s="69"/>
      <c r="H192" s="70"/>
      <c r="I192" s="70"/>
      <c r="J192" s="69"/>
      <c r="K192" s="70"/>
      <c r="L192" s="70"/>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row>
    <row r="193" spans="1:112" s="29" customFormat="1" x14ac:dyDescent="0.25">
      <c r="A193" s="62"/>
      <c r="B193" s="63" cm="1">
        <f t="array" ref="B193">IFERROR(
    SUMPRODUCT(
        IF(ISNUMBER('Claim Entry'!M193:DH193), 'Claim Entry'!M193:DH193, 0)
    ),
"")</f>
        <v>0</v>
      </c>
      <c r="C193" s="63"/>
      <c r="D193" s="64"/>
      <c r="E193" s="65"/>
      <c r="F193" s="68" t="str" cm="1">
        <f t="array" ref="F193">IF(G193="","",SUMPRODUCT(($G$5:$G$200&lt;&gt;"")*($G$5:$G$200&lt;G193)/COUNTIF($G$5:$G$200,$G$5:$G$200&amp;""))+1)</f>
        <v/>
      </c>
      <c r="G193" s="69"/>
      <c r="H193" s="70"/>
      <c r="I193" s="70"/>
      <c r="J193" s="69"/>
      <c r="K193" s="70"/>
      <c r="L193" s="70"/>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row>
    <row r="194" spans="1:112" s="29" customFormat="1" x14ac:dyDescent="0.25">
      <c r="A194" s="62"/>
      <c r="B194" s="63" cm="1">
        <f t="array" ref="B194">IFERROR(
    SUMPRODUCT(
        IF(ISNUMBER('Claim Entry'!M194:DH194), 'Claim Entry'!M194:DH194, 0)
    ),
"")</f>
        <v>0</v>
      </c>
      <c r="C194" s="63"/>
      <c r="D194" s="64"/>
      <c r="E194" s="65"/>
      <c r="F194" s="68" t="str" cm="1">
        <f t="array" ref="F194">IF(G194="","",SUMPRODUCT(($G$5:$G$200&lt;&gt;"")*($G$5:$G$200&lt;G194)/COUNTIF($G$5:$G$200,$G$5:$G$200&amp;""))+1)</f>
        <v/>
      </c>
      <c r="G194" s="69"/>
      <c r="H194" s="70"/>
      <c r="I194" s="70"/>
      <c r="J194" s="69"/>
      <c r="K194" s="70"/>
      <c r="L194" s="70"/>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row>
    <row r="195" spans="1:112" s="29" customFormat="1" x14ac:dyDescent="0.25">
      <c r="A195" s="62"/>
      <c r="B195" s="63" cm="1">
        <f t="array" ref="B195">IFERROR(
    SUMPRODUCT(
        IF(ISNUMBER('Claim Entry'!M195:DH195), 'Claim Entry'!M195:DH195, 0)
    ),
"")</f>
        <v>0</v>
      </c>
      <c r="C195" s="63"/>
      <c r="D195" s="64"/>
      <c r="E195" s="65"/>
      <c r="F195" s="68" t="str" cm="1">
        <f t="array" ref="F195">IF(G195="","",SUMPRODUCT(($G$5:$G$200&lt;&gt;"")*($G$5:$G$200&lt;G195)/COUNTIF($G$5:$G$200,$G$5:$G$200&amp;""))+1)</f>
        <v/>
      </c>
      <c r="G195" s="69"/>
      <c r="H195" s="70"/>
      <c r="I195" s="70"/>
      <c r="J195" s="69"/>
      <c r="K195" s="70"/>
      <c r="L195" s="70"/>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row>
    <row r="196" spans="1:112" s="29" customFormat="1" x14ac:dyDescent="0.25">
      <c r="A196" s="62"/>
      <c r="B196" s="63" cm="1">
        <f t="array" ref="B196">IFERROR(
    SUMPRODUCT(
        IF(ISNUMBER('Claim Entry'!M196:DH196), 'Claim Entry'!M196:DH196, 0)
    ),
"")</f>
        <v>0</v>
      </c>
      <c r="C196" s="63"/>
      <c r="D196" s="64"/>
      <c r="E196" s="65"/>
      <c r="F196" s="68" t="str" cm="1">
        <f t="array" ref="F196">IF(G196="","",SUMPRODUCT(($G$5:$G$200&lt;&gt;"")*($G$5:$G$200&lt;G196)/COUNTIF($G$5:$G$200,$G$5:$G$200&amp;""))+1)</f>
        <v/>
      </c>
      <c r="G196" s="69"/>
      <c r="H196" s="70"/>
      <c r="I196" s="70"/>
      <c r="J196" s="69"/>
      <c r="K196" s="70"/>
      <c r="L196" s="70"/>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row>
    <row r="197" spans="1:112" s="29" customFormat="1" x14ac:dyDescent="0.25">
      <c r="A197" s="62"/>
      <c r="B197" s="63" cm="1">
        <f t="array" ref="B197">IFERROR(
    SUMPRODUCT(
        IF(ISNUMBER('Claim Entry'!M197:DH197), 'Claim Entry'!M197:DH197, 0)
    ),
"")</f>
        <v>0</v>
      </c>
      <c r="C197" s="63"/>
      <c r="D197" s="64"/>
      <c r="E197" s="65"/>
      <c r="F197" s="68" t="str" cm="1">
        <f t="array" ref="F197">IF(G197="","",SUMPRODUCT(($G$5:$G$200&lt;&gt;"")*($G$5:$G$200&lt;G197)/COUNTIF($G$5:$G$200,$G$5:$G$200&amp;""))+1)</f>
        <v/>
      </c>
      <c r="G197" s="69"/>
      <c r="H197" s="70"/>
      <c r="I197" s="70"/>
      <c r="J197" s="69"/>
      <c r="K197" s="70"/>
      <c r="L197" s="70"/>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row>
    <row r="198" spans="1:112" s="29" customFormat="1" x14ac:dyDescent="0.25">
      <c r="A198" s="62"/>
      <c r="B198" s="63" cm="1">
        <f t="array" ref="B198">IFERROR(
    SUMPRODUCT(
        IF(ISNUMBER('Claim Entry'!M198:DH198), 'Claim Entry'!M198:DH198, 0)
    ),
"")</f>
        <v>0</v>
      </c>
      <c r="C198" s="63"/>
      <c r="D198" s="64"/>
      <c r="E198" s="65"/>
      <c r="F198" s="68" t="str" cm="1">
        <f t="array" ref="F198">IF(G198="","",SUMPRODUCT(($G$5:$G$200&lt;&gt;"")*($G$5:$G$200&lt;G198)/COUNTIF($G$5:$G$200,$G$5:$G$200&amp;""))+1)</f>
        <v/>
      </c>
      <c r="G198" s="69"/>
      <c r="H198" s="70"/>
      <c r="I198" s="70"/>
      <c r="J198" s="69"/>
      <c r="K198" s="70"/>
      <c r="L198" s="70"/>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row>
    <row r="199" spans="1:112" s="29" customFormat="1" x14ac:dyDescent="0.25">
      <c r="A199" s="62"/>
      <c r="B199" s="63" cm="1">
        <f t="array" ref="B199">IFERROR(
    SUMPRODUCT(
        IF(ISNUMBER('Claim Entry'!M199:DH199), 'Claim Entry'!M199:DH199, 0)
    ),
"")</f>
        <v>0</v>
      </c>
      <c r="C199" s="63"/>
      <c r="D199" s="64"/>
      <c r="E199" s="65"/>
      <c r="F199" s="68" t="str" cm="1">
        <f t="array" ref="F199">IF(G199="","",SUMPRODUCT(($G$5:$G$200&lt;&gt;"")*($G$5:$G$200&lt;G199)/COUNTIF($G$5:$G$200,$G$5:$G$200&amp;""))+1)</f>
        <v/>
      </c>
      <c r="G199" s="69"/>
      <c r="H199" s="70"/>
      <c r="I199" s="70"/>
      <c r="J199" s="69"/>
      <c r="K199" s="70"/>
      <c r="L199" s="70"/>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row>
    <row r="200" spans="1:112" s="29" customFormat="1" x14ac:dyDescent="0.25">
      <c r="A200" s="62"/>
      <c r="B200" s="63" cm="1">
        <f t="array" ref="B200">IFERROR(
    SUMPRODUCT(
        IF(ISNUMBER('Claim Entry'!M200:DH200), 'Claim Entry'!M200:DH200, 0)
    ),
"")</f>
        <v>0</v>
      </c>
      <c r="C200" s="63"/>
      <c r="D200" s="64"/>
      <c r="E200" s="65"/>
      <c r="F200" s="68" t="str" cm="1">
        <f t="array" ref="F200">IF(G200="","",SUMPRODUCT(($G$5:$G$200&lt;&gt;"")*($G$5:$G$200&lt;G200)/COUNTIF($G$5:$G$200,$G$5:$G$200&amp;""))+1)</f>
        <v/>
      </c>
      <c r="G200" s="69"/>
      <c r="H200" s="70"/>
      <c r="I200" s="70"/>
      <c r="J200" s="69"/>
      <c r="K200" s="70"/>
      <c r="L200" s="70"/>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row>
  </sheetData>
  <sheetProtection algorithmName="SHA-512" hashValue="KcmlGkR8uCY7uMdEDd+N4wSHQK808CDD41SIHwwYjkgDTmfRQe/dhnxdJcQdbDoxadldhomsgtx3jIEz9Lrj9Q==" saltValue="5FLyzIZvoetN3Dx2dUDthw==" spinCount="100000" sheet="1" formatColumns="0"/>
  <mergeCells count="1">
    <mergeCell ref="I2:K2"/>
  </mergeCells>
  <phoneticPr fontId="3" type="noConversion"/>
  <conditionalFormatting sqref="A5:L200">
    <cfRule type="expression" dxfId="8" priority="3">
      <formula>$F5&lt;&gt;$F6</formula>
    </cfRule>
  </conditionalFormatting>
  <conditionalFormatting sqref="L5:L200">
    <cfRule type="expression" dxfId="7" priority="7">
      <formula>L$4&lt;&gt;""</formula>
    </cfRule>
  </conditionalFormatting>
  <conditionalFormatting sqref="M4:DH4">
    <cfRule type="expression" dxfId="6" priority="10">
      <formula>M$4&lt;&gt;""</formula>
    </cfRule>
  </conditionalFormatting>
  <conditionalFormatting sqref="M5:DH200">
    <cfRule type="expression" dxfId="5" priority="1">
      <formula>AND(M$4&lt;&gt;"",$F5&lt;&gt;$F6)</formula>
    </cfRule>
    <cfRule type="expression" dxfId="4" priority="2">
      <formula>M$4&lt;&gt;""</formula>
    </cfRule>
  </conditionalFormatting>
  <dataValidations count="1">
    <dataValidation type="list" allowBlank="1" showInputMessage="1" prompt="Select primary reason or enter your own." sqref="L5:L54" xr:uid="{6F0F873B-ECB5-475A-BD54-768729EA966A}">
      <formula1>reasons</formula1>
    </dataValidation>
  </dataValidation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ADE271-108B-40A4-8C1A-7E2D00B3CAA5}">
          <x14:formula1>
            <xm:f>'sponsor dropdowns'!$A:$A</xm:f>
          </x14:formula1>
          <xm:sqref>I2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929A6-B1A4-4039-9E24-7E7ADA215C8D}">
  <sheetPr codeName="Sheet5">
    <tabColor rgb="FFFFC000"/>
  </sheetPr>
  <dimension ref="A2:DA110"/>
  <sheetViews>
    <sheetView showGridLines="0" showZeros="0" zoomScaleNormal="100" workbookViewId="0"/>
  </sheetViews>
  <sheetFormatPr defaultColWidth="20.42578125" defaultRowHeight="15" x14ac:dyDescent="0.25"/>
  <cols>
    <col min="1" max="1" width="6.85546875" style="2" customWidth="1"/>
    <col min="2" max="2" width="10.7109375" customWidth="1"/>
    <col min="3" max="3" width="17.7109375" customWidth="1"/>
    <col min="4" max="103" width="15.7109375" customWidth="1"/>
  </cols>
  <sheetData>
    <row r="2" spans="1:105" ht="24" x14ac:dyDescent="0.4">
      <c r="C2" s="3" t="s">
        <v>34</v>
      </c>
    </row>
    <row r="3" spans="1:105" x14ac:dyDescent="0.25">
      <c r="A3"/>
      <c r="D3" s="103" t="str">
        <f>'Claim Entry'!M3</f>
        <v/>
      </c>
      <c r="E3" s="103" t="str">
        <f>'Claim Entry'!N3</f>
        <v/>
      </c>
      <c r="F3" s="103" t="str">
        <f>'Claim Entry'!O3</f>
        <v/>
      </c>
      <c r="G3" s="103" t="str">
        <f>'Claim Entry'!P3</f>
        <v/>
      </c>
      <c r="H3" s="103" t="str">
        <f>'Claim Entry'!Q3</f>
        <v/>
      </c>
      <c r="I3" s="103" t="str">
        <f>'Claim Entry'!R3</f>
        <v/>
      </c>
      <c r="J3" s="103" t="str">
        <f>'Claim Entry'!S3</f>
        <v/>
      </c>
      <c r="K3" s="103" t="str">
        <f>'Claim Entry'!T3</f>
        <v/>
      </c>
      <c r="L3" s="103" t="str">
        <f>'Claim Entry'!U3</f>
        <v/>
      </c>
      <c r="M3" s="103" t="str">
        <f>'Claim Entry'!V3</f>
        <v/>
      </c>
      <c r="N3" s="103" t="str">
        <f>'Claim Entry'!W3</f>
        <v/>
      </c>
      <c r="O3" s="103" t="str">
        <f>'Claim Entry'!X3</f>
        <v/>
      </c>
      <c r="P3" s="103" t="str">
        <f>'Claim Entry'!Y3</f>
        <v/>
      </c>
      <c r="Q3" s="103" t="str">
        <f>'Claim Entry'!Z3</f>
        <v/>
      </c>
      <c r="R3" s="103" t="str">
        <f>'Claim Entry'!AA3</f>
        <v/>
      </c>
      <c r="S3" s="103" t="str">
        <f>'Claim Entry'!AB3</f>
        <v/>
      </c>
      <c r="T3" s="103" t="str">
        <f>'Claim Entry'!AC3</f>
        <v/>
      </c>
      <c r="U3" s="103" t="str">
        <f>'Claim Entry'!AD3</f>
        <v/>
      </c>
      <c r="V3" s="103" t="str">
        <f>'Claim Entry'!AE3</f>
        <v/>
      </c>
      <c r="W3" s="103" t="str">
        <f>'Claim Entry'!AF3</f>
        <v/>
      </c>
      <c r="X3" s="103" t="str">
        <f>'Claim Entry'!AG3</f>
        <v/>
      </c>
      <c r="Y3" s="103" t="str">
        <f>'Claim Entry'!AH3</f>
        <v/>
      </c>
      <c r="Z3" s="103" t="str">
        <f>'Claim Entry'!AI3</f>
        <v/>
      </c>
      <c r="AA3" s="103" t="str">
        <f>'Claim Entry'!AJ3</f>
        <v/>
      </c>
      <c r="AB3" s="103" t="str">
        <f>'Claim Entry'!AK3</f>
        <v/>
      </c>
      <c r="AC3" s="103" t="str">
        <f>'Claim Entry'!AL3</f>
        <v/>
      </c>
      <c r="AD3" s="103" t="str">
        <f>'Claim Entry'!AM3</f>
        <v/>
      </c>
      <c r="AE3" s="103" t="str">
        <f>'Claim Entry'!AN3</f>
        <v/>
      </c>
      <c r="AF3" s="103" t="str">
        <f>'Claim Entry'!AO3</f>
        <v/>
      </c>
      <c r="AG3" s="103" t="str">
        <f>'Claim Entry'!AP3</f>
        <v/>
      </c>
      <c r="AH3" s="103" t="str">
        <f>'Claim Entry'!AQ3</f>
        <v/>
      </c>
      <c r="AI3" s="103" t="str">
        <f>'Claim Entry'!AR3</f>
        <v/>
      </c>
      <c r="AJ3" s="103" t="str">
        <f>'Claim Entry'!AS3</f>
        <v/>
      </c>
      <c r="AK3" s="103" t="str">
        <f>'Claim Entry'!AT3</f>
        <v/>
      </c>
      <c r="AL3" s="103" t="str">
        <f>'Claim Entry'!AU3</f>
        <v/>
      </c>
      <c r="AM3" s="103" t="str">
        <f>'Claim Entry'!AV3</f>
        <v/>
      </c>
      <c r="AN3" s="103" t="str">
        <f>'Claim Entry'!AW3</f>
        <v/>
      </c>
      <c r="AO3" s="103" t="str">
        <f>'Claim Entry'!AX3</f>
        <v/>
      </c>
      <c r="AP3" s="103" t="str">
        <f>'Claim Entry'!AY3</f>
        <v/>
      </c>
    </row>
    <row r="4" spans="1:105" s="9" customFormat="1" ht="30" x14ac:dyDescent="0.25">
      <c r="A4" s="4"/>
      <c r="B4" s="5"/>
      <c r="C4" s="6"/>
      <c r="D4" s="105" t="str">
        <f>'Claim Entry'!M4</f>
        <v/>
      </c>
      <c r="E4" s="105" t="str">
        <f>'Claim Entry'!N4</f>
        <v/>
      </c>
      <c r="F4" s="105" t="str">
        <f>'Claim Entry'!O4</f>
        <v/>
      </c>
      <c r="G4" s="105" t="str">
        <f>'Claim Entry'!P4</f>
        <v/>
      </c>
      <c r="H4" s="105" t="str">
        <f>'Claim Entry'!Q4</f>
        <v/>
      </c>
      <c r="I4" s="105" t="str">
        <f>'Claim Entry'!R4</f>
        <v/>
      </c>
      <c r="J4" s="105" t="str">
        <f>'Claim Entry'!S4</f>
        <v/>
      </c>
      <c r="K4" s="105" t="str">
        <f>'Claim Entry'!T4</f>
        <v/>
      </c>
      <c r="L4" s="105" t="str">
        <f>'Claim Entry'!U4</f>
        <v/>
      </c>
      <c r="M4" s="105" t="str">
        <f>'Claim Entry'!V4</f>
        <v/>
      </c>
      <c r="N4" s="105" t="str">
        <f>'Claim Entry'!W4</f>
        <v/>
      </c>
      <c r="O4" s="105" t="str">
        <f>'Claim Entry'!X4</f>
        <v/>
      </c>
      <c r="P4" s="105" t="str">
        <f>'Claim Entry'!Y4</f>
        <v/>
      </c>
      <c r="Q4" s="105" t="str">
        <f>'Claim Entry'!Z4</f>
        <v/>
      </c>
      <c r="R4" s="105" t="str">
        <f>'Claim Entry'!AA4</f>
        <v/>
      </c>
      <c r="S4" s="105" t="str">
        <f>'Claim Entry'!AB4</f>
        <v/>
      </c>
      <c r="T4" s="105" t="str">
        <f>'Claim Entry'!AC4</f>
        <v/>
      </c>
      <c r="U4" s="105" t="str">
        <f>'Claim Entry'!AD4</f>
        <v/>
      </c>
      <c r="V4" s="105" t="str">
        <f>'Claim Entry'!AE4</f>
        <v/>
      </c>
      <c r="W4" s="105" t="str">
        <f>'Claim Entry'!AF4</f>
        <v/>
      </c>
      <c r="X4" s="105" t="str">
        <f>'Claim Entry'!AG4</f>
        <v/>
      </c>
      <c r="Y4" s="105" t="str">
        <f>'Claim Entry'!AH4</f>
        <v/>
      </c>
      <c r="Z4" s="105" t="str">
        <f>'Claim Entry'!AI4</f>
        <v/>
      </c>
      <c r="AA4" s="105" t="str">
        <f>'Claim Entry'!AJ4</f>
        <v/>
      </c>
      <c r="AB4" s="105" t="str">
        <f>'Claim Entry'!AK4</f>
        <v/>
      </c>
      <c r="AC4" s="105" t="str">
        <f>'Claim Entry'!AL4</f>
        <v/>
      </c>
      <c r="AD4" s="105" t="str">
        <f>'Claim Entry'!AM4</f>
        <v/>
      </c>
      <c r="AE4" s="105" t="str">
        <f>'Claim Entry'!AN4</f>
        <v/>
      </c>
      <c r="AF4" s="105" t="str">
        <f>'Claim Entry'!AO4</f>
        <v/>
      </c>
      <c r="AG4" s="105" t="str">
        <f>'Claim Entry'!AP4</f>
        <v/>
      </c>
      <c r="AH4" s="105" t="str">
        <f>'Claim Entry'!AQ4</f>
        <v/>
      </c>
      <c r="AI4" s="105" t="str">
        <f>'Claim Entry'!AR4</f>
        <v/>
      </c>
      <c r="AJ4" s="105" t="str">
        <f>'Claim Entry'!AS4</f>
        <v/>
      </c>
      <c r="AK4" s="105" t="str">
        <f>'Claim Entry'!AT4</f>
        <v/>
      </c>
      <c r="AL4" s="105" t="str">
        <f>'Claim Entry'!AU4</f>
        <v/>
      </c>
      <c r="AM4" s="105" t="str">
        <f>'Claim Entry'!AV4</f>
        <v/>
      </c>
      <c r="AN4" s="105" t="str">
        <f>'Claim Entry'!AW4</f>
        <v/>
      </c>
      <c r="AO4" s="105" t="str">
        <f>'Claim Entry'!AX4</f>
        <v/>
      </c>
      <c r="AP4" s="105" t="str">
        <f>'Claim Entry'!AY4</f>
        <v/>
      </c>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row>
    <row r="5" spans="1:105" s="24" customFormat="1" x14ac:dyDescent="0.25">
      <c r="A5" s="18"/>
      <c r="B5" s="19"/>
      <c r="C5" s="12" t="s">
        <v>35</v>
      </c>
      <c r="D5" s="106" t="str">
        <f>_xlfn.XLOOKUP(D$3,Subgrants!$E$2:$E$477,Subgrants!$A$2:$A$477,"",0)</f>
        <v/>
      </c>
      <c r="E5" s="106" t="str">
        <f>_xlfn.XLOOKUP(E$3,Subgrants!$E$2:$E$477,Subgrants!$A$2:$A$477,"",0)</f>
        <v/>
      </c>
      <c r="F5" s="106" t="str">
        <f>_xlfn.XLOOKUP(F$3,Subgrants!$E$2:$E$477,Subgrants!$A$2:$A$477,"",0)</f>
        <v/>
      </c>
      <c r="G5" s="106" t="str">
        <f>_xlfn.XLOOKUP(G$3,Subgrants!$E$2:$E$477,Subgrants!$A$2:$A$477,"",0)</f>
        <v/>
      </c>
      <c r="H5" s="106" t="str">
        <f>_xlfn.XLOOKUP(H$3,Subgrants!$E$2:$E$477,Subgrants!$A$2:$A$477,"",0)</f>
        <v/>
      </c>
      <c r="I5" s="106" t="str">
        <f>_xlfn.XLOOKUP(I$3,Subgrants!$E$2:$E$477,Subgrants!$A$2:$A$477,"",0)</f>
        <v/>
      </c>
      <c r="J5" s="106" t="str">
        <f>_xlfn.XLOOKUP(J$3,Subgrants!$E$2:$E$477,Subgrants!$A$2:$A$477,"",0)</f>
        <v/>
      </c>
      <c r="K5" s="106" t="str">
        <f>_xlfn.XLOOKUP(K$3,Subgrants!$E$2:$E$477,Subgrants!$A$2:$A$477,"",0)</f>
        <v/>
      </c>
      <c r="L5" s="106" t="str">
        <f>_xlfn.XLOOKUP(L$3,Subgrants!$E$2:$E$477,Subgrants!$A$2:$A$477,"",0)</f>
        <v/>
      </c>
      <c r="M5" s="106" t="str">
        <f>_xlfn.XLOOKUP(M$3,Subgrants!$E$2:$E$477,Subgrants!$A$2:$A$477,"",0)</f>
        <v/>
      </c>
      <c r="N5" s="106" t="str">
        <f>_xlfn.XLOOKUP(N$3,Subgrants!$E$2:$E$477,Subgrants!$A$2:$A$477,"",0)</f>
        <v/>
      </c>
      <c r="O5" s="106" t="str">
        <f>_xlfn.XLOOKUP(O$3,Subgrants!$E$2:$E$477,Subgrants!$A$2:$A$477,"",0)</f>
        <v/>
      </c>
      <c r="P5" s="106" t="str">
        <f>_xlfn.XLOOKUP(P$3,Subgrants!$E$2:$E$477,Subgrants!$A$2:$A$477,"",0)</f>
        <v/>
      </c>
      <c r="Q5" s="106" t="str">
        <f>_xlfn.XLOOKUP(Q$3,Subgrants!$E$2:$E$477,Subgrants!$A$2:$A$477,"",0)</f>
        <v/>
      </c>
      <c r="R5" s="106" t="str">
        <f>_xlfn.XLOOKUP(R$3,Subgrants!$E$2:$E$477,Subgrants!$A$2:$A$477,"",0)</f>
        <v/>
      </c>
      <c r="S5" s="106" t="str">
        <f>_xlfn.XLOOKUP(S$3,Subgrants!$E$2:$E$477,Subgrants!$A$2:$A$477,"",0)</f>
        <v/>
      </c>
      <c r="T5" s="106" t="str">
        <f>_xlfn.XLOOKUP(T$3,Subgrants!$E$2:$E$477,Subgrants!$A$2:$A$477,"",0)</f>
        <v/>
      </c>
      <c r="U5" s="106" t="str">
        <f>_xlfn.XLOOKUP(U$3,Subgrants!$E$2:$E$477,Subgrants!$A$2:$A$477,"",0)</f>
        <v/>
      </c>
      <c r="V5" s="106" t="str">
        <f>_xlfn.XLOOKUP(V$3,Subgrants!$E$2:$E$477,Subgrants!$A$2:$A$477,"",0)</f>
        <v/>
      </c>
      <c r="W5" s="106" t="str">
        <f>_xlfn.XLOOKUP(W$3,Subgrants!$E$2:$E$477,Subgrants!$A$2:$A$477,"",0)</f>
        <v/>
      </c>
      <c r="X5" s="106" t="str">
        <f>_xlfn.XLOOKUP(X$3,Subgrants!$E$2:$E$477,Subgrants!$A$2:$A$477,"",0)</f>
        <v/>
      </c>
      <c r="Y5" s="106" t="str">
        <f>_xlfn.XLOOKUP(Y$3,Subgrants!$E$2:$E$477,Subgrants!$A$2:$A$477,"",0)</f>
        <v/>
      </c>
      <c r="Z5" s="106" t="str">
        <f>_xlfn.XLOOKUP(Z$3,Subgrants!$E$2:$E$477,Subgrants!$A$2:$A$477,"",0)</f>
        <v/>
      </c>
      <c r="AA5" s="106" t="str">
        <f>_xlfn.XLOOKUP(AA$3,Subgrants!$E$2:$E$477,Subgrants!$A$2:$A$477,"",0)</f>
        <v/>
      </c>
      <c r="AB5" s="106" t="str">
        <f>_xlfn.XLOOKUP(AB$3,Subgrants!$E$2:$E$477,Subgrants!$A$2:$A$477,"",0)</f>
        <v/>
      </c>
      <c r="AC5" s="106" t="str">
        <f>_xlfn.XLOOKUP(AC$3,Subgrants!$E$2:$E$477,Subgrants!$A$2:$A$477,"",0)</f>
        <v/>
      </c>
      <c r="AD5" s="106" t="str">
        <f>_xlfn.XLOOKUP(AD$3,Subgrants!$E$2:$E$477,Subgrants!$A$2:$A$477,"",0)</f>
        <v/>
      </c>
      <c r="AE5" s="106" t="str">
        <f>_xlfn.XLOOKUP(AE$3,Subgrants!$E$2:$E$477,Subgrants!$A$2:$A$477,"",0)</f>
        <v/>
      </c>
      <c r="AF5" s="106" t="str">
        <f>_xlfn.XLOOKUP(AF$3,Subgrants!$E$2:$E$477,Subgrants!$A$2:$A$477,"",0)</f>
        <v/>
      </c>
      <c r="AG5" s="106" t="str">
        <f>_xlfn.XLOOKUP(AG$3,Subgrants!$E$2:$E$477,Subgrants!$A$2:$A$477,"",0)</f>
        <v/>
      </c>
      <c r="AH5" s="106" t="str">
        <f>_xlfn.XLOOKUP(AH$3,Subgrants!$E$2:$E$477,Subgrants!$A$2:$A$477,"",0)</f>
        <v/>
      </c>
      <c r="AI5" s="106" t="str">
        <f>_xlfn.XLOOKUP(AI$3,Subgrants!$E$2:$E$477,Subgrants!$A$2:$A$477,"",0)</f>
        <v/>
      </c>
      <c r="AJ5" s="106" t="str">
        <f>_xlfn.XLOOKUP(AJ$3,Subgrants!$E$2:$E$477,Subgrants!$A$2:$A$477,"",0)</f>
        <v/>
      </c>
      <c r="AK5" s="106" t="str">
        <f>_xlfn.XLOOKUP(AK$3,Subgrants!$E$2:$E$477,Subgrants!$A$2:$A$477,"",0)</f>
        <v/>
      </c>
      <c r="AL5" s="106" t="str">
        <f>_xlfn.XLOOKUP(AL$3,Subgrants!$E$2:$E$477,Subgrants!$A$2:$A$477,"",0)</f>
        <v/>
      </c>
      <c r="AM5" s="106" t="str">
        <f>_xlfn.XLOOKUP(AM$3,Subgrants!$E$2:$E$477,Subgrants!$A$2:$A$477,"",0)</f>
        <v/>
      </c>
      <c r="AN5" s="106" t="str">
        <f>_xlfn.XLOOKUP(AN$3,Subgrants!$E$2:$E$477,Subgrants!$A$2:$A$477,"",0)</f>
        <v/>
      </c>
      <c r="AO5" s="106" t="str">
        <f>_xlfn.XLOOKUP(AO$3,Subgrants!$E$2:$E$477,Subgrants!$A$2:$A$477,"",0)</f>
        <v/>
      </c>
      <c r="AP5" s="106" t="str">
        <f>_xlfn.XLOOKUP(AP$3,Subgrants!$E$2:$E$477,Subgrants!$A$2:$A$477,"",0)</f>
        <v/>
      </c>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row>
    <row r="6" spans="1:105" s="1" customFormat="1" x14ac:dyDescent="0.25">
      <c r="A6" s="4"/>
      <c r="B6" s="5"/>
      <c r="C6" s="12" t="s">
        <v>36</v>
      </c>
      <c r="D6" s="107" t="str">
        <f>IF(D$4="","",2023)</f>
        <v/>
      </c>
      <c r="E6" s="107" t="str">
        <f t="shared" ref="E6:AP6" si="0">IF(E$4="","",2023)</f>
        <v/>
      </c>
      <c r="F6" s="107" t="str">
        <f t="shared" si="0"/>
        <v/>
      </c>
      <c r="G6" s="107" t="str">
        <f t="shared" si="0"/>
        <v/>
      </c>
      <c r="H6" s="107" t="str">
        <f>IF(H$4="","",2023)</f>
        <v/>
      </c>
      <c r="I6" s="107" t="str">
        <f t="shared" si="0"/>
        <v/>
      </c>
      <c r="J6" s="107" t="str">
        <f t="shared" si="0"/>
        <v/>
      </c>
      <c r="K6" s="107" t="str">
        <f t="shared" si="0"/>
        <v/>
      </c>
      <c r="L6" s="107" t="str">
        <f t="shared" si="0"/>
        <v/>
      </c>
      <c r="M6" s="107" t="str">
        <f t="shared" si="0"/>
        <v/>
      </c>
      <c r="N6" s="107" t="str">
        <f t="shared" si="0"/>
        <v/>
      </c>
      <c r="O6" s="107" t="str">
        <f t="shared" si="0"/>
        <v/>
      </c>
      <c r="P6" s="107" t="str">
        <f t="shared" si="0"/>
        <v/>
      </c>
      <c r="Q6" s="107" t="str">
        <f t="shared" si="0"/>
        <v/>
      </c>
      <c r="R6" s="107" t="str">
        <f t="shared" si="0"/>
        <v/>
      </c>
      <c r="S6" s="107" t="str">
        <f t="shared" si="0"/>
        <v/>
      </c>
      <c r="T6" s="107" t="str">
        <f t="shared" si="0"/>
        <v/>
      </c>
      <c r="U6" s="107" t="str">
        <f t="shared" si="0"/>
        <v/>
      </c>
      <c r="V6" s="107" t="str">
        <f t="shared" si="0"/>
        <v/>
      </c>
      <c r="W6" s="107" t="str">
        <f t="shared" si="0"/>
        <v/>
      </c>
      <c r="X6" s="107" t="str">
        <f t="shared" si="0"/>
        <v/>
      </c>
      <c r="Y6" s="107" t="str">
        <f t="shared" si="0"/>
        <v/>
      </c>
      <c r="Z6" s="107" t="str">
        <f t="shared" si="0"/>
        <v/>
      </c>
      <c r="AA6" s="107" t="str">
        <f t="shared" si="0"/>
        <v/>
      </c>
      <c r="AB6" s="107" t="str">
        <f t="shared" si="0"/>
        <v/>
      </c>
      <c r="AC6" s="107" t="str">
        <f t="shared" si="0"/>
        <v/>
      </c>
      <c r="AD6" s="107" t="str">
        <f t="shared" si="0"/>
        <v/>
      </c>
      <c r="AE6" s="107" t="str">
        <f t="shared" si="0"/>
        <v/>
      </c>
      <c r="AF6" s="107" t="str">
        <f t="shared" si="0"/>
        <v/>
      </c>
      <c r="AG6" s="107" t="str">
        <f t="shared" si="0"/>
        <v/>
      </c>
      <c r="AH6" s="107" t="str">
        <f t="shared" si="0"/>
        <v/>
      </c>
      <c r="AI6" s="107" t="str">
        <f t="shared" si="0"/>
        <v/>
      </c>
      <c r="AJ6" s="107" t="str">
        <f t="shared" si="0"/>
        <v/>
      </c>
      <c r="AK6" s="107" t="str">
        <f t="shared" si="0"/>
        <v/>
      </c>
      <c r="AL6" s="107" t="str">
        <f t="shared" si="0"/>
        <v/>
      </c>
      <c r="AM6" s="107" t="str">
        <f t="shared" si="0"/>
        <v/>
      </c>
      <c r="AN6" s="107" t="str">
        <f t="shared" si="0"/>
        <v/>
      </c>
      <c r="AO6" s="107" t="str">
        <f t="shared" si="0"/>
        <v/>
      </c>
      <c r="AP6" s="107" t="str">
        <f t="shared" si="0"/>
        <v/>
      </c>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row>
    <row r="7" spans="1:105" s="1" customFormat="1" x14ac:dyDescent="0.25">
      <c r="A7" s="4"/>
      <c r="B7" s="5"/>
      <c r="C7" s="12" t="s">
        <v>37</v>
      </c>
      <c r="D7" s="108" t="str">
        <f>IF(D6="","",D$6-D$8)</f>
        <v/>
      </c>
      <c r="E7" s="108" t="str">
        <f>IF(E6="","",E$6-E$8)</f>
        <v/>
      </c>
      <c r="F7" s="108" t="str">
        <f t="shared" ref="F7:AP7" si="1">IF(F6="","",F$6-F$8)</f>
        <v/>
      </c>
      <c r="G7" s="108" t="str">
        <f t="shared" si="1"/>
        <v/>
      </c>
      <c r="H7" s="108" t="str">
        <f t="shared" si="1"/>
        <v/>
      </c>
      <c r="I7" s="108" t="str">
        <f t="shared" si="1"/>
        <v/>
      </c>
      <c r="J7" s="108" t="str">
        <f t="shared" si="1"/>
        <v/>
      </c>
      <c r="K7" s="108" t="str">
        <f t="shared" si="1"/>
        <v/>
      </c>
      <c r="L7" s="108" t="str">
        <f t="shared" si="1"/>
        <v/>
      </c>
      <c r="M7" s="108" t="str">
        <f t="shared" si="1"/>
        <v/>
      </c>
      <c r="N7" s="108" t="str">
        <f t="shared" si="1"/>
        <v/>
      </c>
      <c r="O7" s="108" t="str">
        <f t="shared" si="1"/>
        <v/>
      </c>
      <c r="P7" s="108" t="str">
        <f t="shared" si="1"/>
        <v/>
      </c>
      <c r="Q7" s="108" t="str">
        <f t="shared" si="1"/>
        <v/>
      </c>
      <c r="R7" s="108" t="str">
        <f t="shared" si="1"/>
        <v/>
      </c>
      <c r="S7" s="108" t="str">
        <f t="shared" si="1"/>
        <v/>
      </c>
      <c r="T7" s="108" t="str">
        <f t="shared" si="1"/>
        <v/>
      </c>
      <c r="U7" s="108" t="str">
        <f t="shared" si="1"/>
        <v/>
      </c>
      <c r="V7" s="108" t="str">
        <f t="shared" si="1"/>
        <v/>
      </c>
      <c r="W7" s="108" t="str">
        <f t="shared" si="1"/>
        <v/>
      </c>
      <c r="X7" s="108" t="str">
        <f t="shared" si="1"/>
        <v/>
      </c>
      <c r="Y7" s="108" t="str">
        <f t="shared" si="1"/>
        <v/>
      </c>
      <c r="Z7" s="108" t="str">
        <f t="shared" si="1"/>
        <v/>
      </c>
      <c r="AA7" s="108" t="str">
        <f t="shared" si="1"/>
        <v/>
      </c>
      <c r="AB7" s="108" t="str">
        <f t="shared" si="1"/>
        <v/>
      </c>
      <c r="AC7" s="108" t="str">
        <f t="shared" si="1"/>
        <v/>
      </c>
      <c r="AD7" s="108" t="str">
        <f t="shared" si="1"/>
        <v/>
      </c>
      <c r="AE7" s="108" t="str">
        <f t="shared" si="1"/>
        <v/>
      </c>
      <c r="AF7" s="108" t="str">
        <f t="shared" si="1"/>
        <v/>
      </c>
      <c r="AG7" s="108" t="str">
        <f t="shared" si="1"/>
        <v/>
      </c>
      <c r="AH7" s="108" t="str">
        <f t="shared" si="1"/>
        <v/>
      </c>
      <c r="AI7" s="108" t="str">
        <f t="shared" si="1"/>
        <v/>
      </c>
      <c r="AJ7" s="108" t="str">
        <f t="shared" si="1"/>
        <v/>
      </c>
      <c r="AK7" s="108" t="str">
        <f t="shared" si="1"/>
        <v/>
      </c>
      <c r="AL7" s="108" t="str">
        <f t="shared" si="1"/>
        <v/>
      </c>
      <c r="AM7" s="108" t="str">
        <f t="shared" si="1"/>
        <v/>
      </c>
      <c r="AN7" s="108" t="str">
        <f t="shared" si="1"/>
        <v/>
      </c>
      <c r="AO7" s="108" t="str">
        <f t="shared" si="1"/>
        <v/>
      </c>
      <c r="AP7" s="108" t="str">
        <f t="shared" si="1"/>
        <v/>
      </c>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row>
    <row r="8" spans="1:105" s="10" customFormat="1" ht="30" x14ac:dyDescent="0.25">
      <c r="A8" s="13" t="s">
        <v>38</v>
      </c>
      <c r="B8" s="13" t="s">
        <v>17</v>
      </c>
      <c r="C8" s="13" t="s">
        <v>39</v>
      </c>
      <c r="D8" s="109">
        <f>SUM(D9:D28)</f>
        <v>0</v>
      </c>
      <c r="E8" s="109">
        <f>SUM(E9:E28)</f>
        <v>0</v>
      </c>
      <c r="F8" s="109">
        <f t="shared" ref="F8:G8" si="2">SUM(F9:F28)</f>
        <v>0</v>
      </c>
      <c r="G8" s="109">
        <f t="shared" si="2"/>
        <v>0</v>
      </c>
      <c r="H8" s="109">
        <f>SUM(H9:H28)</f>
        <v>0</v>
      </c>
      <c r="I8" s="109">
        <f t="shared" ref="I8" si="3">SUM(I9:I28)</f>
        <v>0</v>
      </c>
      <c r="J8" s="109">
        <f t="shared" ref="J8" si="4">SUM(J9:J28)</f>
        <v>0</v>
      </c>
      <c r="K8" s="109">
        <f t="shared" ref="K8:L8" si="5">SUM(K9:K28)</f>
        <v>0</v>
      </c>
      <c r="L8" s="109">
        <f t="shared" si="5"/>
        <v>0</v>
      </c>
      <c r="M8" s="109">
        <f t="shared" ref="M8" si="6">SUM(M9:M28)</f>
        <v>0</v>
      </c>
      <c r="N8" s="109">
        <f t="shared" ref="N8" si="7">SUM(N9:N28)</f>
        <v>0</v>
      </c>
      <c r="O8" s="109">
        <f t="shared" ref="O8:P8" si="8">SUM(O9:O28)</f>
        <v>0</v>
      </c>
      <c r="P8" s="109">
        <f t="shared" si="8"/>
        <v>0</v>
      </c>
      <c r="Q8" s="109">
        <f t="shared" ref="Q8" si="9">SUM(Q9:Q28)</f>
        <v>0</v>
      </c>
      <c r="R8" s="109">
        <f t="shared" ref="R8" si="10">SUM(R9:R28)</f>
        <v>0</v>
      </c>
      <c r="S8" s="109">
        <f t="shared" ref="S8:T8" si="11">SUM(S9:S28)</f>
        <v>0</v>
      </c>
      <c r="T8" s="109">
        <f t="shared" si="11"/>
        <v>0</v>
      </c>
      <c r="U8" s="109">
        <f t="shared" ref="U8" si="12">SUM(U9:U28)</f>
        <v>0</v>
      </c>
      <c r="V8" s="109">
        <f t="shared" ref="V8" si="13">SUM(V9:V28)</f>
        <v>0</v>
      </c>
      <c r="W8" s="109">
        <f t="shared" ref="W8:X8" si="14">SUM(W9:W28)</f>
        <v>0</v>
      </c>
      <c r="X8" s="109">
        <f t="shared" si="14"/>
        <v>0</v>
      </c>
      <c r="Y8" s="109">
        <f t="shared" ref="Y8" si="15">SUM(Y9:Y28)</f>
        <v>0</v>
      </c>
      <c r="Z8" s="109">
        <f t="shared" ref="Z8" si="16">SUM(Z9:Z28)</f>
        <v>0</v>
      </c>
      <c r="AA8" s="109">
        <f t="shared" ref="AA8:AB8" si="17">SUM(AA9:AA28)</f>
        <v>0</v>
      </c>
      <c r="AB8" s="109">
        <f t="shared" si="17"/>
        <v>0</v>
      </c>
      <c r="AC8" s="109">
        <f t="shared" ref="AC8" si="18">SUM(AC9:AC28)</f>
        <v>0</v>
      </c>
      <c r="AD8" s="109">
        <f t="shared" ref="AD8" si="19">SUM(AD9:AD28)</f>
        <v>0</v>
      </c>
      <c r="AE8" s="109">
        <f t="shared" ref="AE8:AF8" si="20">SUM(AE9:AE28)</f>
        <v>0</v>
      </c>
      <c r="AF8" s="109">
        <f t="shared" si="20"/>
        <v>0</v>
      </c>
      <c r="AG8" s="109">
        <f t="shared" ref="AG8" si="21">SUM(AG9:AG28)</f>
        <v>0</v>
      </c>
      <c r="AH8" s="109">
        <f t="shared" ref="AH8" si="22">SUM(AH9:AH28)</f>
        <v>0</v>
      </c>
      <c r="AI8" s="109">
        <f t="shared" ref="AI8:AJ8" si="23">SUM(AI9:AI28)</f>
        <v>0</v>
      </c>
      <c r="AJ8" s="109">
        <f t="shared" si="23"/>
        <v>0</v>
      </c>
      <c r="AK8" s="109">
        <f t="shared" ref="AK8" si="24">SUM(AK9:AK28)</f>
        <v>0</v>
      </c>
      <c r="AL8" s="109">
        <f t="shared" ref="AL8" si="25">SUM(AL9:AL28)</f>
        <v>0</v>
      </c>
      <c r="AM8" s="109">
        <f t="shared" ref="AM8:AN8" si="26">SUM(AM9:AM28)</f>
        <v>0</v>
      </c>
      <c r="AN8" s="109">
        <f t="shared" si="26"/>
        <v>0</v>
      </c>
      <c r="AO8" s="109">
        <f t="shared" ref="AO8" si="27">SUM(AO9:AO28)</f>
        <v>0</v>
      </c>
      <c r="AP8" s="109">
        <f t="shared" ref="AP8" si="28">SUM(AP9:AP28)</f>
        <v>0</v>
      </c>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row>
    <row r="9" spans="1:105" s="17" customFormat="1" x14ac:dyDescent="0.25">
      <c r="A9" s="14">
        <v>1</v>
      </c>
      <c r="B9" s="15" t="str">
        <f>_xlfn.XLOOKUP(A9,'Claim Entry'!$F$5:$F$200,'Claim Entry'!$G$5:$G$200,"",0)</f>
        <v/>
      </c>
      <c r="C9" s="107">
        <f>SUM(D9:CY9)</f>
        <v>0</v>
      </c>
      <c r="D9" s="104">
        <f>SUMIF('Claim Entry'!$F$5:$F$200,'Claim Totals'!$A9,'Claim Entry'!M$5:M$200)</f>
        <v>0</v>
      </c>
      <c r="E9" s="104">
        <f>SUMIF('Claim Entry'!$F$5:$F$200,'Claim Totals'!$A9,'Claim Entry'!N$5:N$200)</f>
        <v>0</v>
      </c>
      <c r="F9" s="104">
        <f>SUMIF('Claim Entry'!$F$5:$F$200,'Claim Totals'!$A9,'Claim Entry'!O$5:O$200)</f>
        <v>0</v>
      </c>
      <c r="G9" s="104">
        <f>SUMIF('Claim Entry'!$F$5:$F$200,'Claim Totals'!$A9,'Claim Entry'!P$5:P$200)</f>
        <v>0</v>
      </c>
      <c r="H9" s="104">
        <f>SUMIF('Claim Entry'!$F$5:$F$200,'Claim Totals'!$A9,'Claim Entry'!Q$5:Q$200)</f>
        <v>0</v>
      </c>
      <c r="I9" s="104">
        <f>SUMIF('Claim Entry'!$F$5:$F$200,'Claim Totals'!$A9,'Claim Entry'!R$5:R$200)</f>
        <v>0</v>
      </c>
      <c r="J9" s="104">
        <f>SUMIF('Claim Entry'!$F$5:$F$200,'Claim Totals'!$A9,'Claim Entry'!S$5:S$200)</f>
        <v>0</v>
      </c>
      <c r="K9" s="104">
        <f>SUMIF('Claim Entry'!$F$5:$F$200,'Claim Totals'!$A9,'Claim Entry'!T$5:T$200)</f>
        <v>0</v>
      </c>
      <c r="L9" s="104">
        <f>SUMIF('Claim Entry'!$F$5:$F$200,'Claim Totals'!$A9,'Claim Entry'!U$5:U$200)</f>
        <v>0</v>
      </c>
      <c r="M9" s="104">
        <f>SUMIF('Claim Entry'!$F$5:$F$200,'Claim Totals'!$A9,'Claim Entry'!V$5:V$200)</f>
        <v>0</v>
      </c>
      <c r="N9" s="104">
        <f>SUMIF('Claim Entry'!$F$5:$F$200,'Claim Totals'!$A9,'Claim Entry'!W$5:W$200)</f>
        <v>0</v>
      </c>
      <c r="O9" s="104">
        <f>SUMIF('Claim Entry'!$F$5:$F$200,'Claim Totals'!$A9,'Claim Entry'!X$5:X$200)</f>
        <v>0</v>
      </c>
      <c r="P9" s="104">
        <f>SUMIF('Claim Entry'!$F$5:$F$200,'Claim Totals'!$A9,'Claim Entry'!Y$5:Y$200)</f>
        <v>0</v>
      </c>
      <c r="Q9" s="104">
        <f>SUMIF('Claim Entry'!$F$5:$F$200,'Claim Totals'!$A9,'Claim Entry'!Z$5:Z$200)</f>
        <v>0</v>
      </c>
      <c r="R9" s="104">
        <f>SUMIF('Claim Entry'!$F$5:$F$200,'Claim Totals'!$A9,'Claim Entry'!AA$5:AA$200)</f>
        <v>0</v>
      </c>
      <c r="S9" s="104">
        <f>SUMIF('Claim Entry'!$F$5:$F$200,'Claim Totals'!$A9,'Claim Entry'!AB$5:AB$200)</f>
        <v>0</v>
      </c>
      <c r="T9" s="104">
        <f>SUMIF('Claim Entry'!$F$5:$F$200,'Claim Totals'!$A9,'Claim Entry'!AC$5:AC$200)</f>
        <v>0</v>
      </c>
      <c r="U9" s="104">
        <f>SUMIF('Claim Entry'!$F$5:$F$200,'Claim Totals'!$A9,'Claim Entry'!AD$5:AD$200)</f>
        <v>0</v>
      </c>
      <c r="V9" s="104">
        <f>SUMIF('Claim Entry'!$F$5:$F$200,'Claim Totals'!$A9,'Claim Entry'!AE$5:AE$200)</f>
        <v>0</v>
      </c>
      <c r="W9" s="104">
        <f>SUMIF('Claim Entry'!$F$5:$F$200,'Claim Totals'!$A9,'Claim Entry'!AF$5:AF$200)</f>
        <v>0</v>
      </c>
      <c r="X9" s="104">
        <f>SUMIF('Claim Entry'!$F$5:$F$200,'Claim Totals'!$A9,'Claim Entry'!AG$5:AG$200)</f>
        <v>0</v>
      </c>
      <c r="Y9" s="104">
        <f>SUMIF('Claim Entry'!$F$5:$F$200,'Claim Totals'!$A9,'Claim Entry'!AH$5:AH$200)</f>
        <v>0</v>
      </c>
      <c r="Z9" s="104">
        <f>SUMIF('Claim Entry'!$F$5:$F$200,'Claim Totals'!$A9,'Claim Entry'!AI$5:AI$200)</f>
        <v>0</v>
      </c>
      <c r="AA9" s="104">
        <f>SUMIF('Claim Entry'!$F$5:$F$200,'Claim Totals'!$A9,'Claim Entry'!AJ$5:AJ$200)</f>
        <v>0</v>
      </c>
      <c r="AB9" s="104">
        <f>SUMIF('Claim Entry'!$F$5:$F$200,'Claim Totals'!$A9,'Claim Entry'!AK$5:AK$200)</f>
        <v>0</v>
      </c>
      <c r="AC9" s="104">
        <f>SUMIF('Claim Entry'!$F$5:$F$200,'Claim Totals'!$A9,'Claim Entry'!AL$5:AL$200)</f>
        <v>0</v>
      </c>
      <c r="AD9" s="104">
        <f>SUMIF('Claim Entry'!$F$5:$F$200,'Claim Totals'!$A9,'Claim Entry'!AM$5:AM$200)</f>
        <v>0</v>
      </c>
      <c r="AE9" s="104">
        <f>SUMIF('Claim Entry'!$F$5:$F$200,'Claim Totals'!$A9,'Claim Entry'!AN$5:AN$200)</f>
        <v>0</v>
      </c>
      <c r="AF9" s="104">
        <f>SUMIF('Claim Entry'!$F$5:$F$200,'Claim Totals'!$A9,'Claim Entry'!AO$5:AO$200)</f>
        <v>0</v>
      </c>
      <c r="AG9" s="104">
        <f>SUMIF('Claim Entry'!$F$5:$F$200,'Claim Totals'!$A9,'Claim Entry'!AP$5:AP$200)</f>
        <v>0</v>
      </c>
      <c r="AH9" s="104">
        <f>SUMIF('Claim Entry'!$F$5:$F$200,'Claim Totals'!$A9,'Claim Entry'!AQ$5:AQ$200)</f>
        <v>0</v>
      </c>
      <c r="AI9" s="104">
        <f>SUMIF('Claim Entry'!$F$5:$F$200,'Claim Totals'!$A9,'Claim Entry'!AR$5:AR$200)</f>
        <v>0</v>
      </c>
      <c r="AJ9" s="104">
        <f>SUMIF('Claim Entry'!$F$5:$F$200,'Claim Totals'!$A9,'Claim Entry'!AS$5:AS$200)</f>
        <v>0</v>
      </c>
      <c r="AK9" s="104">
        <f>SUMIF('Claim Entry'!$F$5:$F$200,'Claim Totals'!$A9,'Claim Entry'!AT$5:AT$200)</f>
        <v>0</v>
      </c>
      <c r="AL9" s="104">
        <f>SUMIF('Claim Entry'!$F$5:$F$200,'Claim Totals'!$A9,'Claim Entry'!AU$5:AU$200)</f>
        <v>0</v>
      </c>
      <c r="AM9" s="104">
        <f>SUMIF('Claim Entry'!$F$5:$F$200,'Claim Totals'!$A9,'Claim Entry'!AV$5:AV$200)</f>
        <v>0</v>
      </c>
      <c r="AN9" s="104">
        <f>SUMIF('Claim Entry'!$F$5:$F$200,'Claim Totals'!$A9,'Claim Entry'!AW$5:AW$200)</f>
        <v>0</v>
      </c>
      <c r="AO9" s="104">
        <f>SUMIF('Claim Entry'!$F$5:$F$200,'Claim Totals'!$A9,'Claim Entry'!AX$5:AX$200)</f>
        <v>0</v>
      </c>
      <c r="AP9" s="104">
        <f>SUMIF('Claim Entry'!$F$5:$F$200,'Claim Totals'!$A9,'Claim Entry'!AY$5:AY$200)</f>
        <v>0</v>
      </c>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row>
    <row r="10" spans="1:105" s="17" customFormat="1" x14ac:dyDescent="0.25">
      <c r="A10" s="14">
        <v>2</v>
      </c>
      <c r="B10" s="15" t="str">
        <f>_xlfn.XLOOKUP(A10,'Claim Entry'!$F$5:$F$200,'Claim Entry'!$G$5:$G$200,"",0)</f>
        <v/>
      </c>
      <c r="C10" s="107">
        <f t="shared" ref="C10:C28" si="29">SUM(D10:CY10)</f>
        <v>0</v>
      </c>
      <c r="D10" s="104">
        <f>SUMIF('Claim Entry'!$F$5:$F$200,'Claim Totals'!$A10,'Claim Entry'!M$5:M$200)</f>
        <v>0</v>
      </c>
      <c r="E10" s="104">
        <f>SUMIF('Claim Entry'!$F$5:$F$200,'Claim Totals'!$A10,'Claim Entry'!N$5:N$200)</f>
        <v>0</v>
      </c>
      <c r="F10" s="104">
        <f>SUMIF('Claim Entry'!$F$5:$F$200,'Claim Totals'!$A10,'Claim Entry'!O$5:O$200)</f>
        <v>0</v>
      </c>
      <c r="G10" s="104">
        <f>SUMIF('Claim Entry'!$F$5:$F$200,'Claim Totals'!$A10,'Claim Entry'!P$5:P$200)</f>
        <v>0</v>
      </c>
      <c r="H10" s="104">
        <f>SUMIF('Claim Entry'!$F$5:$F$200,'Claim Totals'!$A10,'Claim Entry'!Q$5:Q$200)</f>
        <v>0</v>
      </c>
      <c r="I10" s="104">
        <f>SUMIF('Claim Entry'!$F$5:$F$200,'Claim Totals'!$A10,'Claim Entry'!R$5:R$200)</f>
        <v>0</v>
      </c>
      <c r="J10" s="104">
        <f>SUMIF('Claim Entry'!$F$5:$F$200,'Claim Totals'!$A10,'Claim Entry'!S$5:S$200)</f>
        <v>0</v>
      </c>
      <c r="K10" s="104">
        <f>SUMIF('Claim Entry'!$F$5:$F$200,'Claim Totals'!$A10,'Claim Entry'!T$5:T$200)</f>
        <v>0</v>
      </c>
      <c r="L10" s="104">
        <f>SUMIF('Claim Entry'!$F$5:$F$200,'Claim Totals'!$A10,'Claim Entry'!U$5:U$200)</f>
        <v>0</v>
      </c>
      <c r="M10" s="104">
        <f>SUMIF('Claim Entry'!$F$5:$F$200,'Claim Totals'!$A10,'Claim Entry'!V$5:V$200)</f>
        <v>0</v>
      </c>
      <c r="N10" s="104">
        <f>SUMIF('Claim Entry'!$F$5:$F$200,'Claim Totals'!$A10,'Claim Entry'!W$5:W$200)</f>
        <v>0</v>
      </c>
      <c r="O10" s="104">
        <f>SUMIF('Claim Entry'!$F$5:$F$200,'Claim Totals'!$A10,'Claim Entry'!X$5:X$200)</f>
        <v>0</v>
      </c>
      <c r="P10" s="104">
        <f>SUMIF('Claim Entry'!$F$5:$F$200,'Claim Totals'!$A10,'Claim Entry'!Y$5:Y$200)</f>
        <v>0</v>
      </c>
      <c r="Q10" s="104">
        <f>SUMIF('Claim Entry'!$F$5:$F$200,'Claim Totals'!$A10,'Claim Entry'!Z$5:Z$200)</f>
        <v>0</v>
      </c>
      <c r="R10" s="104">
        <f>SUMIF('Claim Entry'!$F$5:$F$200,'Claim Totals'!$A10,'Claim Entry'!AA$5:AA$200)</f>
        <v>0</v>
      </c>
      <c r="S10" s="104">
        <f>SUMIF('Claim Entry'!$F$5:$F$200,'Claim Totals'!$A10,'Claim Entry'!AB$5:AB$200)</f>
        <v>0</v>
      </c>
      <c r="T10" s="104">
        <f>SUMIF('Claim Entry'!$F$5:$F$200,'Claim Totals'!$A10,'Claim Entry'!AC$5:AC$200)</f>
        <v>0</v>
      </c>
      <c r="U10" s="104">
        <f>SUMIF('Claim Entry'!$F$5:$F$200,'Claim Totals'!$A10,'Claim Entry'!AD$5:AD$200)</f>
        <v>0</v>
      </c>
      <c r="V10" s="104">
        <f>SUMIF('Claim Entry'!$F$5:$F$200,'Claim Totals'!$A10,'Claim Entry'!AE$5:AE$200)</f>
        <v>0</v>
      </c>
      <c r="W10" s="104">
        <f>SUMIF('Claim Entry'!$F$5:$F$200,'Claim Totals'!$A10,'Claim Entry'!AF$5:AF$200)</f>
        <v>0</v>
      </c>
      <c r="X10" s="104">
        <f>SUMIF('Claim Entry'!$F$5:$F$200,'Claim Totals'!$A10,'Claim Entry'!AG$5:AG$200)</f>
        <v>0</v>
      </c>
      <c r="Y10" s="104">
        <f>SUMIF('Claim Entry'!$F$5:$F$200,'Claim Totals'!$A10,'Claim Entry'!AH$5:AH$200)</f>
        <v>0</v>
      </c>
      <c r="Z10" s="104">
        <f>SUMIF('Claim Entry'!$F$5:$F$200,'Claim Totals'!$A10,'Claim Entry'!AI$5:AI$200)</f>
        <v>0</v>
      </c>
      <c r="AA10" s="104">
        <f>SUMIF('Claim Entry'!$F$5:$F$200,'Claim Totals'!$A10,'Claim Entry'!AJ$5:AJ$200)</f>
        <v>0</v>
      </c>
      <c r="AB10" s="104">
        <f>SUMIF('Claim Entry'!$F$5:$F$200,'Claim Totals'!$A10,'Claim Entry'!AK$5:AK$200)</f>
        <v>0</v>
      </c>
      <c r="AC10" s="104">
        <f>SUMIF('Claim Entry'!$F$5:$F$200,'Claim Totals'!$A10,'Claim Entry'!AL$5:AL$200)</f>
        <v>0</v>
      </c>
      <c r="AD10" s="104">
        <f>SUMIF('Claim Entry'!$F$5:$F$200,'Claim Totals'!$A10,'Claim Entry'!AM$5:AM$200)</f>
        <v>0</v>
      </c>
      <c r="AE10" s="104">
        <f>SUMIF('Claim Entry'!$F$5:$F$200,'Claim Totals'!$A10,'Claim Entry'!AN$5:AN$200)</f>
        <v>0</v>
      </c>
      <c r="AF10" s="104">
        <f>SUMIF('Claim Entry'!$F$5:$F$200,'Claim Totals'!$A10,'Claim Entry'!AO$5:AO$200)</f>
        <v>0</v>
      </c>
      <c r="AG10" s="104">
        <f>SUMIF('Claim Entry'!$F$5:$F$200,'Claim Totals'!$A10,'Claim Entry'!AP$5:AP$200)</f>
        <v>0</v>
      </c>
      <c r="AH10" s="104">
        <f>SUMIF('Claim Entry'!$F$5:$F$200,'Claim Totals'!$A10,'Claim Entry'!AQ$5:AQ$200)</f>
        <v>0</v>
      </c>
      <c r="AI10" s="104">
        <f>SUMIF('Claim Entry'!$F$5:$F$200,'Claim Totals'!$A10,'Claim Entry'!AR$5:AR$200)</f>
        <v>0</v>
      </c>
      <c r="AJ10" s="104">
        <f>SUMIF('Claim Entry'!$F$5:$F$200,'Claim Totals'!$A10,'Claim Entry'!AS$5:AS$200)</f>
        <v>0</v>
      </c>
      <c r="AK10" s="104">
        <f>SUMIF('Claim Entry'!$F$5:$F$200,'Claim Totals'!$A10,'Claim Entry'!AT$5:AT$200)</f>
        <v>0</v>
      </c>
      <c r="AL10" s="104">
        <f>SUMIF('Claim Entry'!$F$5:$F$200,'Claim Totals'!$A10,'Claim Entry'!AU$5:AU$200)</f>
        <v>0</v>
      </c>
      <c r="AM10" s="104">
        <f>SUMIF('Claim Entry'!$F$5:$F$200,'Claim Totals'!$A10,'Claim Entry'!AV$5:AV$200)</f>
        <v>0</v>
      </c>
      <c r="AN10" s="104">
        <f>SUMIF('Claim Entry'!$F$5:$F$200,'Claim Totals'!$A10,'Claim Entry'!AW$5:AW$200)</f>
        <v>0</v>
      </c>
      <c r="AO10" s="104">
        <f>SUMIF('Claim Entry'!$F$5:$F$200,'Claim Totals'!$A10,'Claim Entry'!AX$5:AX$200)</f>
        <v>0</v>
      </c>
      <c r="AP10" s="104">
        <f>SUMIF('Claim Entry'!$F$5:$F$200,'Claim Totals'!$A10,'Claim Entry'!AY$5:AY$200)</f>
        <v>0</v>
      </c>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row>
    <row r="11" spans="1:105" s="17" customFormat="1" x14ac:dyDescent="0.25">
      <c r="A11" s="14">
        <v>3</v>
      </c>
      <c r="B11" s="15" t="str">
        <f>_xlfn.XLOOKUP(A11,'Claim Entry'!$F$5:$F$200,'Claim Entry'!$G$5:$G$200,"",0)</f>
        <v/>
      </c>
      <c r="C11" s="107">
        <f t="shared" si="29"/>
        <v>0</v>
      </c>
      <c r="D11" s="104">
        <f>SUMIF('Claim Entry'!$F$5:$F$200,'Claim Totals'!$A11,'Claim Entry'!M$5:M$200)</f>
        <v>0</v>
      </c>
      <c r="E11" s="104">
        <f>SUMIF('Claim Entry'!$F$5:$F$200,'Claim Totals'!$A11,'Claim Entry'!N$5:N$200)</f>
        <v>0</v>
      </c>
      <c r="F11" s="104">
        <f>SUMIF('Claim Entry'!$F$5:$F$200,'Claim Totals'!$A11,'Claim Entry'!O$5:O$200)</f>
        <v>0</v>
      </c>
      <c r="G11" s="104">
        <f>SUMIF('Claim Entry'!$F$5:$F$200,'Claim Totals'!$A11,'Claim Entry'!P$5:P$200)</f>
        <v>0</v>
      </c>
      <c r="H11" s="104">
        <f>SUMIF('Claim Entry'!$F$5:$F$200,'Claim Totals'!$A11,'Claim Entry'!Q$5:Q$200)</f>
        <v>0</v>
      </c>
      <c r="I11" s="104">
        <f>SUMIF('Claim Entry'!$F$5:$F$200,'Claim Totals'!$A11,'Claim Entry'!R$5:R$200)</f>
        <v>0</v>
      </c>
      <c r="J11" s="104">
        <f>SUMIF('Claim Entry'!$F$5:$F$200,'Claim Totals'!$A11,'Claim Entry'!S$5:S$200)</f>
        <v>0</v>
      </c>
      <c r="K11" s="104">
        <f>SUMIF('Claim Entry'!$F$5:$F$200,'Claim Totals'!$A11,'Claim Entry'!T$5:T$200)</f>
        <v>0</v>
      </c>
      <c r="L11" s="104">
        <f>SUMIF('Claim Entry'!$F$5:$F$200,'Claim Totals'!$A11,'Claim Entry'!U$5:U$200)</f>
        <v>0</v>
      </c>
      <c r="M11" s="104">
        <f>SUMIF('Claim Entry'!$F$5:$F$200,'Claim Totals'!$A11,'Claim Entry'!V$5:V$200)</f>
        <v>0</v>
      </c>
      <c r="N11" s="104">
        <f>SUMIF('Claim Entry'!$F$5:$F$200,'Claim Totals'!$A11,'Claim Entry'!W$5:W$200)</f>
        <v>0</v>
      </c>
      <c r="O11" s="104">
        <f>SUMIF('Claim Entry'!$F$5:$F$200,'Claim Totals'!$A11,'Claim Entry'!X$5:X$200)</f>
        <v>0</v>
      </c>
      <c r="P11" s="104">
        <f>SUMIF('Claim Entry'!$F$5:$F$200,'Claim Totals'!$A11,'Claim Entry'!Y$5:Y$200)</f>
        <v>0</v>
      </c>
      <c r="Q11" s="104">
        <f>SUMIF('Claim Entry'!$F$5:$F$200,'Claim Totals'!$A11,'Claim Entry'!Z$5:Z$200)</f>
        <v>0</v>
      </c>
      <c r="R11" s="104">
        <f>SUMIF('Claim Entry'!$F$5:$F$200,'Claim Totals'!$A11,'Claim Entry'!AA$5:AA$200)</f>
        <v>0</v>
      </c>
      <c r="S11" s="104">
        <f>SUMIF('Claim Entry'!$F$5:$F$200,'Claim Totals'!$A11,'Claim Entry'!AB$5:AB$200)</f>
        <v>0</v>
      </c>
      <c r="T11" s="104">
        <f>SUMIF('Claim Entry'!$F$5:$F$200,'Claim Totals'!$A11,'Claim Entry'!AC$5:AC$200)</f>
        <v>0</v>
      </c>
      <c r="U11" s="104">
        <f>SUMIF('Claim Entry'!$F$5:$F$200,'Claim Totals'!$A11,'Claim Entry'!AD$5:AD$200)</f>
        <v>0</v>
      </c>
      <c r="V11" s="104">
        <f>SUMIF('Claim Entry'!$F$5:$F$200,'Claim Totals'!$A11,'Claim Entry'!AE$5:AE$200)</f>
        <v>0</v>
      </c>
      <c r="W11" s="104">
        <f>SUMIF('Claim Entry'!$F$5:$F$200,'Claim Totals'!$A11,'Claim Entry'!AF$5:AF$200)</f>
        <v>0</v>
      </c>
      <c r="X11" s="104">
        <f>SUMIF('Claim Entry'!$F$5:$F$200,'Claim Totals'!$A11,'Claim Entry'!AG$5:AG$200)</f>
        <v>0</v>
      </c>
      <c r="Y11" s="104">
        <f>SUMIF('Claim Entry'!$F$5:$F$200,'Claim Totals'!$A11,'Claim Entry'!AH$5:AH$200)</f>
        <v>0</v>
      </c>
      <c r="Z11" s="104">
        <f>SUMIF('Claim Entry'!$F$5:$F$200,'Claim Totals'!$A11,'Claim Entry'!AI$5:AI$200)</f>
        <v>0</v>
      </c>
      <c r="AA11" s="104">
        <f>SUMIF('Claim Entry'!$F$5:$F$200,'Claim Totals'!$A11,'Claim Entry'!AJ$5:AJ$200)</f>
        <v>0</v>
      </c>
      <c r="AB11" s="104">
        <f>SUMIF('Claim Entry'!$F$5:$F$200,'Claim Totals'!$A11,'Claim Entry'!AK$5:AK$200)</f>
        <v>0</v>
      </c>
      <c r="AC11" s="104">
        <f>SUMIF('Claim Entry'!$F$5:$F$200,'Claim Totals'!$A11,'Claim Entry'!AL$5:AL$200)</f>
        <v>0</v>
      </c>
      <c r="AD11" s="104">
        <f>SUMIF('Claim Entry'!$F$5:$F$200,'Claim Totals'!$A11,'Claim Entry'!AM$5:AM$200)</f>
        <v>0</v>
      </c>
      <c r="AE11" s="104">
        <f>SUMIF('Claim Entry'!$F$5:$F$200,'Claim Totals'!$A11,'Claim Entry'!AN$5:AN$200)</f>
        <v>0</v>
      </c>
      <c r="AF11" s="104">
        <f>SUMIF('Claim Entry'!$F$5:$F$200,'Claim Totals'!$A11,'Claim Entry'!AO$5:AO$200)</f>
        <v>0</v>
      </c>
      <c r="AG11" s="104">
        <f>SUMIF('Claim Entry'!$F$5:$F$200,'Claim Totals'!$A11,'Claim Entry'!AP$5:AP$200)</f>
        <v>0</v>
      </c>
      <c r="AH11" s="104">
        <f>SUMIF('Claim Entry'!$F$5:$F$200,'Claim Totals'!$A11,'Claim Entry'!AQ$5:AQ$200)</f>
        <v>0</v>
      </c>
      <c r="AI11" s="104">
        <f>SUMIF('Claim Entry'!$F$5:$F$200,'Claim Totals'!$A11,'Claim Entry'!AR$5:AR$200)</f>
        <v>0</v>
      </c>
      <c r="AJ11" s="104">
        <f>SUMIF('Claim Entry'!$F$5:$F$200,'Claim Totals'!$A11,'Claim Entry'!AS$5:AS$200)</f>
        <v>0</v>
      </c>
      <c r="AK11" s="104">
        <f>SUMIF('Claim Entry'!$F$5:$F$200,'Claim Totals'!$A11,'Claim Entry'!AT$5:AT$200)</f>
        <v>0</v>
      </c>
      <c r="AL11" s="104">
        <f>SUMIF('Claim Entry'!$F$5:$F$200,'Claim Totals'!$A11,'Claim Entry'!AU$5:AU$200)</f>
        <v>0</v>
      </c>
      <c r="AM11" s="104">
        <f>SUMIF('Claim Entry'!$F$5:$F$200,'Claim Totals'!$A11,'Claim Entry'!AV$5:AV$200)</f>
        <v>0</v>
      </c>
      <c r="AN11" s="104">
        <f>SUMIF('Claim Entry'!$F$5:$F$200,'Claim Totals'!$A11,'Claim Entry'!AW$5:AW$200)</f>
        <v>0</v>
      </c>
      <c r="AO11" s="104">
        <f>SUMIF('Claim Entry'!$F$5:$F$200,'Claim Totals'!$A11,'Claim Entry'!AX$5:AX$200)</f>
        <v>0</v>
      </c>
      <c r="AP11" s="104">
        <f>SUMIF('Claim Entry'!$F$5:$F$200,'Claim Totals'!$A11,'Claim Entry'!AY$5:AY$200)</f>
        <v>0</v>
      </c>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17" customFormat="1" x14ac:dyDescent="0.25">
      <c r="A12" s="14">
        <v>4</v>
      </c>
      <c r="B12" s="15" t="str">
        <f>_xlfn.XLOOKUP(A12,'Claim Entry'!$F$5:$F$200,'Claim Entry'!$G$5:$G$200,"",0)</f>
        <v/>
      </c>
      <c r="C12" s="107">
        <f t="shared" si="29"/>
        <v>0</v>
      </c>
      <c r="D12" s="104">
        <f>SUMIF('Claim Entry'!$F$5:$F$200,'Claim Totals'!$A12,'Claim Entry'!M$5:M$200)</f>
        <v>0</v>
      </c>
      <c r="E12" s="104">
        <f>SUMIF('Claim Entry'!$F$5:$F$200,'Claim Totals'!$A12,'Claim Entry'!N$5:N$200)</f>
        <v>0</v>
      </c>
      <c r="F12" s="104">
        <f>SUMIF('Claim Entry'!$F$5:$F$200,'Claim Totals'!$A12,'Claim Entry'!O$5:O$200)</f>
        <v>0</v>
      </c>
      <c r="G12" s="104">
        <f>SUMIF('Claim Entry'!$F$5:$F$200,'Claim Totals'!$A12,'Claim Entry'!P$5:P$200)</f>
        <v>0</v>
      </c>
      <c r="H12" s="104">
        <f>SUMIF('Claim Entry'!$F$5:$F$200,'Claim Totals'!$A12,'Claim Entry'!Q$5:Q$200)</f>
        <v>0</v>
      </c>
      <c r="I12" s="104">
        <f>SUMIF('Claim Entry'!$F$5:$F$200,'Claim Totals'!$A12,'Claim Entry'!R$5:R$200)</f>
        <v>0</v>
      </c>
      <c r="J12" s="104">
        <f>SUMIF('Claim Entry'!$F$5:$F$200,'Claim Totals'!$A12,'Claim Entry'!S$5:S$200)</f>
        <v>0</v>
      </c>
      <c r="K12" s="104">
        <f>SUMIF('Claim Entry'!$F$5:$F$200,'Claim Totals'!$A12,'Claim Entry'!T$5:T$200)</f>
        <v>0</v>
      </c>
      <c r="L12" s="104">
        <f>SUMIF('Claim Entry'!$F$5:$F$200,'Claim Totals'!$A12,'Claim Entry'!U$5:U$200)</f>
        <v>0</v>
      </c>
      <c r="M12" s="104">
        <f>SUMIF('Claim Entry'!$F$5:$F$200,'Claim Totals'!$A12,'Claim Entry'!V$5:V$200)</f>
        <v>0</v>
      </c>
      <c r="N12" s="104">
        <f>SUMIF('Claim Entry'!$F$5:$F$200,'Claim Totals'!$A12,'Claim Entry'!W$5:W$200)</f>
        <v>0</v>
      </c>
      <c r="O12" s="104">
        <f>SUMIF('Claim Entry'!$F$5:$F$200,'Claim Totals'!$A12,'Claim Entry'!X$5:X$200)</f>
        <v>0</v>
      </c>
      <c r="P12" s="104">
        <f>SUMIF('Claim Entry'!$F$5:$F$200,'Claim Totals'!$A12,'Claim Entry'!Y$5:Y$200)</f>
        <v>0</v>
      </c>
      <c r="Q12" s="104">
        <f>SUMIF('Claim Entry'!$F$5:$F$200,'Claim Totals'!$A12,'Claim Entry'!Z$5:Z$200)</f>
        <v>0</v>
      </c>
      <c r="R12" s="104">
        <f>SUMIF('Claim Entry'!$F$5:$F$200,'Claim Totals'!$A12,'Claim Entry'!AA$5:AA$200)</f>
        <v>0</v>
      </c>
      <c r="S12" s="104">
        <f>SUMIF('Claim Entry'!$F$5:$F$200,'Claim Totals'!$A12,'Claim Entry'!AB$5:AB$200)</f>
        <v>0</v>
      </c>
      <c r="T12" s="104">
        <f>SUMIF('Claim Entry'!$F$5:$F$200,'Claim Totals'!$A12,'Claim Entry'!AC$5:AC$200)</f>
        <v>0</v>
      </c>
      <c r="U12" s="104">
        <f>SUMIF('Claim Entry'!$F$5:$F$200,'Claim Totals'!$A12,'Claim Entry'!AD$5:AD$200)</f>
        <v>0</v>
      </c>
      <c r="V12" s="104">
        <f>SUMIF('Claim Entry'!$F$5:$F$200,'Claim Totals'!$A12,'Claim Entry'!AE$5:AE$200)</f>
        <v>0</v>
      </c>
      <c r="W12" s="104">
        <f>SUMIF('Claim Entry'!$F$5:$F$200,'Claim Totals'!$A12,'Claim Entry'!AF$5:AF$200)</f>
        <v>0</v>
      </c>
      <c r="X12" s="104">
        <f>SUMIF('Claim Entry'!$F$5:$F$200,'Claim Totals'!$A12,'Claim Entry'!AG$5:AG$200)</f>
        <v>0</v>
      </c>
      <c r="Y12" s="104">
        <f>SUMIF('Claim Entry'!$F$5:$F$200,'Claim Totals'!$A12,'Claim Entry'!AH$5:AH$200)</f>
        <v>0</v>
      </c>
      <c r="Z12" s="104">
        <f>SUMIF('Claim Entry'!$F$5:$F$200,'Claim Totals'!$A12,'Claim Entry'!AI$5:AI$200)</f>
        <v>0</v>
      </c>
      <c r="AA12" s="104">
        <f>SUMIF('Claim Entry'!$F$5:$F$200,'Claim Totals'!$A12,'Claim Entry'!AJ$5:AJ$200)</f>
        <v>0</v>
      </c>
      <c r="AB12" s="104">
        <f>SUMIF('Claim Entry'!$F$5:$F$200,'Claim Totals'!$A12,'Claim Entry'!AK$5:AK$200)</f>
        <v>0</v>
      </c>
      <c r="AC12" s="104">
        <f>SUMIF('Claim Entry'!$F$5:$F$200,'Claim Totals'!$A12,'Claim Entry'!AL$5:AL$200)</f>
        <v>0</v>
      </c>
      <c r="AD12" s="104">
        <f>SUMIF('Claim Entry'!$F$5:$F$200,'Claim Totals'!$A12,'Claim Entry'!AM$5:AM$200)</f>
        <v>0</v>
      </c>
      <c r="AE12" s="104">
        <f>SUMIF('Claim Entry'!$F$5:$F$200,'Claim Totals'!$A12,'Claim Entry'!AN$5:AN$200)</f>
        <v>0</v>
      </c>
      <c r="AF12" s="104">
        <f>SUMIF('Claim Entry'!$F$5:$F$200,'Claim Totals'!$A12,'Claim Entry'!AO$5:AO$200)</f>
        <v>0</v>
      </c>
      <c r="AG12" s="104">
        <f>SUMIF('Claim Entry'!$F$5:$F$200,'Claim Totals'!$A12,'Claim Entry'!AP$5:AP$200)</f>
        <v>0</v>
      </c>
      <c r="AH12" s="104">
        <f>SUMIF('Claim Entry'!$F$5:$F$200,'Claim Totals'!$A12,'Claim Entry'!AQ$5:AQ$200)</f>
        <v>0</v>
      </c>
      <c r="AI12" s="104">
        <f>SUMIF('Claim Entry'!$F$5:$F$200,'Claim Totals'!$A12,'Claim Entry'!AR$5:AR$200)</f>
        <v>0</v>
      </c>
      <c r="AJ12" s="104">
        <f>SUMIF('Claim Entry'!$F$5:$F$200,'Claim Totals'!$A12,'Claim Entry'!AS$5:AS$200)</f>
        <v>0</v>
      </c>
      <c r="AK12" s="104">
        <f>SUMIF('Claim Entry'!$F$5:$F$200,'Claim Totals'!$A12,'Claim Entry'!AT$5:AT$200)</f>
        <v>0</v>
      </c>
      <c r="AL12" s="104">
        <f>SUMIF('Claim Entry'!$F$5:$F$200,'Claim Totals'!$A12,'Claim Entry'!AU$5:AU$200)</f>
        <v>0</v>
      </c>
      <c r="AM12" s="104">
        <f>SUMIF('Claim Entry'!$F$5:$F$200,'Claim Totals'!$A12,'Claim Entry'!AV$5:AV$200)</f>
        <v>0</v>
      </c>
      <c r="AN12" s="104">
        <f>SUMIF('Claim Entry'!$F$5:$F$200,'Claim Totals'!$A12,'Claim Entry'!AW$5:AW$200)</f>
        <v>0</v>
      </c>
      <c r="AO12" s="104">
        <f>SUMIF('Claim Entry'!$F$5:$F$200,'Claim Totals'!$A12,'Claim Entry'!AX$5:AX$200)</f>
        <v>0</v>
      </c>
      <c r="AP12" s="104">
        <f>SUMIF('Claim Entry'!$F$5:$F$200,'Claim Totals'!$A12,'Claim Entry'!AY$5:AY$200)</f>
        <v>0</v>
      </c>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s="17" customFormat="1" x14ac:dyDescent="0.25">
      <c r="A13" s="14">
        <v>5</v>
      </c>
      <c r="B13" s="15" t="str">
        <f>_xlfn.XLOOKUP(A13,'Claim Entry'!$F$5:$F$200,'Claim Entry'!$G$5:$G$200,"",0)</f>
        <v/>
      </c>
      <c r="C13" s="107">
        <f t="shared" si="29"/>
        <v>0</v>
      </c>
      <c r="D13" s="104">
        <f>SUMIF('Claim Entry'!$F$5:$F$200,'Claim Totals'!$A13,'Claim Entry'!M$5:M$200)</f>
        <v>0</v>
      </c>
      <c r="E13" s="104">
        <f>SUMIF('Claim Entry'!$F$5:$F$200,'Claim Totals'!$A13,'Claim Entry'!N$5:N$200)</f>
        <v>0</v>
      </c>
      <c r="F13" s="104">
        <f>SUMIF('Claim Entry'!$F$5:$F$200,'Claim Totals'!$A13,'Claim Entry'!O$5:O$200)</f>
        <v>0</v>
      </c>
      <c r="G13" s="104">
        <f>SUMIF('Claim Entry'!$F$5:$F$200,'Claim Totals'!$A13,'Claim Entry'!P$5:P$200)</f>
        <v>0</v>
      </c>
      <c r="H13" s="104">
        <f>SUMIF('Claim Entry'!$F$5:$F$200,'Claim Totals'!$A13,'Claim Entry'!Q$5:Q$200)</f>
        <v>0</v>
      </c>
      <c r="I13" s="104">
        <f>SUMIF('Claim Entry'!$F$5:$F$200,'Claim Totals'!$A13,'Claim Entry'!R$5:R$200)</f>
        <v>0</v>
      </c>
      <c r="J13" s="104">
        <f>SUMIF('Claim Entry'!$F$5:$F$200,'Claim Totals'!$A13,'Claim Entry'!S$5:S$200)</f>
        <v>0</v>
      </c>
      <c r="K13" s="104">
        <f>SUMIF('Claim Entry'!$F$5:$F$200,'Claim Totals'!$A13,'Claim Entry'!T$5:T$200)</f>
        <v>0</v>
      </c>
      <c r="L13" s="104">
        <f>SUMIF('Claim Entry'!$F$5:$F$200,'Claim Totals'!$A13,'Claim Entry'!U$5:U$200)</f>
        <v>0</v>
      </c>
      <c r="M13" s="104">
        <f>SUMIF('Claim Entry'!$F$5:$F$200,'Claim Totals'!$A13,'Claim Entry'!V$5:V$200)</f>
        <v>0</v>
      </c>
      <c r="N13" s="104">
        <f>SUMIF('Claim Entry'!$F$5:$F$200,'Claim Totals'!$A13,'Claim Entry'!W$5:W$200)</f>
        <v>0</v>
      </c>
      <c r="O13" s="104">
        <f>SUMIF('Claim Entry'!$F$5:$F$200,'Claim Totals'!$A13,'Claim Entry'!X$5:X$200)</f>
        <v>0</v>
      </c>
      <c r="P13" s="104">
        <f>SUMIF('Claim Entry'!$F$5:$F$200,'Claim Totals'!$A13,'Claim Entry'!Y$5:Y$200)</f>
        <v>0</v>
      </c>
      <c r="Q13" s="104">
        <f>SUMIF('Claim Entry'!$F$5:$F$200,'Claim Totals'!$A13,'Claim Entry'!Z$5:Z$200)</f>
        <v>0</v>
      </c>
      <c r="R13" s="104">
        <f>SUMIF('Claim Entry'!$F$5:$F$200,'Claim Totals'!$A13,'Claim Entry'!AA$5:AA$200)</f>
        <v>0</v>
      </c>
      <c r="S13" s="104">
        <f>SUMIF('Claim Entry'!$F$5:$F$200,'Claim Totals'!$A13,'Claim Entry'!AB$5:AB$200)</f>
        <v>0</v>
      </c>
      <c r="T13" s="104">
        <f>SUMIF('Claim Entry'!$F$5:$F$200,'Claim Totals'!$A13,'Claim Entry'!AC$5:AC$200)</f>
        <v>0</v>
      </c>
      <c r="U13" s="104">
        <f>SUMIF('Claim Entry'!$F$5:$F$200,'Claim Totals'!$A13,'Claim Entry'!AD$5:AD$200)</f>
        <v>0</v>
      </c>
      <c r="V13" s="104">
        <f>SUMIF('Claim Entry'!$F$5:$F$200,'Claim Totals'!$A13,'Claim Entry'!AE$5:AE$200)</f>
        <v>0</v>
      </c>
      <c r="W13" s="104">
        <f>SUMIF('Claim Entry'!$F$5:$F$200,'Claim Totals'!$A13,'Claim Entry'!AF$5:AF$200)</f>
        <v>0</v>
      </c>
      <c r="X13" s="104">
        <f>SUMIF('Claim Entry'!$F$5:$F$200,'Claim Totals'!$A13,'Claim Entry'!AG$5:AG$200)</f>
        <v>0</v>
      </c>
      <c r="Y13" s="104">
        <f>SUMIF('Claim Entry'!$F$5:$F$200,'Claim Totals'!$A13,'Claim Entry'!AH$5:AH$200)</f>
        <v>0</v>
      </c>
      <c r="Z13" s="104">
        <f>SUMIF('Claim Entry'!$F$5:$F$200,'Claim Totals'!$A13,'Claim Entry'!AI$5:AI$200)</f>
        <v>0</v>
      </c>
      <c r="AA13" s="104">
        <f>SUMIF('Claim Entry'!$F$5:$F$200,'Claim Totals'!$A13,'Claim Entry'!AJ$5:AJ$200)</f>
        <v>0</v>
      </c>
      <c r="AB13" s="104">
        <f>SUMIF('Claim Entry'!$F$5:$F$200,'Claim Totals'!$A13,'Claim Entry'!AK$5:AK$200)</f>
        <v>0</v>
      </c>
      <c r="AC13" s="104">
        <f>SUMIF('Claim Entry'!$F$5:$F$200,'Claim Totals'!$A13,'Claim Entry'!AL$5:AL$200)</f>
        <v>0</v>
      </c>
      <c r="AD13" s="104">
        <f>SUMIF('Claim Entry'!$F$5:$F$200,'Claim Totals'!$A13,'Claim Entry'!AM$5:AM$200)</f>
        <v>0</v>
      </c>
      <c r="AE13" s="104">
        <f>SUMIF('Claim Entry'!$F$5:$F$200,'Claim Totals'!$A13,'Claim Entry'!AN$5:AN$200)</f>
        <v>0</v>
      </c>
      <c r="AF13" s="104">
        <f>SUMIF('Claim Entry'!$F$5:$F$200,'Claim Totals'!$A13,'Claim Entry'!AO$5:AO$200)</f>
        <v>0</v>
      </c>
      <c r="AG13" s="104">
        <f>SUMIF('Claim Entry'!$F$5:$F$200,'Claim Totals'!$A13,'Claim Entry'!AP$5:AP$200)</f>
        <v>0</v>
      </c>
      <c r="AH13" s="104">
        <f>SUMIF('Claim Entry'!$F$5:$F$200,'Claim Totals'!$A13,'Claim Entry'!AQ$5:AQ$200)</f>
        <v>0</v>
      </c>
      <c r="AI13" s="104">
        <f>SUMIF('Claim Entry'!$F$5:$F$200,'Claim Totals'!$A13,'Claim Entry'!AR$5:AR$200)</f>
        <v>0</v>
      </c>
      <c r="AJ13" s="104">
        <f>SUMIF('Claim Entry'!$F$5:$F$200,'Claim Totals'!$A13,'Claim Entry'!AS$5:AS$200)</f>
        <v>0</v>
      </c>
      <c r="AK13" s="104">
        <f>SUMIF('Claim Entry'!$F$5:$F$200,'Claim Totals'!$A13,'Claim Entry'!AT$5:AT$200)</f>
        <v>0</v>
      </c>
      <c r="AL13" s="104">
        <f>SUMIF('Claim Entry'!$F$5:$F$200,'Claim Totals'!$A13,'Claim Entry'!AU$5:AU$200)</f>
        <v>0</v>
      </c>
      <c r="AM13" s="104">
        <f>SUMIF('Claim Entry'!$F$5:$F$200,'Claim Totals'!$A13,'Claim Entry'!AV$5:AV$200)</f>
        <v>0</v>
      </c>
      <c r="AN13" s="104">
        <f>SUMIF('Claim Entry'!$F$5:$F$200,'Claim Totals'!$A13,'Claim Entry'!AW$5:AW$200)</f>
        <v>0</v>
      </c>
      <c r="AO13" s="104">
        <f>SUMIF('Claim Entry'!$F$5:$F$200,'Claim Totals'!$A13,'Claim Entry'!AX$5:AX$200)</f>
        <v>0</v>
      </c>
      <c r="AP13" s="104">
        <f>SUMIF('Claim Entry'!$F$5:$F$200,'Claim Totals'!$A13,'Claim Entry'!AY$5:AY$200)</f>
        <v>0</v>
      </c>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17" customFormat="1" x14ac:dyDescent="0.25">
      <c r="A14" s="14">
        <v>6</v>
      </c>
      <c r="B14" s="15" t="str">
        <f>_xlfn.XLOOKUP(A14,'Claim Entry'!$F$5:$F$200,'Claim Entry'!$G$5:$G$200,"",0)</f>
        <v/>
      </c>
      <c r="C14" s="107">
        <f t="shared" si="29"/>
        <v>0</v>
      </c>
      <c r="D14" s="104">
        <f>SUMIF('Claim Entry'!$F$5:$F$200,'Claim Totals'!$A14,'Claim Entry'!M$5:M$200)</f>
        <v>0</v>
      </c>
      <c r="E14" s="104">
        <f>SUMIF('Claim Entry'!$F$5:$F$200,'Claim Totals'!$A14,'Claim Entry'!N$5:N$200)</f>
        <v>0</v>
      </c>
      <c r="F14" s="104">
        <f>SUMIF('Claim Entry'!$F$5:$F$200,'Claim Totals'!$A14,'Claim Entry'!O$5:O$200)</f>
        <v>0</v>
      </c>
      <c r="G14" s="104">
        <f>SUMIF('Claim Entry'!$F$5:$F$200,'Claim Totals'!$A14,'Claim Entry'!P$5:P$200)</f>
        <v>0</v>
      </c>
      <c r="H14" s="104">
        <f>SUMIF('Claim Entry'!$F$5:$F$200,'Claim Totals'!$A14,'Claim Entry'!Q$5:Q$200)</f>
        <v>0</v>
      </c>
      <c r="I14" s="104">
        <f>SUMIF('Claim Entry'!$F$5:$F$200,'Claim Totals'!$A14,'Claim Entry'!R$5:R$200)</f>
        <v>0</v>
      </c>
      <c r="J14" s="104">
        <f>SUMIF('Claim Entry'!$F$5:$F$200,'Claim Totals'!$A14,'Claim Entry'!S$5:S$200)</f>
        <v>0</v>
      </c>
      <c r="K14" s="104">
        <f>SUMIF('Claim Entry'!$F$5:$F$200,'Claim Totals'!$A14,'Claim Entry'!T$5:T$200)</f>
        <v>0</v>
      </c>
      <c r="L14" s="104">
        <f>SUMIF('Claim Entry'!$F$5:$F$200,'Claim Totals'!$A14,'Claim Entry'!U$5:U$200)</f>
        <v>0</v>
      </c>
      <c r="M14" s="104">
        <f>SUMIF('Claim Entry'!$F$5:$F$200,'Claim Totals'!$A14,'Claim Entry'!V$5:V$200)</f>
        <v>0</v>
      </c>
      <c r="N14" s="104">
        <f>SUMIF('Claim Entry'!$F$5:$F$200,'Claim Totals'!$A14,'Claim Entry'!W$5:W$200)</f>
        <v>0</v>
      </c>
      <c r="O14" s="104">
        <f>SUMIF('Claim Entry'!$F$5:$F$200,'Claim Totals'!$A14,'Claim Entry'!X$5:X$200)</f>
        <v>0</v>
      </c>
      <c r="P14" s="104">
        <f>SUMIF('Claim Entry'!$F$5:$F$200,'Claim Totals'!$A14,'Claim Entry'!Y$5:Y$200)</f>
        <v>0</v>
      </c>
      <c r="Q14" s="104">
        <f>SUMIF('Claim Entry'!$F$5:$F$200,'Claim Totals'!$A14,'Claim Entry'!Z$5:Z$200)</f>
        <v>0</v>
      </c>
      <c r="R14" s="104">
        <f>SUMIF('Claim Entry'!$F$5:$F$200,'Claim Totals'!$A14,'Claim Entry'!AA$5:AA$200)</f>
        <v>0</v>
      </c>
      <c r="S14" s="104">
        <f>SUMIF('Claim Entry'!$F$5:$F$200,'Claim Totals'!$A14,'Claim Entry'!AB$5:AB$200)</f>
        <v>0</v>
      </c>
      <c r="T14" s="104">
        <f>SUMIF('Claim Entry'!$F$5:$F$200,'Claim Totals'!$A14,'Claim Entry'!AC$5:AC$200)</f>
        <v>0</v>
      </c>
      <c r="U14" s="104">
        <f>SUMIF('Claim Entry'!$F$5:$F$200,'Claim Totals'!$A14,'Claim Entry'!AD$5:AD$200)</f>
        <v>0</v>
      </c>
      <c r="V14" s="104">
        <f>SUMIF('Claim Entry'!$F$5:$F$200,'Claim Totals'!$A14,'Claim Entry'!AE$5:AE$200)</f>
        <v>0</v>
      </c>
      <c r="W14" s="104">
        <f>SUMIF('Claim Entry'!$F$5:$F$200,'Claim Totals'!$A14,'Claim Entry'!AF$5:AF$200)</f>
        <v>0</v>
      </c>
      <c r="X14" s="104">
        <f>SUMIF('Claim Entry'!$F$5:$F$200,'Claim Totals'!$A14,'Claim Entry'!AG$5:AG$200)</f>
        <v>0</v>
      </c>
      <c r="Y14" s="104">
        <f>SUMIF('Claim Entry'!$F$5:$F$200,'Claim Totals'!$A14,'Claim Entry'!AH$5:AH$200)</f>
        <v>0</v>
      </c>
      <c r="Z14" s="104">
        <f>SUMIF('Claim Entry'!$F$5:$F$200,'Claim Totals'!$A14,'Claim Entry'!AI$5:AI$200)</f>
        <v>0</v>
      </c>
      <c r="AA14" s="104">
        <f>SUMIF('Claim Entry'!$F$5:$F$200,'Claim Totals'!$A14,'Claim Entry'!AJ$5:AJ$200)</f>
        <v>0</v>
      </c>
      <c r="AB14" s="104">
        <f>SUMIF('Claim Entry'!$F$5:$F$200,'Claim Totals'!$A14,'Claim Entry'!AK$5:AK$200)</f>
        <v>0</v>
      </c>
      <c r="AC14" s="104">
        <f>SUMIF('Claim Entry'!$F$5:$F$200,'Claim Totals'!$A14,'Claim Entry'!AL$5:AL$200)</f>
        <v>0</v>
      </c>
      <c r="AD14" s="104">
        <f>SUMIF('Claim Entry'!$F$5:$F$200,'Claim Totals'!$A14,'Claim Entry'!AM$5:AM$200)</f>
        <v>0</v>
      </c>
      <c r="AE14" s="104">
        <f>SUMIF('Claim Entry'!$F$5:$F$200,'Claim Totals'!$A14,'Claim Entry'!AN$5:AN$200)</f>
        <v>0</v>
      </c>
      <c r="AF14" s="104">
        <f>SUMIF('Claim Entry'!$F$5:$F$200,'Claim Totals'!$A14,'Claim Entry'!AO$5:AO$200)</f>
        <v>0</v>
      </c>
      <c r="AG14" s="104">
        <f>SUMIF('Claim Entry'!$F$5:$F$200,'Claim Totals'!$A14,'Claim Entry'!AP$5:AP$200)</f>
        <v>0</v>
      </c>
      <c r="AH14" s="104">
        <f>SUMIF('Claim Entry'!$F$5:$F$200,'Claim Totals'!$A14,'Claim Entry'!AQ$5:AQ$200)</f>
        <v>0</v>
      </c>
      <c r="AI14" s="104">
        <f>SUMIF('Claim Entry'!$F$5:$F$200,'Claim Totals'!$A14,'Claim Entry'!AR$5:AR$200)</f>
        <v>0</v>
      </c>
      <c r="AJ14" s="104">
        <f>SUMIF('Claim Entry'!$F$5:$F$200,'Claim Totals'!$A14,'Claim Entry'!AS$5:AS$200)</f>
        <v>0</v>
      </c>
      <c r="AK14" s="104">
        <f>SUMIF('Claim Entry'!$F$5:$F$200,'Claim Totals'!$A14,'Claim Entry'!AT$5:AT$200)</f>
        <v>0</v>
      </c>
      <c r="AL14" s="104">
        <f>SUMIF('Claim Entry'!$F$5:$F$200,'Claim Totals'!$A14,'Claim Entry'!AU$5:AU$200)</f>
        <v>0</v>
      </c>
      <c r="AM14" s="104">
        <f>SUMIF('Claim Entry'!$F$5:$F$200,'Claim Totals'!$A14,'Claim Entry'!AV$5:AV$200)</f>
        <v>0</v>
      </c>
      <c r="AN14" s="104">
        <f>SUMIF('Claim Entry'!$F$5:$F$200,'Claim Totals'!$A14,'Claim Entry'!AW$5:AW$200)</f>
        <v>0</v>
      </c>
      <c r="AO14" s="104">
        <f>SUMIF('Claim Entry'!$F$5:$F$200,'Claim Totals'!$A14,'Claim Entry'!AX$5:AX$200)</f>
        <v>0</v>
      </c>
      <c r="AP14" s="104">
        <f>SUMIF('Claim Entry'!$F$5:$F$200,'Claim Totals'!$A14,'Claim Entry'!AY$5:AY$200)</f>
        <v>0</v>
      </c>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pans="1:105" s="17" customFormat="1" x14ac:dyDescent="0.25">
      <c r="A15" s="14">
        <v>7</v>
      </c>
      <c r="B15" s="15" t="str">
        <f>_xlfn.XLOOKUP(A15,'Claim Entry'!$F$5:$F$200,'Claim Entry'!$G$5:$G$200,"",0)</f>
        <v/>
      </c>
      <c r="C15" s="107">
        <f t="shared" si="29"/>
        <v>0</v>
      </c>
      <c r="D15" s="104">
        <f>SUMIF('Claim Entry'!$F$5:$F$200,'Claim Totals'!$A15,'Claim Entry'!M$5:M$200)</f>
        <v>0</v>
      </c>
      <c r="E15" s="104">
        <f>SUMIF('Claim Entry'!$F$5:$F$200,'Claim Totals'!$A15,'Claim Entry'!N$5:N$200)</f>
        <v>0</v>
      </c>
      <c r="F15" s="104">
        <f>SUMIF('Claim Entry'!$F$5:$F$200,'Claim Totals'!$A15,'Claim Entry'!O$5:O$200)</f>
        <v>0</v>
      </c>
      <c r="G15" s="104">
        <f>SUMIF('Claim Entry'!$F$5:$F$200,'Claim Totals'!$A15,'Claim Entry'!P$5:P$200)</f>
        <v>0</v>
      </c>
      <c r="H15" s="104">
        <f>SUMIF('Claim Entry'!$F$5:$F$200,'Claim Totals'!$A15,'Claim Entry'!Q$5:Q$200)</f>
        <v>0</v>
      </c>
      <c r="I15" s="104">
        <f>SUMIF('Claim Entry'!$F$5:$F$200,'Claim Totals'!$A15,'Claim Entry'!R$5:R$200)</f>
        <v>0</v>
      </c>
      <c r="J15" s="104">
        <f>SUMIF('Claim Entry'!$F$5:$F$200,'Claim Totals'!$A15,'Claim Entry'!S$5:S$200)</f>
        <v>0</v>
      </c>
      <c r="K15" s="104">
        <f>SUMIF('Claim Entry'!$F$5:$F$200,'Claim Totals'!$A15,'Claim Entry'!T$5:T$200)</f>
        <v>0</v>
      </c>
      <c r="L15" s="104">
        <f>SUMIF('Claim Entry'!$F$5:$F$200,'Claim Totals'!$A15,'Claim Entry'!U$5:U$200)</f>
        <v>0</v>
      </c>
      <c r="M15" s="104">
        <f>SUMIF('Claim Entry'!$F$5:$F$200,'Claim Totals'!$A15,'Claim Entry'!V$5:V$200)</f>
        <v>0</v>
      </c>
      <c r="N15" s="104">
        <f>SUMIF('Claim Entry'!$F$5:$F$200,'Claim Totals'!$A15,'Claim Entry'!W$5:W$200)</f>
        <v>0</v>
      </c>
      <c r="O15" s="104">
        <f>SUMIF('Claim Entry'!$F$5:$F$200,'Claim Totals'!$A15,'Claim Entry'!X$5:X$200)</f>
        <v>0</v>
      </c>
      <c r="P15" s="104">
        <f>SUMIF('Claim Entry'!$F$5:$F$200,'Claim Totals'!$A15,'Claim Entry'!Y$5:Y$200)</f>
        <v>0</v>
      </c>
      <c r="Q15" s="104">
        <f>SUMIF('Claim Entry'!$F$5:$F$200,'Claim Totals'!$A15,'Claim Entry'!Z$5:Z$200)</f>
        <v>0</v>
      </c>
      <c r="R15" s="104">
        <f>SUMIF('Claim Entry'!$F$5:$F$200,'Claim Totals'!$A15,'Claim Entry'!AA$5:AA$200)</f>
        <v>0</v>
      </c>
      <c r="S15" s="104">
        <f>SUMIF('Claim Entry'!$F$5:$F$200,'Claim Totals'!$A15,'Claim Entry'!AB$5:AB$200)</f>
        <v>0</v>
      </c>
      <c r="T15" s="104">
        <f>SUMIF('Claim Entry'!$F$5:$F$200,'Claim Totals'!$A15,'Claim Entry'!AC$5:AC$200)</f>
        <v>0</v>
      </c>
      <c r="U15" s="104">
        <f>SUMIF('Claim Entry'!$F$5:$F$200,'Claim Totals'!$A15,'Claim Entry'!AD$5:AD$200)</f>
        <v>0</v>
      </c>
      <c r="V15" s="104">
        <f>SUMIF('Claim Entry'!$F$5:$F$200,'Claim Totals'!$A15,'Claim Entry'!AE$5:AE$200)</f>
        <v>0</v>
      </c>
      <c r="W15" s="104">
        <f>SUMIF('Claim Entry'!$F$5:$F$200,'Claim Totals'!$A15,'Claim Entry'!AF$5:AF$200)</f>
        <v>0</v>
      </c>
      <c r="X15" s="104">
        <f>SUMIF('Claim Entry'!$F$5:$F$200,'Claim Totals'!$A15,'Claim Entry'!AG$5:AG$200)</f>
        <v>0</v>
      </c>
      <c r="Y15" s="104">
        <f>SUMIF('Claim Entry'!$F$5:$F$200,'Claim Totals'!$A15,'Claim Entry'!AH$5:AH$200)</f>
        <v>0</v>
      </c>
      <c r="Z15" s="104">
        <f>SUMIF('Claim Entry'!$F$5:$F$200,'Claim Totals'!$A15,'Claim Entry'!AI$5:AI$200)</f>
        <v>0</v>
      </c>
      <c r="AA15" s="104">
        <f>SUMIF('Claim Entry'!$F$5:$F$200,'Claim Totals'!$A15,'Claim Entry'!AJ$5:AJ$200)</f>
        <v>0</v>
      </c>
      <c r="AB15" s="104">
        <f>SUMIF('Claim Entry'!$F$5:$F$200,'Claim Totals'!$A15,'Claim Entry'!AK$5:AK$200)</f>
        <v>0</v>
      </c>
      <c r="AC15" s="104">
        <f>SUMIF('Claim Entry'!$F$5:$F$200,'Claim Totals'!$A15,'Claim Entry'!AL$5:AL$200)</f>
        <v>0</v>
      </c>
      <c r="AD15" s="104">
        <f>SUMIF('Claim Entry'!$F$5:$F$200,'Claim Totals'!$A15,'Claim Entry'!AM$5:AM$200)</f>
        <v>0</v>
      </c>
      <c r="AE15" s="104">
        <f>SUMIF('Claim Entry'!$F$5:$F$200,'Claim Totals'!$A15,'Claim Entry'!AN$5:AN$200)</f>
        <v>0</v>
      </c>
      <c r="AF15" s="104">
        <f>SUMIF('Claim Entry'!$F$5:$F$200,'Claim Totals'!$A15,'Claim Entry'!AO$5:AO$200)</f>
        <v>0</v>
      </c>
      <c r="AG15" s="104">
        <f>SUMIF('Claim Entry'!$F$5:$F$200,'Claim Totals'!$A15,'Claim Entry'!AP$5:AP$200)</f>
        <v>0</v>
      </c>
      <c r="AH15" s="104">
        <f>SUMIF('Claim Entry'!$F$5:$F$200,'Claim Totals'!$A15,'Claim Entry'!AQ$5:AQ$200)</f>
        <v>0</v>
      </c>
      <c r="AI15" s="104">
        <f>SUMIF('Claim Entry'!$F$5:$F$200,'Claim Totals'!$A15,'Claim Entry'!AR$5:AR$200)</f>
        <v>0</v>
      </c>
      <c r="AJ15" s="104">
        <f>SUMIF('Claim Entry'!$F$5:$F$200,'Claim Totals'!$A15,'Claim Entry'!AS$5:AS$200)</f>
        <v>0</v>
      </c>
      <c r="AK15" s="104">
        <f>SUMIF('Claim Entry'!$F$5:$F$200,'Claim Totals'!$A15,'Claim Entry'!AT$5:AT$200)</f>
        <v>0</v>
      </c>
      <c r="AL15" s="104">
        <f>SUMIF('Claim Entry'!$F$5:$F$200,'Claim Totals'!$A15,'Claim Entry'!AU$5:AU$200)</f>
        <v>0</v>
      </c>
      <c r="AM15" s="104">
        <f>SUMIF('Claim Entry'!$F$5:$F$200,'Claim Totals'!$A15,'Claim Entry'!AV$5:AV$200)</f>
        <v>0</v>
      </c>
      <c r="AN15" s="104">
        <f>SUMIF('Claim Entry'!$F$5:$F$200,'Claim Totals'!$A15,'Claim Entry'!AW$5:AW$200)</f>
        <v>0</v>
      </c>
      <c r="AO15" s="104">
        <f>SUMIF('Claim Entry'!$F$5:$F$200,'Claim Totals'!$A15,'Claim Entry'!AX$5:AX$200)</f>
        <v>0</v>
      </c>
      <c r="AP15" s="104">
        <f>SUMIF('Claim Entry'!$F$5:$F$200,'Claim Totals'!$A15,'Claim Entry'!AY$5:AY$200)</f>
        <v>0</v>
      </c>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pans="1:105" s="17" customFormat="1" x14ac:dyDescent="0.25">
      <c r="A16" s="14">
        <v>8</v>
      </c>
      <c r="B16" s="15" t="str">
        <f>_xlfn.XLOOKUP(A16,'Claim Entry'!$F$5:$F$200,'Claim Entry'!$G$5:$G$200,"",0)</f>
        <v/>
      </c>
      <c r="C16" s="107">
        <f t="shared" si="29"/>
        <v>0</v>
      </c>
      <c r="D16" s="104">
        <f>SUMIF('Claim Entry'!$F$5:$F$200,'Claim Totals'!$A16,'Claim Entry'!M$5:M$200)</f>
        <v>0</v>
      </c>
      <c r="E16" s="104">
        <f>SUMIF('Claim Entry'!$F$5:$F$200,'Claim Totals'!$A16,'Claim Entry'!N$5:N$200)</f>
        <v>0</v>
      </c>
      <c r="F16" s="104">
        <f>SUMIF('Claim Entry'!$F$5:$F$200,'Claim Totals'!$A16,'Claim Entry'!O$5:O$200)</f>
        <v>0</v>
      </c>
      <c r="G16" s="104">
        <f>SUMIF('Claim Entry'!$F$5:$F$200,'Claim Totals'!$A16,'Claim Entry'!P$5:P$200)</f>
        <v>0</v>
      </c>
      <c r="H16" s="104">
        <f>SUMIF('Claim Entry'!$F$5:$F$200,'Claim Totals'!$A16,'Claim Entry'!Q$5:Q$200)</f>
        <v>0</v>
      </c>
      <c r="I16" s="104">
        <f>SUMIF('Claim Entry'!$F$5:$F$200,'Claim Totals'!$A16,'Claim Entry'!R$5:R$200)</f>
        <v>0</v>
      </c>
      <c r="J16" s="104">
        <f>SUMIF('Claim Entry'!$F$5:$F$200,'Claim Totals'!$A16,'Claim Entry'!S$5:S$200)</f>
        <v>0</v>
      </c>
      <c r="K16" s="104">
        <f>SUMIF('Claim Entry'!$F$5:$F$200,'Claim Totals'!$A16,'Claim Entry'!T$5:T$200)</f>
        <v>0</v>
      </c>
      <c r="L16" s="104">
        <f>SUMIF('Claim Entry'!$F$5:$F$200,'Claim Totals'!$A16,'Claim Entry'!U$5:U$200)</f>
        <v>0</v>
      </c>
      <c r="M16" s="104">
        <f>SUMIF('Claim Entry'!$F$5:$F$200,'Claim Totals'!$A16,'Claim Entry'!V$5:V$200)</f>
        <v>0</v>
      </c>
      <c r="N16" s="104">
        <f>SUMIF('Claim Entry'!$F$5:$F$200,'Claim Totals'!$A16,'Claim Entry'!W$5:W$200)</f>
        <v>0</v>
      </c>
      <c r="O16" s="104">
        <f>SUMIF('Claim Entry'!$F$5:$F$200,'Claim Totals'!$A16,'Claim Entry'!X$5:X$200)</f>
        <v>0</v>
      </c>
      <c r="P16" s="104">
        <f>SUMIF('Claim Entry'!$F$5:$F$200,'Claim Totals'!$A16,'Claim Entry'!Y$5:Y$200)</f>
        <v>0</v>
      </c>
      <c r="Q16" s="104">
        <f>SUMIF('Claim Entry'!$F$5:$F$200,'Claim Totals'!$A16,'Claim Entry'!Z$5:Z$200)</f>
        <v>0</v>
      </c>
      <c r="R16" s="104">
        <f>SUMIF('Claim Entry'!$F$5:$F$200,'Claim Totals'!$A16,'Claim Entry'!AA$5:AA$200)</f>
        <v>0</v>
      </c>
      <c r="S16" s="104">
        <f>SUMIF('Claim Entry'!$F$5:$F$200,'Claim Totals'!$A16,'Claim Entry'!AB$5:AB$200)</f>
        <v>0</v>
      </c>
      <c r="T16" s="104">
        <f>SUMIF('Claim Entry'!$F$5:$F$200,'Claim Totals'!$A16,'Claim Entry'!AC$5:AC$200)</f>
        <v>0</v>
      </c>
      <c r="U16" s="104">
        <f>SUMIF('Claim Entry'!$F$5:$F$200,'Claim Totals'!$A16,'Claim Entry'!AD$5:AD$200)</f>
        <v>0</v>
      </c>
      <c r="V16" s="104">
        <f>SUMIF('Claim Entry'!$F$5:$F$200,'Claim Totals'!$A16,'Claim Entry'!AE$5:AE$200)</f>
        <v>0</v>
      </c>
      <c r="W16" s="104">
        <f>SUMIF('Claim Entry'!$F$5:$F$200,'Claim Totals'!$A16,'Claim Entry'!AF$5:AF$200)</f>
        <v>0</v>
      </c>
      <c r="X16" s="104">
        <f>SUMIF('Claim Entry'!$F$5:$F$200,'Claim Totals'!$A16,'Claim Entry'!AG$5:AG$200)</f>
        <v>0</v>
      </c>
      <c r="Y16" s="104">
        <f>SUMIF('Claim Entry'!$F$5:$F$200,'Claim Totals'!$A16,'Claim Entry'!AH$5:AH$200)</f>
        <v>0</v>
      </c>
      <c r="Z16" s="104">
        <f>SUMIF('Claim Entry'!$F$5:$F$200,'Claim Totals'!$A16,'Claim Entry'!AI$5:AI$200)</f>
        <v>0</v>
      </c>
      <c r="AA16" s="104">
        <f>SUMIF('Claim Entry'!$F$5:$F$200,'Claim Totals'!$A16,'Claim Entry'!AJ$5:AJ$200)</f>
        <v>0</v>
      </c>
      <c r="AB16" s="104">
        <f>SUMIF('Claim Entry'!$F$5:$F$200,'Claim Totals'!$A16,'Claim Entry'!AK$5:AK$200)</f>
        <v>0</v>
      </c>
      <c r="AC16" s="104">
        <f>SUMIF('Claim Entry'!$F$5:$F$200,'Claim Totals'!$A16,'Claim Entry'!AL$5:AL$200)</f>
        <v>0</v>
      </c>
      <c r="AD16" s="104">
        <f>SUMIF('Claim Entry'!$F$5:$F$200,'Claim Totals'!$A16,'Claim Entry'!AM$5:AM$200)</f>
        <v>0</v>
      </c>
      <c r="AE16" s="104">
        <f>SUMIF('Claim Entry'!$F$5:$F$200,'Claim Totals'!$A16,'Claim Entry'!AN$5:AN$200)</f>
        <v>0</v>
      </c>
      <c r="AF16" s="104">
        <f>SUMIF('Claim Entry'!$F$5:$F$200,'Claim Totals'!$A16,'Claim Entry'!AO$5:AO$200)</f>
        <v>0</v>
      </c>
      <c r="AG16" s="104">
        <f>SUMIF('Claim Entry'!$F$5:$F$200,'Claim Totals'!$A16,'Claim Entry'!AP$5:AP$200)</f>
        <v>0</v>
      </c>
      <c r="AH16" s="104">
        <f>SUMIF('Claim Entry'!$F$5:$F$200,'Claim Totals'!$A16,'Claim Entry'!AQ$5:AQ$200)</f>
        <v>0</v>
      </c>
      <c r="AI16" s="104">
        <f>SUMIF('Claim Entry'!$F$5:$F$200,'Claim Totals'!$A16,'Claim Entry'!AR$5:AR$200)</f>
        <v>0</v>
      </c>
      <c r="AJ16" s="104">
        <f>SUMIF('Claim Entry'!$F$5:$F$200,'Claim Totals'!$A16,'Claim Entry'!AS$5:AS$200)</f>
        <v>0</v>
      </c>
      <c r="AK16" s="104">
        <f>SUMIF('Claim Entry'!$F$5:$F$200,'Claim Totals'!$A16,'Claim Entry'!AT$5:AT$200)</f>
        <v>0</v>
      </c>
      <c r="AL16" s="104">
        <f>SUMIF('Claim Entry'!$F$5:$F$200,'Claim Totals'!$A16,'Claim Entry'!AU$5:AU$200)</f>
        <v>0</v>
      </c>
      <c r="AM16" s="104">
        <f>SUMIF('Claim Entry'!$F$5:$F$200,'Claim Totals'!$A16,'Claim Entry'!AV$5:AV$200)</f>
        <v>0</v>
      </c>
      <c r="AN16" s="104">
        <f>SUMIF('Claim Entry'!$F$5:$F$200,'Claim Totals'!$A16,'Claim Entry'!AW$5:AW$200)</f>
        <v>0</v>
      </c>
      <c r="AO16" s="104">
        <f>SUMIF('Claim Entry'!$F$5:$F$200,'Claim Totals'!$A16,'Claim Entry'!AX$5:AX$200)</f>
        <v>0</v>
      </c>
      <c r="AP16" s="104">
        <f>SUMIF('Claim Entry'!$F$5:$F$200,'Claim Totals'!$A16,'Claim Entry'!AY$5:AY$200)</f>
        <v>0</v>
      </c>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pans="1:105" s="17" customFormat="1" x14ac:dyDescent="0.25">
      <c r="A17" s="14">
        <v>9</v>
      </c>
      <c r="B17" s="15" t="str">
        <f>_xlfn.XLOOKUP(A17,'Claim Entry'!$F$5:$F$200,'Claim Entry'!$G$5:$G$200,"",0)</f>
        <v/>
      </c>
      <c r="C17" s="107">
        <f t="shared" si="29"/>
        <v>0</v>
      </c>
      <c r="D17" s="104">
        <f>SUMIF('Claim Entry'!$F$5:$F$200,'Claim Totals'!$A17,'Claim Entry'!M$5:M$200)</f>
        <v>0</v>
      </c>
      <c r="E17" s="104">
        <f>SUMIF('Claim Entry'!$F$5:$F$200,'Claim Totals'!$A17,'Claim Entry'!N$5:N$200)</f>
        <v>0</v>
      </c>
      <c r="F17" s="104">
        <f>SUMIF('Claim Entry'!$F$5:$F$200,'Claim Totals'!$A17,'Claim Entry'!O$5:O$200)</f>
        <v>0</v>
      </c>
      <c r="G17" s="104">
        <f>SUMIF('Claim Entry'!$F$5:$F$200,'Claim Totals'!$A17,'Claim Entry'!P$5:P$200)</f>
        <v>0</v>
      </c>
      <c r="H17" s="104">
        <f>SUMIF('Claim Entry'!$F$5:$F$200,'Claim Totals'!$A17,'Claim Entry'!Q$5:Q$200)</f>
        <v>0</v>
      </c>
      <c r="I17" s="104">
        <f>SUMIF('Claim Entry'!$F$5:$F$200,'Claim Totals'!$A17,'Claim Entry'!R$5:R$200)</f>
        <v>0</v>
      </c>
      <c r="J17" s="104">
        <f>SUMIF('Claim Entry'!$F$5:$F$200,'Claim Totals'!$A17,'Claim Entry'!S$5:S$200)</f>
        <v>0</v>
      </c>
      <c r="K17" s="104">
        <f>SUMIF('Claim Entry'!$F$5:$F$200,'Claim Totals'!$A17,'Claim Entry'!T$5:T$200)</f>
        <v>0</v>
      </c>
      <c r="L17" s="104">
        <f>SUMIF('Claim Entry'!$F$5:$F$200,'Claim Totals'!$A17,'Claim Entry'!U$5:U$200)</f>
        <v>0</v>
      </c>
      <c r="M17" s="104">
        <f>SUMIF('Claim Entry'!$F$5:$F$200,'Claim Totals'!$A17,'Claim Entry'!V$5:V$200)</f>
        <v>0</v>
      </c>
      <c r="N17" s="104">
        <f>SUMIF('Claim Entry'!$F$5:$F$200,'Claim Totals'!$A17,'Claim Entry'!W$5:W$200)</f>
        <v>0</v>
      </c>
      <c r="O17" s="104">
        <f>SUMIF('Claim Entry'!$F$5:$F$200,'Claim Totals'!$A17,'Claim Entry'!X$5:X$200)</f>
        <v>0</v>
      </c>
      <c r="P17" s="104">
        <f>SUMIF('Claim Entry'!$F$5:$F$200,'Claim Totals'!$A17,'Claim Entry'!Y$5:Y$200)</f>
        <v>0</v>
      </c>
      <c r="Q17" s="104">
        <f>SUMIF('Claim Entry'!$F$5:$F$200,'Claim Totals'!$A17,'Claim Entry'!Z$5:Z$200)</f>
        <v>0</v>
      </c>
      <c r="R17" s="104">
        <f>SUMIF('Claim Entry'!$F$5:$F$200,'Claim Totals'!$A17,'Claim Entry'!AA$5:AA$200)</f>
        <v>0</v>
      </c>
      <c r="S17" s="104">
        <f>SUMIF('Claim Entry'!$F$5:$F$200,'Claim Totals'!$A17,'Claim Entry'!AB$5:AB$200)</f>
        <v>0</v>
      </c>
      <c r="T17" s="104">
        <f>SUMIF('Claim Entry'!$F$5:$F$200,'Claim Totals'!$A17,'Claim Entry'!AC$5:AC$200)</f>
        <v>0</v>
      </c>
      <c r="U17" s="104">
        <f>SUMIF('Claim Entry'!$F$5:$F$200,'Claim Totals'!$A17,'Claim Entry'!AD$5:AD$200)</f>
        <v>0</v>
      </c>
      <c r="V17" s="104">
        <f>SUMIF('Claim Entry'!$F$5:$F$200,'Claim Totals'!$A17,'Claim Entry'!AE$5:AE$200)</f>
        <v>0</v>
      </c>
      <c r="W17" s="104">
        <f>SUMIF('Claim Entry'!$F$5:$F$200,'Claim Totals'!$A17,'Claim Entry'!AF$5:AF$200)</f>
        <v>0</v>
      </c>
      <c r="X17" s="104">
        <f>SUMIF('Claim Entry'!$F$5:$F$200,'Claim Totals'!$A17,'Claim Entry'!AG$5:AG$200)</f>
        <v>0</v>
      </c>
      <c r="Y17" s="104">
        <f>SUMIF('Claim Entry'!$F$5:$F$200,'Claim Totals'!$A17,'Claim Entry'!AH$5:AH$200)</f>
        <v>0</v>
      </c>
      <c r="Z17" s="104">
        <f>SUMIF('Claim Entry'!$F$5:$F$200,'Claim Totals'!$A17,'Claim Entry'!AI$5:AI$200)</f>
        <v>0</v>
      </c>
      <c r="AA17" s="104">
        <f>SUMIF('Claim Entry'!$F$5:$F$200,'Claim Totals'!$A17,'Claim Entry'!AJ$5:AJ$200)</f>
        <v>0</v>
      </c>
      <c r="AB17" s="104">
        <f>SUMIF('Claim Entry'!$F$5:$F$200,'Claim Totals'!$A17,'Claim Entry'!AK$5:AK$200)</f>
        <v>0</v>
      </c>
      <c r="AC17" s="104">
        <f>SUMIF('Claim Entry'!$F$5:$F$200,'Claim Totals'!$A17,'Claim Entry'!AL$5:AL$200)</f>
        <v>0</v>
      </c>
      <c r="AD17" s="104">
        <f>SUMIF('Claim Entry'!$F$5:$F$200,'Claim Totals'!$A17,'Claim Entry'!AM$5:AM$200)</f>
        <v>0</v>
      </c>
      <c r="AE17" s="104">
        <f>SUMIF('Claim Entry'!$F$5:$F$200,'Claim Totals'!$A17,'Claim Entry'!AN$5:AN$200)</f>
        <v>0</v>
      </c>
      <c r="AF17" s="104">
        <f>SUMIF('Claim Entry'!$F$5:$F$200,'Claim Totals'!$A17,'Claim Entry'!AO$5:AO$200)</f>
        <v>0</v>
      </c>
      <c r="AG17" s="104">
        <f>SUMIF('Claim Entry'!$F$5:$F$200,'Claim Totals'!$A17,'Claim Entry'!AP$5:AP$200)</f>
        <v>0</v>
      </c>
      <c r="AH17" s="104">
        <f>SUMIF('Claim Entry'!$F$5:$F$200,'Claim Totals'!$A17,'Claim Entry'!AQ$5:AQ$200)</f>
        <v>0</v>
      </c>
      <c r="AI17" s="104">
        <f>SUMIF('Claim Entry'!$F$5:$F$200,'Claim Totals'!$A17,'Claim Entry'!AR$5:AR$200)</f>
        <v>0</v>
      </c>
      <c r="AJ17" s="104">
        <f>SUMIF('Claim Entry'!$F$5:$F$200,'Claim Totals'!$A17,'Claim Entry'!AS$5:AS$200)</f>
        <v>0</v>
      </c>
      <c r="AK17" s="104">
        <f>SUMIF('Claim Entry'!$F$5:$F$200,'Claim Totals'!$A17,'Claim Entry'!AT$5:AT$200)</f>
        <v>0</v>
      </c>
      <c r="AL17" s="104">
        <f>SUMIF('Claim Entry'!$F$5:$F$200,'Claim Totals'!$A17,'Claim Entry'!AU$5:AU$200)</f>
        <v>0</v>
      </c>
      <c r="AM17" s="104">
        <f>SUMIF('Claim Entry'!$F$5:$F$200,'Claim Totals'!$A17,'Claim Entry'!AV$5:AV$200)</f>
        <v>0</v>
      </c>
      <c r="AN17" s="104">
        <f>SUMIF('Claim Entry'!$F$5:$F$200,'Claim Totals'!$A17,'Claim Entry'!AW$5:AW$200)</f>
        <v>0</v>
      </c>
      <c r="AO17" s="104">
        <f>SUMIF('Claim Entry'!$F$5:$F$200,'Claim Totals'!$A17,'Claim Entry'!AX$5:AX$200)</f>
        <v>0</v>
      </c>
      <c r="AP17" s="104">
        <f>SUMIF('Claim Entry'!$F$5:$F$200,'Claim Totals'!$A17,'Claim Entry'!AY$5:AY$200)</f>
        <v>0</v>
      </c>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pans="1:105" s="17" customFormat="1" x14ac:dyDescent="0.25">
      <c r="A18" s="14">
        <v>10</v>
      </c>
      <c r="B18" s="15" t="str">
        <f>_xlfn.XLOOKUP(A18,'Claim Entry'!$F$5:$F$200,'Claim Entry'!$G$5:$G$200,"",0)</f>
        <v/>
      </c>
      <c r="C18" s="107">
        <f t="shared" si="29"/>
        <v>0</v>
      </c>
      <c r="D18" s="104">
        <f>SUMIF('Claim Entry'!$F$5:$F$200,'Claim Totals'!$A18,'Claim Entry'!M$5:M$200)</f>
        <v>0</v>
      </c>
      <c r="E18" s="104">
        <f>SUMIF('Claim Entry'!$F$5:$F$200,'Claim Totals'!$A18,'Claim Entry'!N$5:N$200)</f>
        <v>0</v>
      </c>
      <c r="F18" s="104">
        <f>SUMIF('Claim Entry'!$F$5:$F$200,'Claim Totals'!$A18,'Claim Entry'!O$5:O$200)</f>
        <v>0</v>
      </c>
      <c r="G18" s="104">
        <f>SUMIF('Claim Entry'!$F$5:$F$200,'Claim Totals'!$A18,'Claim Entry'!P$5:P$200)</f>
        <v>0</v>
      </c>
      <c r="H18" s="104">
        <f>SUMIF('Claim Entry'!$F$5:$F$200,'Claim Totals'!$A18,'Claim Entry'!Q$5:Q$200)</f>
        <v>0</v>
      </c>
      <c r="I18" s="104">
        <f>SUMIF('Claim Entry'!$F$5:$F$200,'Claim Totals'!$A18,'Claim Entry'!R$5:R$200)</f>
        <v>0</v>
      </c>
      <c r="J18" s="104">
        <f>SUMIF('Claim Entry'!$F$5:$F$200,'Claim Totals'!$A18,'Claim Entry'!S$5:S$200)</f>
        <v>0</v>
      </c>
      <c r="K18" s="104">
        <f>SUMIF('Claim Entry'!$F$5:$F$200,'Claim Totals'!$A18,'Claim Entry'!T$5:T$200)</f>
        <v>0</v>
      </c>
      <c r="L18" s="104">
        <f>SUMIF('Claim Entry'!$F$5:$F$200,'Claim Totals'!$A18,'Claim Entry'!U$5:U$200)</f>
        <v>0</v>
      </c>
      <c r="M18" s="104">
        <f>SUMIF('Claim Entry'!$F$5:$F$200,'Claim Totals'!$A18,'Claim Entry'!V$5:V$200)</f>
        <v>0</v>
      </c>
      <c r="N18" s="104">
        <f>SUMIF('Claim Entry'!$F$5:$F$200,'Claim Totals'!$A18,'Claim Entry'!W$5:W$200)</f>
        <v>0</v>
      </c>
      <c r="O18" s="104">
        <f>SUMIF('Claim Entry'!$F$5:$F$200,'Claim Totals'!$A18,'Claim Entry'!X$5:X$200)</f>
        <v>0</v>
      </c>
      <c r="P18" s="104">
        <f>SUMIF('Claim Entry'!$F$5:$F$200,'Claim Totals'!$A18,'Claim Entry'!Y$5:Y$200)</f>
        <v>0</v>
      </c>
      <c r="Q18" s="104">
        <f>SUMIF('Claim Entry'!$F$5:$F$200,'Claim Totals'!$A18,'Claim Entry'!Z$5:Z$200)</f>
        <v>0</v>
      </c>
      <c r="R18" s="104">
        <f>SUMIF('Claim Entry'!$F$5:$F$200,'Claim Totals'!$A18,'Claim Entry'!AA$5:AA$200)</f>
        <v>0</v>
      </c>
      <c r="S18" s="104">
        <f>SUMIF('Claim Entry'!$F$5:$F$200,'Claim Totals'!$A18,'Claim Entry'!AB$5:AB$200)</f>
        <v>0</v>
      </c>
      <c r="T18" s="104">
        <f>SUMIF('Claim Entry'!$F$5:$F$200,'Claim Totals'!$A18,'Claim Entry'!AC$5:AC$200)</f>
        <v>0</v>
      </c>
      <c r="U18" s="104">
        <f>SUMIF('Claim Entry'!$F$5:$F$200,'Claim Totals'!$A18,'Claim Entry'!AD$5:AD$200)</f>
        <v>0</v>
      </c>
      <c r="V18" s="104">
        <f>SUMIF('Claim Entry'!$F$5:$F$200,'Claim Totals'!$A18,'Claim Entry'!AE$5:AE$200)</f>
        <v>0</v>
      </c>
      <c r="W18" s="104">
        <f>SUMIF('Claim Entry'!$F$5:$F$200,'Claim Totals'!$A18,'Claim Entry'!AF$5:AF$200)</f>
        <v>0</v>
      </c>
      <c r="X18" s="104">
        <f>SUMIF('Claim Entry'!$F$5:$F$200,'Claim Totals'!$A18,'Claim Entry'!AG$5:AG$200)</f>
        <v>0</v>
      </c>
      <c r="Y18" s="104">
        <f>SUMIF('Claim Entry'!$F$5:$F$200,'Claim Totals'!$A18,'Claim Entry'!AH$5:AH$200)</f>
        <v>0</v>
      </c>
      <c r="Z18" s="104">
        <f>SUMIF('Claim Entry'!$F$5:$F$200,'Claim Totals'!$A18,'Claim Entry'!AI$5:AI$200)</f>
        <v>0</v>
      </c>
      <c r="AA18" s="104">
        <f>SUMIF('Claim Entry'!$F$5:$F$200,'Claim Totals'!$A18,'Claim Entry'!AJ$5:AJ$200)</f>
        <v>0</v>
      </c>
      <c r="AB18" s="104">
        <f>SUMIF('Claim Entry'!$F$5:$F$200,'Claim Totals'!$A18,'Claim Entry'!AK$5:AK$200)</f>
        <v>0</v>
      </c>
      <c r="AC18" s="104">
        <f>SUMIF('Claim Entry'!$F$5:$F$200,'Claim Totals'!$A18,'Claim Entry'!AL$5:AL$200)</f>
        <v>0</v>
      </c>
      <c r="AD18" s="104">
        <f>SUMIF('Claim Entry'!$F$5:$F$200,'Claim Totals'!$A18,'Claim Entry'!AM$5:AM$200)</f>
        <v>0</v>
      </c>
      <c r="AE18" s="104">
        <f>SUMIF('Claim Entry'!$F$5:$F$200,'Claim Totals'!$A18,'Claim Entry'!AN$5:AN$200)</f>
        <v>0</v>
      </c>
      <c r="AF18" s="104">
        <f>SUMIF('Claim Entry'!$F$5:$F$200,'Claim Totals'!$A18,'Claim Entry'!AO$5:AO$200)</f>
        <v>0</v>
      </c>
      <c r="AG18" s="104">
        <f>SUMIF('Claim Entry'!$F$5:$F$200,'Claim Totals'!$A18,'Claim Entry'!AP$5:AP$200)</f>
        <v>0</v>
      </c>
      <c r="AH18" s="104">
        <f>SUMIF('Claim Entry'!$F$5:$F$200,'Claim Totals'!$A18,'Claim Entry'!AQ$5:AQ$200)</f>
        <v>0</v>
      </c>
      <c r="AI18" s="104">
        <f>SUMIF('Claim Entry'!$F$5:$F$200,'Claim Totals'!$A18,'Claim Entry'!AR$5:AR$200)</f>
        <v>0</v>
      </c>
      <c r="AJ18" s="104">
        <f>SUMIF('Claim Entry'!$F$5:$F$200,'Claim Totals'!$A18,'Claim Entry'!AS$5:AS$200)</f>
        <v>0</v>
      </c>
      <c r="AK18" s="104">
        <f>SUMIF('Claim Entry'!$F$5:$F$200,'Claim Totals'!$A18,'Claim Entry'!AT$5:AT$200)</f>
        <v>0</v>
      </c>
      <c r="AL18" s="104">
        <f>SUMIF('Claim Entry'!$F$5:$F$200,'Claim Totals'!$A18,'Claim Entry'!AU$5:AU$200)</f>
        <v>0</v>
      </c>
      <c r="AM18" s="104">
        <f>SUMIF('Claim Entry'!$F$5:$F$200,'Claim Totals'!$A18,'Claim Entry'!AV$5:AV$200)</f>
        <v>0</v>
      </c>
      <c r="AN18" s="104">
        <f>SUMIF('Claim Entry'!$F$5:$F$200,'Claim Totals'!$A18,'Claim Entry'!AW$5:AW$200)</f>
        <v>0</v>
      </c>
      <c r="AO18" s="104">
        <f>SUMIF('Claim Entry'!$F$5:$F$200,'Claim Totals'!$A18,'Claim Entry'!AX$5:AX$200)</f>
        <v>0</v>
      </c>
      <c r="AP18" s="104">
        <f>SUMIF('Claim Entry'!$F$5:$F$200,'Claim Totals'!$A18,'Claim Entry'!AY$5:AY$200)</f>
        <v>0</v>
      </c>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row>
    <row r="19" spans="1:105" s="17" customFormat="1" x14ac:dyDescent="0.25">
      <c r="A19" s="14">
        <v>11</v>
      </c>
      <c r="B19" s="15" t="str">
        <f>_xlfn.XLOOKUP(A19,'Claim Entry'!$F$5:$F$200,'Claim Entry'!$G$5:$G$200,"",0)</f>
        <v/>
      </c>
      <c r="C19" s="107">
        <f t="shared" si="29"/>
        <v>0</v>
      </c>
      <c r="D19" s="104">
        <f>SUMIF('Claim Entry'!$F$5:$F$200,'Claim Totals'!$A19,'Claim Entry'!M$5:M$200)</f>
        <v>0</v>
      </c>
      <c r="E19" s="104">
        <f>SUMIF('Claim Entry'!$F$5:$F$200,'Claim Totals'!$A19,'Claim Entry'!N$5:N$200)</f>
        <v>0</v>
      </c>
      <c r="F19" s="104">
        <f>SUMIF('Claim Entry'!$F$5:$F$200,'Claim Totals'!$A19,'Claim Entry'!O$5:O$200)</f>
        <v>0</v>
      </c>
      <c r="G19" s="104">
        <f>SUMIF('Claim Entry'!$F$5:$F$200,'Claim Totals'!$A19,'Claim Entry'!P$5:P$200)</f>
        <v>0</v>
      </c>
      <c r="H19" s="104">
        <f>SUMIF('Claim Entry'!$F$5:$F$200,'Claim Totals'!$A19,'Claim Entry'!Q$5:Q$200)</f>
        <v>0</v>
      </c>
      <c r="I19" s="104">
        <f>SUMIF('Claim Entry'!$F$5:$F$200,'Claim Totals'!$A19,'Claim Entry'!R$5:R$200)</f>
        <v>0</v>
      </c>
      <c r="J19" s="104">
        <f>SUMIF('Claim Entry'!$F$5:$F$200,'Claim Totals'!$A19,'Claim Entry'!S$5:S$200)</f>
        <v>0</v>
      </c>
      <c r="K19" s="104">
        <f>SUMIF('Claim Entry'!$F$5:$F$200,'Claim Totals'!$A19,'Claim Entry'!T$5:T$200)</f>
        <v>0</v>
      </c>
      <c r="L19" s="104">
        <f>SUMIF('Claim Entry'!$F$5:$F$200,'Claim Totals'!$A19,'Claim Entry'!U$5:U$200)</f>
        <v>0</v>
      </c>
      <c r="M19" s="104">
        <f>SUMIF('Claim Entry'!$F$5:$F$200,'Claim Totals'!$A19,'Claim Entry'!V$5:V$200)</f>
        <v>0</v>
      </c>
      <c r="N19" s="104">
        <f>SUMIF('Claim Entry'!$F$5:$F$200,'Claim Totals'!$A19,'Claim Entry'!W$5:W$200)</f>
        <v>0</v>
      </c>
      <c r="O19" s="104">
        <f>SUMIF('Claim Entry'!$F$5:$F$200,'Claim Totals'!$A19,'Claim Entry'!X$5:X$200)</f>
        <v>0</v>
      </c>
      <c r="P19" s="104">
        <f>SUMIF('Claim Entry'!$F$5:$F$200,'Claim Totals'!$A19,'Claim Entry'!Y$5:Y$200)</f>
        <v>0</v>
      </c>
      <c r="Q19" s="104">
        <f>SUMIF('Claim Entry'!$F$5:$F$200,'Claim Totals'!$A19,'Claim Entry'!Z$5:Z$200)</f>
        <v>0</v>
      </c>
      <c r="R19" s="104">
        <f>SUMIF('Claim Entry'!$F$5:$F$200,'Claim Totals'!$A19,'Claim Entry'!AA$5:AA$200)</f>
        <v>0</v>
      </c>
      <c r="S19" s="104">
        <f>SUMIF('Claim Entry'!$F$5:$F$200,'Claim Totals'!$A19,'Claim Entry'!AB$5:AB$200)</f>
        <v>0</v>
      </c>
      <c r="T19" s="104">
        <f>SUMIF('Claim Entry'!$F$5:$F$200,'Claim Totals'!$A19,'Claim Entry'!AC$5:AC$200)</f>
        <v>0</v>
      </c>
      <c r="U19" s="104">
        <f>SUMIF('Claim Entry'!$F$5:$F$200,'Claim Totals'!$A19,'Claim Entry'!AD$5:AD$200)</f>
        <v>0</v>
      </c>
      <c r="V19" s="104">
        <f>SUMIF('Claim Entry'!$F$5:$F$200,'Claim Totals'!$A19,'Claim Entry'!AE$5:AE$200)</f>
        <v>0</v>
      </c>
      <c r="W19" s="104">
        <f>SUMIF('Claim Entry'!$F$5:$F$200,'Claim Totals'!$A19,'Claim Entry'!AF$5:AF$200)</f>
        <v>0</v>
      </c>
      <c r="X19" s="104">
        <f>SUMIF('Claim Entry'!$F$5:$F$200,'Claim Totals'!$A19,'Claim Entry'!AG$5:AG$200)</f>
        <v>0</v>
      </c>
      <c r="Y19" s="104">
        <f>SUMIF('Claim Entry'!$F$5:$F$200,'Claim Totals'!$A19,'Claim Entry'!AH$5:AH$200)</f>
        <v>0</v>
      </c>
      <c r="Z19" s="104">
        <f>SUMIF('Claim Entry'!$F$5:$F$200,'Claim Totals'!$A19,'Claim Entry'!AI$5:AI$200)</f>
        <v>0</v>
      </c>
      <c r="AA19" s="104">
        <f>SUMIF('Claim Entry'!$F$5:$F$200,'Claim Totals'!$A19,'Claim Entry'!AJ$5:AJ$200)</f>
        <v>0</v>
      </c>
      <c r="AB19" s="104">
        <f>SUMIF('Claim Entry'!$F$5:$F$200,'Claim Totals'!$A19,'Claim Entry'!AK$5:AK$200)</f>
        <v>0</v>
      </c>
      <c r="AC19" s="104">
        <f>SUMIF('Claim Entry'!$F$5:$F$200,'Claim Totals'!$A19,'Claim Entry'!AL$5:AL$200)</f>
        <v>0</v>
      </c>
      <c r="AD19" s="104">
        <f>SUMIF('Claim Entry'!$F$5:$F$200,'Claim Totals'!$A19,'Claim Entry'!AM$5:AM$200)</f>
        <v>0</v>
      </c>
      <c r="AE19" s="104">
        <f>SUMIF('Claim Entry'!$F$5:$F$200,'Claim Totals'!$A19,'Claim Entry'!AN$5:AN$200)</f>
        <v>0</v>
      </c>
      <c r="AF19" s="104">
        <f>SUMIF('Claim Entry'!$F$5:$F$200,'Claim Totals'!$A19,'Claim Entry'!AO$5:AO$200)</f>
        <v>0</v>
      </c>
      <c r="AG19" s="104">
        <f>SUMIF('Claim Entry'!$F$5:$F$200,'Claim Totals'!$A19,'Claim Entry'!AP$5:AP$200)</f>
        <v>0</v>
      </c>
      <c r="AH19" s="104">
        <f>SUMIF('Claim Entry'!$F$5:$F$200,'Claim Totals'!$A19,'Claim Entry'!AQ$5:AQ$200)</f>
        <v>0</v>
      </c>
      <c r="AI19" s="104">
        <f>SUMIF('Claim Entry'!$F$5:$F$200,'Claim Totals'!$A19,'Claim Entry'!AR$5:AR$200)</f>
        <v>0</v>
      </c>
      <c r="AJ19" s="104">
        <f>SUMIF('Claim Entry'!$F$5:$F$200,'Claim Totals'!$A19,'Claim Entry'!AS$5:AS$200)</f>
        <v>0</v>
      </c>
      <c r="AK19" s="104">
        <f>SUMIF('Claim Entry'!$F$5:$F$200,'Claim Totals'!$A19,'Claim Entry'!AT$5:AT$200)</f>
        <v>0</v>
      </c>
      <c r="AL19" s="104">
        <f>SUMIF('Claim Entry'!$F$5:$F$200,'Claim Totals'!$A19,'Claim Entry'!AU$5:AU$200)</f>
        <v>0</v>
      </c>
      <c r="AM19" s="104">
        <f>SUMIF('Claim Entry'!$F$5:$F$200,'Claim Totals'!$A19,'Claim Entry'!AV$5:AV$200)</f>
        <v>0</v>
      </c>
      <c r="AN19" s="104">
        <f>SUMIF('Claim Entry'!$F$5:$F$200,'Claim Totals'!$A19,'Claim Entry'!AW$5:AW$200)</f>
        <v>0</v>
      </c>
      <c r="AO19" s="104">
        <f>SUMIF('Claim Entry'!$F$5:$F$200,'Claim Totals'!$A19,'Claim Entry'!AX$5:AX$200)</f>
        <v>0</v>
      </c>
      <c r="AP19" s="104">
        <f>SUMIF('Claim Entry'!$F$5:$F$200,'Claim Totals'!$A19,'Claim Entry'!AY$5:AY$200)</f>
        <v>0</v>
      </c>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row>
    <row r="20" spans="1:105" s="17" customFormat="1" x14ac:dyDescent="0.25">
      <c r="A20" s="14">
        <v>12</v>
      </c>
      <c r="B20" s="15" t="str">
        <f>_xlfn.XLOOKUP(A20,'Claim Entry'!$F$5:$F$200,'Claim Entry'!$G$5:$G$200,"",0)</f>
        <v/>
      </c>
      <c r="C20" s="107">
        <f t="shared" si="29"/>
        <v>0</v>
      </c>
      <c r="D20" s="104">
        <f>SUMIF('Claim Entry'!$F$5:$F$200,'Claim Totals'!$A20,'Claim Entry'!M$5:M$200)</f>
        <v>0</v>
      </c>
      <c r="E20" s="104">
        <f>SUMIF('Claim Entry'!$F$5:$F$200,'Claim Totals'!$A20,'Claim Entry'!N$5:N$200)</f>
        <v>0</v>
      </c>
      <c r="F20" s="104">
        <f>SUMIF('Claim Entry'!$F$5:$F$200,'Claim Totals'!$A20,'Claim Entry'!O$5:O$200)</f>
        <v>0</v>
      </c>
      <c r="G20" s="104">
        <f>SUMIF('Claim Entry'!$F$5:$F$200,'Claim Totals'!$A20,'Claim Entry'!P$5:P$200)</f>
        <v>0</v>
      </c>
      <c r="H20" s="104">
        <f>SUMIF('Claim Entry'!$F$5:$F$200,'Claim Totals'!$A20,'Claim Entry'!Q$5:Q$200)</f>
        <v>0</v>
      </c>
      <c r="I20" s="104">
        <f>SUMIF('Claim Entry'!$F$5:$F$200,'Claim Totals'!$A20,'Claim Entry'!R$5:R$200)</f>
        <v>0</v>
      </c>
      <c r="J20" s="104">
        <f>SUMIF('Claim Entry'!$F$5:$F$200,'Claim Totals'!$A20,'Claim Entry'!S$5:S$200)</f>
        <v>0</v>
      </c>
      <c r="K20" s="104">
        <f>SUMIF('Claim Entry'!$F$5:$F$200,'Claim Totals'!$A20,'Claim Entry'!T$5:T$200)</f>
        <v>0</v>
      </c>
      <c r="L20" s="104">
        <f>SUMIF('Claim Entry'!$F$5:$F$200,'Claim Totals'!$A20,'Claim Entry'!U$5:U$200)</f>
        <v>0</v>
      </c>
      <c r="M20" s="104">
        <f>SUMIF('Claim Entry'!$F$5:$F$200,'Claim Totals'!$A20,'Claim Entry'!V$5:V$200)</f>
        <v>0</v>
      </c>
      <c r="N20" s="104">
        <f>SUMIF('Claim Entry'!$F$5:$F$200,'Claim Totals'!$A20,'Claim Entry'!W$5:W$200)</f>
        <v>0</v>
      </c>
      <c r="O20" s="104">
        <f>SUMIF('Claim Entry'!$F$5:$F$200,'Claim Totals'!$A20,'Claim Entry'!X$5:X$200)</f>
        <v>0</v>
      </c>
      <c r="P20" s="104">
        <f>SUMIF('Claim Entry'!$F$5:$F$200,'Claim Totals'!$A20,'Claim Entry'!Y$5:Y$200)</f>
        <v>0</v>
      </c>
      <c r="Q20" s="104">
        <f>SUMIF('Claim Entry'!$F$5:$F$200,'Claim Totals'!$A20,'Claim Entry'!Z$5:Z$200)</f>
        <v>0</v>
      </c>
      <c r="R20" s="104">
        <f>SUMIF('Claim Entry'!$F$5:$F$200,'Claim Totals'!$A20,'Claim Entry'!AA$5:AA$200)</f>
        <v>0</v>
      </c>
      <c r="S20" s="104">
        <f>SUMIF('Claim Entry'!$F$5:$F$200,'Claim Totals'!$A20,'Claim Entry'!AB$5:AB$200)</f>
        <v>0</v>
      </c>
      <c r="T20" s="104">
        <f>SUMIF('Claim Entry'!$F$5:$F$200,'Claim Totals'!$A20,'Claim Entry'!AC$5:AC$200)</f>
        <v>0</v>
      </c>
      <c r="U20" s="104">
        <f>SUMIF('Claim Entry'!$F$5:$F$200,'Claim Totals'!$A20,'Claim Entry'!AD$5:AD$200)</f>
        <v>0</v>
      </c>
      <c r="V20" s="104">
        <f>SUMIF('Claim Entry'!$F$5:$F$200,'Claim Totals'!$A20,'Claim Entry'!AE$5:AE$200)</f>
        <v>0</v>
      </c>
      <c r="W20" s="104">
        <f>SUMIF('Claim Entry'!$F$5:$F$200,'Claim Totals'!$A20,'Claim Entry'!AF$5:AF$200)</f>
        <v>0</v>
      </c>
      <c r="X20" s="104">
        <f>SUMIF('Claim Entry'!$F$5:$F$200,'Claim Totals'!$A20,'Claim Entry'!AG$5:AG$200)</f>
        <v>0</v>
      </c>
      <c r="Y20" s="104">
        <f>SUMIF('Claim Entry'!$F$5:$F$200,'Claim Totals'!$A20,'Claim Entry'!AH$5:AH$200)</f>
        <v>0</v>
      </c>
      <c r="Z20" s="104">
        <f>SUMIF('Claim Entry'!$F$5:$F$200,'Claim Totals'!$A20,'Claim Entry'!AI$5:AI$200)</f>
        <v>0</v>
      </c>
      <c r="AA20" s="104">
        <f>SUMIF('Claim Entry'!$F$5:$F$200,'Claim Totals'!$A20,'Claim Entry'!AJ$5:AJ$200)</f>
        <v>0</v>
      </c>
      <c r="AB20" s="104">
        <f>SUMIF('Claim Entry'!$F$5:$F$200,'Claim Totals'!$A20,'Claim Entry'!AK$5:AK$200)</f>
        <v>0</v>
      </c>
      <c r="AC20" s="104">
        <f>SUMIF('Claim Entry'!$F$5:$F$200,'Claim Totals'!$A20,'Claim Entry'!AL$5:AL$200)</f>
        <v>0</v>
      </c>
      <c r="AD20" s="104">
        <f>SUMIF('Claim Entry'!$F$5:$F$200,'Claim Totals'!$A20,'Claim Entry'!AM$5:AM$200)</f>
        <v>0</v>
      </c>
      <c r="AE20" s="104">
        <f>SUMIF('Claim Entry'!$F$5:$F$200,'Claim Totals'!$A20,'Claim Entry'!AN$5:AN$200)</f>
        <v>0</v>
      </c>
      <c r="AF20" s="104">
        <f>SUMIF('Claim Entry'!$F$5:$F$200,'Claim Totals'!$A20,'Claim Entry'!AO$5:AO$200)</f>
        <v>0</v>
      </c>
      <c r="AG20" s="104">
        <f>SUMIF('Claim Entry'!$F$5:$F$200,'Claim Totals'!$A20,'Claim Entry'!AP$5:AP$200)</f>
        <v>0</v>
      </c>
      <c r="AH20" s="104">
        <f>SUMIF('Claim Entry'!$F$5:$F$200,'Claim Totals'!$A20,'Claim Entry'!AQ$5:AQ$200)</f>
        <v>0</v>
      </c>
      <c r="AI20" s="104">
        <f>SUMIF('Claim Entry'!$F$5:$F$200,'Claim Totals'!$A20,'Claim Entry'!AR$5:AR$200)</f>
        <v>0</v>
      </c>
      <c r="AJ20" s="104">
        <f>SUMIF('Claim Entry'!$F$5:$F$200,'Claim Totals'!$A20,'Claim Entry'!AS$5:AS$200)</f>
        <v>0</v>
      </c>
      <c r="AK20" s="104">
        <f>SUMIF('Claim Entry'!$F$5:$F$200,'Claim Totals'!$A20,'Claim Entry'!AT$5:AT$200)</f>
        <v>0</v>
      </c>
      <c r="AL20" s="104">
        <f>SUMIF('Claim Entry'!$F$5:$F$200,'Claim Totals'!$A20,'Claim Entry'!AU$5:AU$200)</f>
        <v>0</v>
      </c>
      <c r="AM20" s="104">
        <f>SUMIF('Claim Entry'!$F$5:$F$200,'Claim Totals'!$A20,'Claim Entry'!AV$5:AV$200)</f>
        <v>0</v>
      </c>
      <c r="AN20" s="104">
        <f>SUMIF('Claim Entry'!$F$5:$F$200,'Claim Totals'!$A20,'Claim Entry'!AW$5:AW$200)</f>
        <v>0</v>
      </c>
      <c r="AO20" s="104">
        <f>SUMIF('Claim Entry'!$F$5:$F$200,'Claim Totals'!$A20,'Claim Entry'!AX$5:AX$200)</f>
        <v>0</v>
      </c>
      <c r="AP20" s="104">
        <f>SUMIF('Claim Entry'!$F$5:$F$200,'Claim Totals'!$A20,'Claim Entry'!AY$5:AY$200)</f>
        <v>0</v>
      </c>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row>
    <row r="21" spans="1:105" s="17" customFormat="1" x14ac:dyDescent="0.25">
      <c r="A21" s="14">
        <v>13</v>
      </c>
      <c r="B21" s="15" t="str">
        <f>_xlfn.XLOOKUP(A21,'Claim Entry'!$F$5:$F$200,'Claim Entry'!$G$5:$G$200,"",0)</f>
        <v/>
      </c>
      <c r="C21" s="107">
        <f t="shared" si="29"/>
        <v>0</v>
      </c>
      <c r="D21" s="104">
        <f>SUMIF('Claim Entry'!$F$5:$F$200,'Claim Totals'!$A21,'Claim Entry'!M$5:M$200)</f>
        <v>0</v>
      </c>
      <c r="E21" s="104">
        <f>SUMIF('Claim Entry'!$F$5:$F$200,'Claim Totals'!$A21,'Claim Entry'!N$5:N$200)</f>
        <v>0</v>
      </c>
      <c r="F21" s="104">
        <f>SUMIF('Claim Entry'!$F$5:$F$200,'Claim Totals'!$A21,'Claim Entry'!O$5:O$200)</f>
        <v>0</v>
      </c>
      <c r="G21" s="104">
        <f>SUMIF('Claim Entry'!$F$5:$F$200,'Claim Totals'!$A21,'Claim Entry'!P$5:P$200)</f>
        <v>0</v>
      </c>
      <c r="H21" s="104">
        <f>SUMIF('Claim Entry'!$F$5:$F$200,'Claim Totals'!$A21,'Claim Entry'!Q$5:Q$200)</f>
        <v>0</v>
      </c>
      <c r="I21" s="104">
        <f>SUMIF('Claim Entry'!$F$5:$F$200,'Claim Totals'!$A21,'Claim Entry'!R$5:R$200)</f>
        <v>0</v>
      </c>
      <c r="J21" s="104">
        <f>SUMIF('Claim Entry'!$F$5:$F$200,'Claim Totals'!$A21,'Claim Entry'!S$5:S$200)</f>
        <v>0</v>
      </c>
      <c r="K21" s="104">
        <f>SUMIF('Claim Entry'!$F$5:$F$200,'Claim Totals'!$A21,'Claim Entry'!T$5:T$200)</f>
        <v>0</v>
      </c>
      <c r="L21" s="104">
        <f>SUMIF('Claim Entry'!$F$5:$F$200,'Claim Totals'!$A21,'Claim Entry'!U$5:U$200)</f>
        <v>0</v>
      </c>
      <c r="M21" s="104">
        <f>SUMIF('Claim Entry'!$F$5:$F$200,'Claim Totals'!$A21,'Claim Entry'!V$5:V$200)</f>
        <v>0</v>
      </c>
      <c r="N21" s="104">
        <f>SUMIF('Claim Entry'!$F$5:$F$200,'Claim Totals'!$A21,'Claim Entry'!W$5:W$200)</f>
        <v>0</v>
      </c>
      <c r="O21" s="104">
        <f>SUMIF('Claim Entry'!$F$5:$F$200,'Claim Totals'!$A21,'Claim Entry'!X$5:X$200)</f>
        <v>0</v>
      </c>
      <c r="P21" s="104">
        <f>SUMIF('Claim Entry'!$F$5:$F$200,'Claim Totals'!$A21,'Claim Entry'!Y$5:Y$200)</f>
        <v>0</v>
      </c>
      <c r="Q21" s="104">
        <f>SUMIF('Claim Entry'!$F$5:$F$200,'Claim Totals'!$A21,'Claim Entry'!Z$5:Z$200)</f>
        <v>0</v>
      </c>
      <c r="R21" s="104">
        <f>SUMIF('Claim Entry'!$F$5:$F$200,'Claim Totals'!$A21,'Claim Entry'!AA$5:AA$200)</f>
        <v>0</v>
      </c>
      <c r="S21" s="104">
        <f>SUMIF('Claim Entry'!$F$5:$F$200,'Claim Totals'!$A21,'Claim Entry'!AB$5:AB$200)</f>
        <v>0</v>
      </c>
      <c r="T21" s="104">
        <f>SUMIF('Claim Entry'!$F$5:$F$200,'Claim Totals'!$A21,'Claim Entry'!AC$5:AC$200)</f>
        <v>0</v>
      </c>
      <c r="U21" s="104">
        <f>SUMIF('Claim Entry'!$F$5:$F$200,'Claim Totals'!$A21,'Claim Entry'!AD$5:AD$200)</f>
        <v>0</v>
      </c>
      <c r="V21" s="104">
        <f>SUMIF('Claim Entry'!$F$5:$F$200,'Claim Totals'!$A21,'Claim Entry'!AE$5:AE$200)</f>
        <v>0</v>
      </c>
      <c r="W21" s="104">
        <f>SUMIF('Claim Entry'!$F$5:$F$200,'Claim Totals'!$A21,'Claim Entry'!AF$5:AF$200)</f>
        <v>0</v>
      </c>
      <c r="X21" s="104">
        <f>SUMIF('Claim Entry'!$F$5:$F$200,'Claim Totals'!$A21,'Claim Entry'!AG$5:AG$200)</f>
        <v>0</v>
      </c>
      <c r="Y21" s="104">
        <f>SUMIF('Claim Entry'!$F$5:$F$200,'Claim Totals'!$A21,'Claim Entry'!AH$5:AH$200)</f>
        <v>0</v>
      </c>
      <c r="Z21" s="104">
        <f>SUMIF('Claim Entry'!$F$5:$F$200,'Claim Totals'!$A21,'Claim Entry'!AI$5:AI$200)</f>
        <v>0</v>
      </c>
      <c r="AA21" s="104">
        <f>SUMIF('Claim Entry'!$F$5:$F$200,'Claim Totals'!$A21,'Claim Entry'!AJ$5:AJ$200)</f>
        <v>0</v>
      </c>
      <c r="AB21" s="104">
        <f>SUMIF('Claim Entry'!$F$5:$F$200,'Claim Totals'!$A21,'Claim Entry'!AK$5:AK$200)</f>
        <v>0</v>
      </c>
      <c r="AC21" s="104">
        <f>SUMIF('Claim Entry'!$F$5:$F$200,'Claim Totals'!$A21,'Claim Entry'!AL$5:AL$200)</f>
        <v>0</v>
      </c>
      <c r="AD21" s="104">
        <f>SUMIF('Claim Entry'!$F$5:$F$200,'Claim Totals'!$A21,'Claim Entry'!AM$5:AM$200)</f>
        <v>0</v>
      </c>
      <c r="AE21" s="104">
        <f>SUMIF('Claim Entry'!$F$5:$F$200,'Claim Totals'!$A21,'Claim Entry'!AN$5:AN$200)</f>
        <v>0</v>
      </c>
      <c r="AF21" s="104">
        <f>SUMIF('Claim Entry'!$F$5:$F$200,'Claim Totals'!$A21,'Claim Entry'!AO$5:AO$200)</f>
        <v>0</v>
      </c>
      <c r="AG21" s="104">
        <f>SUMIF('Claim Entry'!$F$5:$F$200,'Claim Totals'!$A21,'Claim Entry'!AP$5:AP$200)</f>
        <v>0</v>
      </c>
      <c r="AH21" s="104">
        <f>SUMIF('Claim Entry'!$F$5:$F$200,'Claim Totals'!$A21,'Claim Entry'!AQ$5:AQ$200)</f>
        <v>0</v>
      </c>
      <c r="AI21" s="104">
        <f>SUMIF('Claim Entry'!$F$5:$F$200,'Claim Totals'!$A21,'Claim Entry'!AR$5:AR$200)</f>
        <v>0</v>
      </c>
      <c r="AJ21" s="104">
        <f>SUMIF('Claim Entry'!$F$5:$F$200,'Claim Totals'!$A21,'Claim Entry'!AS$5:AS$200)</f>
        <v>0</v>
      </c>
      <c r="AK21" s="104">
        <f>SUMIF('Claim Entry'!$F$5:$F$200,'Claim Totals'!$A21,'Claim Entry'!AT$5:AT$200)</f>
        <v>0</v>
      </c>
      <c r="AL21" s="104">
        <f>SUMIF('Claim Entry'!$F$5:$F$200,'Claim Totals'!$A21,'Claim Entry'!AU$5:AU$200)</f>
        <v>0</v>
      </c>
      <c r="AM21" s="104">
        <f>SUMIF('Claim Entry'!$F$5:$F$200,'Claim Totals'!$A21,'Claim Entry'!AV$5:AV$200)</f>
        <v>0</v>
      </c>
      <c r="AN21" s="104">
        <f>SUMIF('Claim Entry'!$F$5:$F$200,'Claim Totals'!$A21,'Claim Entry'!AW$5:AW$200)</f>
        <v>0</v>
      </c>
      <c r="AO21" s="104">
        <f>SUMIF('Claim Entry'!$F$5:$F$200,'Claim Totals'!$A21,'Claim Entry'!AX$5:AX$200)</f>
        <v>0</v>
      </c>
      <c r="AP21" s="104">
        <f>SUMIF('Claim Entry'!$F$5:$F$200,'Claim Totals'!$A21,'Claim Entry'!AY$5:AY$200)</f>
        <v>0</v>
      </c>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row>
    <row r="22" spans="1:105" s="17" customFormat="1" x14ac:dyDescent="0.25">
      <c r="A22" s="14">
        <v>14</v>
      </c>
      <c r="B22" s="15" t="str">
        <f>_xlfn.XLOOKUP(A22,'Claim Entry'!$F$5:$F$200,'Claim Entry'!$G$5:$G$200,"",0)</f>
        <v/>
      </c>
      <c r="C22" s="107">
        <f t="shared" si="29"/>
        <v>0</v>
      </c>
      <c r="D22" s="104">
        <f>SUMIF('Claim Entry'!$F$5:$F$200,'Claim Totals'!$A22,'Claim Entry'!M$5:M$200)</f>
        <v>0</v>
      </c>
      <c r="E22" s="104">
        <f>SUMIF('Claim Entry'!$F$5:$F$200,'Claim Totals'!$A22,'Claim Entry'!N$5:N$200)</f>
        <v>0</v>
      </c>
      <c r="F22" s="104">
        <f>SUMIF('Claim Entry'!$F$5:$F$200,'Claim Totals'!$A22,'Claim Entry'!O$5:O$200)</f>
        <v>0</v>
      </c>
      <c r="G22" s="104">
        <f>SUMIF('Claim Entry'!$F$5:$F$200,'Claim Totals'!$A22,'Claim Entry'!P$5:P$200)</f>
        <v>0</v>
      </c>
      <c r="H22" s="104">
        <f>SUMIF('Claim Entry'!$F$5:$F$200,'Claim Totals'!$A22,'Claim Entry'!Q$5:Q$200)</f>
        <v>0</v>
      </c>
      <c r="I22" s="104">
        <f>SUMIF('Claim Entry'!$F$5:$F$200,'Claim Totals'!$A22,'Claim Entry'!R$5:R$200)</f>
        <v>0</v>
      </c>
      <c r="J22" s="104">
        <f>SUMIF('Claim Entry'!$F$5:$F$200,'Claim Totals'!$A22,'Claim Entry'!S$5:S$200)</f>
        <v>0</v>
      </c>
      <c r="K22" s="104">
        <f>SUMIF('Claim Entry'!$F$5:$F$200,'Claim Totals'!$A22,'Claim Entry'!T$5:T$200)</f>
        <v>0</v>
      </c>
      <c r="L22" s="104">
        <f>SUMIF('Claim Entry'!$F$5:$F$200,'Claim Totals'!$A22,'Claim Entry'!U$5:U$200)</f>
        <v>0</v>
      </c>
      <c r="M22" s="104">
        <f>SUMIF('Claim Entry'!$F$5:$F$200,'Claim Totals'!$A22,'Claim Entry'!V$5:V$200)</f>
        <v>0</v>
      </c>
      <c r="N22" s="104">
        <f>SUMIF('Claim Entry'!$F$5:$F$200,'Claim Totals'!$A22,'Claim Entry'!W$5:W$200)</f>
        <v>0</v>
      </c>
      <c r="O22" s="104">
        <f>SUMIF('Claim Entry'!$F$5:$F$200,'Claim Totals'!$A22,'Claim Entry'!X$5:X$200)</f>
        <v>0</v>
      </c>
      <c r="P22" s="104">
        <f>SUMIF('Claim Entry'!$F$5:$F$200,'Claim Totals'!$A22,'Claim Entry'!Y$5:Y$200)</f>
        <v>0</v>
      </c>
      <c r="Q22" s="104">
        <f>SUMIF('Claim Entry'!$F$5:$F$200,'Claim Totals'!$A22,'Claim Entry'!Z$5:Z$200)</f>
        <v>0</v>
      </c>
      <c r="R22" s="104">
        <f>SUMIF('Claim Entry'!$F$5:$F$200,'Claim Totals'!$A22,'Claim Entry'!AA$5:AA$200)</f>
        <v>0</v>
      </c>
      <c r="S22" s="104">
        <f>SUMIF('Claim Entry'!$F$5:$F$200,'Claim Totals'!$A22,'Claim Entry'!AB$5:AB$200)</f>
        <v>0</v>
      </c>
      <c r="T22" s="104">
        <f>SUMIF('Claim Entry'!$F$5:$F$200,'Claim Totals'!$A22,'Claim Entry'!AC$5:AC$200)</f>
        <v>0</v>
      </c>
      <c r="U22" s="104">
        <f>SUMIF('Claim Entry'!$F$5:$F$200,'Claim Totals'!$A22,'Claim Entry'!AD$5:AD$200)</f>
        <v>0</v>
      </c>
      <c r="V22" s="104">
        <f>SUMIF('Claim Entry'!$F$5:$F$200,'Claim Totals'!$A22,'Claim Entry'!AE$5:AE$200)</f>
        <v>0</v>
      </c>
      <c r="W22" s="104">
        <f>SUMIF('Claim Entry'!$F$5:$F$200,'Claim Totals'!$A22,'Claim Entry'!AF$5:AF$200)</f>
        <v>0</v>
      </c>
      <c r="X22" s="104">
        <f>SUMIF('Claim Entry'!$F$5:$F$200,'Claim Totals'!$A22,'Claim Entry'!AG$5:AG$200)</f>
        <v>0</v>
      </c>
      <c r="Y22" s="104">
        <f>SUMIF('Claim Entry'!$F$5:$F$200,'Claim Totals'!$A22,'Claim Entry'!AH$5:AH$200)</f>
        <v>0</v>
      </c>
      <c r="Z22" s="104">
        <f>SUMIF('Claim Entry'!$F$5:$F$200,'Claim Totals'!$A22,'Claim Entry'!AI$5:AI$200)</f>
        <v>0</v>
      </c>
      <c r="AA22" s="104">
        <f>SUMIF('Claim Entry'!$F$5:$F$200,'Claim Totals'!$A22,'Claim Entry'!AJ$5:AJ$200)</f>
        <v>0</v>
      </c>
      <c r="AB22" s="104">
        <f>SUMIF('Claim Entry'!$F$5:$F$200,'Claim Totals'!$A22,'Claim Entry'!AK$5:AK$200)</f>
        <v>0</v>
      </c>
      <c r="AC22" s="104">
        <f>SUMIF('Claim Entry'!$F$5:$F$200,'Claim Totals'!$A22,'Claim Entry'!AL$5:AL$200)</f>
        <v>0</v>
      </c>
      <c r="AD22" s="104">
        <f>SUMIF('Claim Entry'!$F$5:$F$200,'Claim Totals'!$A22,'Claim Entry'!AM$5:AM$200)</f>
        <v>0</v>
      </c>
      <c r="AE22" s="104">
        <f>SUMIF('Claim Entry'!$F$5:$F$200,'Claim Totals'!$A22,'Claim Entry'!AN$5:AN$200)</f>
        <v>0</v>
      </c>
      <c r="AF22" s="104">
        <f>SUMIF('Claim Entry'!$F$5:$F$200,'Claim Totals'!$A22,'Claim Entry'!AO$5:AO$200)</f>
        <v>0</v>
      </c>
      <c r="AG22" s="104">
        <f>SUMIF('Claim Entry'!$F$5:$F$200,'Claim Totals'!$A22,'Claim Entry'!AP$5:AP$200)</f>
        <v>0</v>
      </c>
      <c r="AH22" s="104">
        <f>SUMIF('Claim Entry'!$F$5:$F$200,'Claim Totals'!$A22,'Claim Entry'!AQ$5:AQ$200)</f>
        <v>0</v>
      </c>
      <c r="AI22" s="104">
        <f>SUMIF('Claim Entry'!$F$5:$F$200,'Claim Totals'!$A22,'Claim Entry'!AR$5:AR$200)</f>
        <v>0</v>
      </c>
      <c r="AJ22" s="104">
        <f>SUMIF('Claim Entry'!$F$5:$F$200,'Claim Totals'!$A22,'Claim Entry'!AS$5:AS$200)</f>
        <v>0</v>
      </c>
      <c r="AK22" s="104">
        <f>SUMIF('Claim Entry'!$F$5:$F$200,'Claim Totals'!$A22,'Claim Entry'!AT$5:AT$200)</f>
        <v>0</v>
      </c>
      <c r="AL22" s="104">
        <f>SUMIF('Claim Entry'!$F$5:$F$200,'Claim Totals'!$A22,'Claim Entry'!AU$5:AU$200)</f>
        <v>0</v>
      </c>
      <c r="AM22" s="104">
        <f>SUMIF('Claim Entry'!$F$5:$F$200,'Claim Totals'!$A22,'Claim Entry'!AV$5:AV$200)</f>
        <v>0</v>
      </c>
      <c r="AN22" s="104">
        <f>SUMIF('Claim Entry'!$F$5:$F$200,'Claim Totals'!$A22,'Claim Entry'!AW$5:AW$200)</f>
        <v>0</v>
      </c>
      <c r="AO22" s="104">
        <f>SUMIF('Claim Entry'!$F$5:$F$200,'Claim Totals'!$A22,'Claim Entry'!AX$5:AX$200)</f>
        <v>0</v>
      </c>
      <c r="AP22" s="104">
        <f>SUMIF('Claim Entry'!$F$5:$F$200,'Claim Totals'!$A22,'Claim Entry'!AY$5:AY$200)</f>
        <v>0</v>
      </c>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row>
    <row r="23" spans="1:105" s="17" customFormat="1" x14ac:dyDescent="0.25">
      <c r="A23" s="14">
        <v>15</v>
      </c>
      <c r="B23" s="15" t="str">
        <f>_xlfn.XLOOKUP(A23,'Claim Entry'!$F$5:$F$200,'Claim Entry'!$G$5:$G$200,"",0)</f>
        <v/>
      </c>
      <c r="C23" s="107">
        <f t="shared" si="29"/>
        <v>0</v>
      </c>
      <c r="D23" s="104">
        <f>SUMIF('Claim Entry'!$F$5:$F$200,'Claim Totals'!$A23,'Claim Entry'!M$5:M$200)</f>
        <v>0</v>
      </c>
      <c r="E23" s="104">
        <f>SUMIF('Claim Entry'!$F$5:$F$200,'Claim Totals'!$A23,'Claim Entry'!N$5:N$200)</f>
        <v>0</v>
      </c>
      <c r="F23" s="104">
        <f>SUMIF('Claim Entry'!$F$5:$F$200,'Claim Totals'!$A23,'Claim Entry'!O$5:O$200)</f>
        <v>0</v>
      </c>
      <c r="G23" s="104">
        <f>SUMIF('Claim Entry'!$F$5:$F$200,'Claim Totals'!$A23,'Claim Entry'!P$5:P$200)</f>
        <v>0</v>
      </c>
      <c r="H23" s="104">
        <f>SUMIF('Claim Entry'!$F$5:$F$200,'Claim Totals'!$A23,'Claim Entry'!Q$5:Q$200)</f>
        <v>0</v>
      </c>
      <c r="I23" s="104">
        <f>SUMIF('Claim Entry'!$F$5:$F$200,'Claim Totals'!$A23,'Claim Entry'!R$5:R$200)</f>
        <v>0</v>
      </c>
      <c r="J23" s="104">
        <f>SUMIF('Claim Entry'!$F$5:$F$200,'Claim Totals'!$A23,'Claim Entry'!S$5:S$200)</f>
        <v>0</v>
      </c>
      <c r="K23" s="104">
        <f>SUMIF('Claim Entry'!$F$5:$F$200,'Claim Totals'!$A23,'Claim Entry'!T$5:T$200)</f>
        <v>0</v>
      </c>
      <c r="L23" s="104">
        <f>SUMIF('Claim Entry'!$F$5:$F$200,'Claim Totals'!$A23,'Claim Entry'!U$5:U$200)</f>
        <v>0</v>
      </c>
      <c r="M23" s="104">
        <f>SUMIF('Claim Entry'!$F$5:$F$200,'Claim Totals'!$A23,'Claim Entry'!V$5:V$200)</f>
        <v>0</v>
      </c>
      <c r="N23" s="104">
        <f>SUMIF('Claim Entry'!$F$5:$F$200,'Claim Totals'!$A23,'Claim Entry'!W$5:W$200)</f>
        <v>0</v>
      </c>
      <c r="O23" s="104">
        <f>SUMIF('Claim Entry'!$F$5:$F$200,'Claim Totals'!$A23,'Claim Entry'!X$5:X$200)</f>
        <v>0</v>
      </c>
      <c r="P23" s="104">
        <f>SUMIF('Claim Entry'!$F$5:$F$200,'Claim Totals'!$A23,'Claim Entry'!Y$5:Y$200)</f>
        <v>0</v>
      </c>
      <c r="Q23" s="104">
        <f>SUMIF('Claim Entry'!$F$5:$F$200,'Claim Totals'!$A23,'Claim Entry'!Z$5:Z$200)</f>
        <v>0</v>
      </c>
      <c r="R23" s="104">
        <f>SUMIF('Claim Entry'!$F$5:$F$200,'Claim Totals'!$A23,'Claim Entry'!AA$5:AA$200)</f>
        <v>0</v>
      </c>
      <c r="S23" s="104">
        <f>SUMIF('Claim Entry'!$F$5:$F$200,'Claim Totals'!$A23,'Claim Entry'!AB$5:AB$200)</f>
        <v>0</v>
      </c>
      <c r="T23" s="104">
        <f>SUMIF('Claim Entry'!$F$5:$F$200,'Claim Totals'!$A23,'Claim Entry'!AC$5:AC$200)</f>
        <v>0</v>
      </c>
      <c r="U23" s="104">
        <f>SUMIF('Claim Entry'!$F$5:$F$200,'Claim Totals'!$A23,'Claim Entry'!AD$5:AD$200)</f>
        <v>0</v>
      </c>
      <c r="V23" s="104">
        <f>SUMIF('Claim Entry'!$F$5:$F$200,'Claim Totals'!$A23,'Claim Entry'!AE$5:AE$200)</f>
        <v>0</v>
      </c>
      <c r="W23" s="104">
        <f>SUMIF('Claim Entry'!$F$5:$F$200,'Claim Totals'!$A23,'Claim Entry'!AF$5:AF$200)</f>
        <v>0</v>
      </c>
      <c r="X23" s="104">
        <f>SUMIF('Claim Entry'!$F$5:$F$200,'Claim Totals'!$A23,'Claim Entry'!AG$5:AG$200)</f>
        <v>0</v>
      </c>
      <c r="Y23" s="104">
        <f>SUMIF('Claim Entry'!$F$5:$F$200,'Claim Totals'!$A23,'Claim Entry'!AH$5:AH$200)</f>
        <v>0</v>
      </c>
      <c r="Z23" s="104">
        <f>SUMIF('Claim Entry'!$F$5:$F$200,'Claim Totals'!$A23,'Claim Entry'!AI$5:AI$200)</f>
        <v>0</v>
      </c>
      <c r="AA23" s="104">
        <f>SUMIF('Claim Entry'!$F$5:$F$200,'Claim Totals'!$A23,'Claim Entry'!AJ$5:AJ$200)</f>
        <v>0</v>
      </c>
      <c r="AB23" s="104">
        <f>SUMIF('Claim Entry'!$F$5:$F$200,'Claim Totals'!$A23,'Claim Entry'!AK$5:AK$200)</f>
        <v>0</v>
      </c>
      <c r="AC23" s="104">
        <f>SUMIF('Claim Entry'!$F$5:$F$200,'Claim Totals'!$A23,'Claim Entry'!AL$5:AL$200)</f>
        <v>0</v>
      </c>
      <c r="AD23" s="104">
        <f>SUMIF('Claim Entry'!$F$5:$F$200,'Claim Totals'!$A23,'Claim Entry'!AM$5:AM$200)</f>
        <v>0</v>
      </c>
      <c r="AE23" s="104">
        <f>SUMIF('Claim Entry'!$F$5:$F$200,'Claim Totals'!$A23,'Claim Entry'!AN$5:AN$200)</f>
        <v>0</v>
      </c>
      <c r="AF23" s="104">
        <f>SUMIF('Claim Entry'!$F$5:$F$200,'Claim Totals'!$A23,'Claim Entry'!AO$5:AO$200)</f>
        <v>0</v>
      </c>
      <c r="AG23" s="104">
        <f>SUMIF('Claim Entry'!$F$5:$F$200,'Claim Totals'!$A23,'Claim Entry'!AP$5:AP$200)</f>
        <v>0</v>
      </c>
      <c r="AH23" s="104">
        <f>SUMIF('Claim Entry'!$F$5:$F$200,'Claim Totals'!$A23,'Claim Entry'!AQ$5:AQ$200)</f>
        <v>0</v>
      </c>
      <c r="AI23" s="104">
        <f>SUMIF('Claim Entry'!$F$5:$F$200,'Claim Totals'!$A23,'Claim Entry'!AR$5:AR$200)</f>
        <v>0</v>
      </c>
      <c r="AJ23" s="104">
        <f>SUMIF('Claim Entry'!$F$5:$F$200,'Claim Totals'!$A23,'Claim Entry'!AS$5:AS$200)</f>
        <v>0</v>
      </c>
      <c r="AK23" s="104">
        <f>SUMIF('Claim Entry'!$F$5:$F$200,'Claim Totals'!$A23,'Claim Entry'!AT$5:AT$200)</f>
        <v>0</v>
      </c>
      <c r="AL23" s="104">
        <f>SUMIF('Claim Entry'!$F$5:$F$200,'Claim Totals'!$A23,'Claim Entry'!AU$5:AU$200)</f>
        <v>0</v>
      </c>
      <c r="AM23" s="104">
        <f>SUMIF('Claim Entry'!$F$5:$F$200,'Claim Totals'!$A23,'Claim Entry'!AV$5:AV$200)</f>
        <v>0</v>
      </c>
      <c r="AN23" s="104">
        <f>SUMIF('Claim Entry'!$F$5:$F$200,'Claim Totals'!$A23,'Claim Entry'!AW$5:AW$200)</f>
        <v>0</v>
      </c>
      <c r="AO23" s="104">
        <f>SUMIF('Claim Entry'!$F$5:$F$200,'Claim Totals'!$A23,'Claim Entry'!AX$5:AX$200)</f>
        <v>0</v>
      </c>
      <c r="AP23" s="104">
        <f>SUMIF('Claim Entry'!$F$5:$F$200,'Claim Totals'!$A23,'Claim Entry'!AY$5:AY$200)</f>
        <v>0</v>
      </c>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row>
    <row r="24" spans="1:105" s="17" customFormat="1" x14ac:dyDescent="0.25">
      <c r="A24" s="14">
        <v>16</v>
      </c>
      <c r="B24" s="15" t="str">
        <f>_xlfn.XLOOKUP(A24,'Claim Entry'!$F$5:$F$200,'Claim Entry'!$G$5:$G$200,"",0)</f>
        <v/>
      </c>
      <c r="C24" s="107">
        <f t="shared" si="29"/>
        <v>0</v>
      </c>
      <c r="D24" s="104">
        <f>SUMIF('Claim Entry'!$F$5:$F$200,'Claim Totals'!$A24,'Claim Entry'!M$5:M$200)</f>
        <v>0</v>
      </c>
      <c r="E24" s="104">
        <f>SUMIF('Claim Entry'!$F$5:$F$200,'Claim Totals'!$A24,'Claim Entry'!N$5:N$200)</f>
        <v>0</v>
      </c>
      <c r="F24" s="104">
        <f>SUMIF('Claim Entry'!$F$5:$F$200,'Claim Totals'!$A24,'Claim Entry'!O$5:O$200)</f>
        <v>0</v>
      </c>
      <c r="G24" s="104">
        <f>SUMIF('Claim Entry'!$F$5:$F$200,'Claim Totals'!$A24,'Claim Entry'!P$5:P$200)</f>
        <v>0</v>
      </c>
      <c r="H24" s="104">
        <f>SUMIF('Claim Entry'!$F$5:$F$200,'Claim Totals'!$A24,'Claim Entry'!Q$5:Q$200)</f>
        <v>0</v>
      </c>
      <c r="I24" s="104">
        <f>SUMIF('Claim Entry'!$F$5:$F$200,'Claim Totals'!$A24,'Claim Entry'!R$5:R$200)</f>
        <v>0</v>
      </c>
      <c r="J24" s="104">
        <f>SUMIF('Claim Entry'!$F$5:$F$200,'Claim Totals'!$A24,'Claim Entry'!S$5:S$200)</f>
        <v>0</v>
      </c>
      <c r="K24" s="104">
        <f>SUMIF('Claim Entry'!$F$5:$F$200,'Claim Totals'!$A24,'Claim Entry'!T$5:T$200)</f>
        <v>0</v>
      </c>
      <c r="L24" s="104">
        <f>SUMIF('Claim Entry'!$F$5:$F$200,'Claim Totals'!$A24,'Claim Entry'!U$5:U$200)</f>
        <v>0</v>
      </c>
      <c r="M24" s="104">
        <f>SUMIF('Claim Entry'!$F$5:$F$200,'Claim Totals'!$A24,'Claim Entry'!V$5:V$200)</f>
        <v>0</v>
      </c>
      <c r="N24" s="104">
        <f>SUMIF('Claim Entry'!$F$5:$F$200,'Claim Totals'!$A24,'Claim Entry'!W$5:W$200)</f>
        <v>0</v>
      </c>
      <c r="O24" s="104">
        <f>SUMIF('Claim Entry'!$F$5:$F$200,'Claim Totals'!$A24,'Claim Entry'!X$5:X$200)</f>
        <v>0</v>
      </c>
      <c r="P24" s="104">
        <f>SUMIF('Claim Entry'!$F$5:$F$200,'Claim Totals'!$A24,'Claim Entry'!Y$5:Y$200)</f>
        <v>0</v>
      </c>
      <c r="Q24" s="104">
        <f>SUMIF('Claim Entry'!$F$5:$F$200,'Claim Totals'!$A24,'Claim Entry'!Z$5:Z$200)</f>
        <v>0</v>
      </c>
      <c r="R24" s="104">
        <f>SUMIF('Claim Entry'!$F$5:$F$200,'Claim Totals'!$A24,'Claim Entry'!AA$5:AA$200)</f>
        <v>0</v>
      </c>
      <c r="S24" s="104">
        <f>SUMIF('Claim Entry'!$F$5:$F$200,'Claim Totals'!$A24,'Claim Entry'!AB$5:AB$200)</f>
        <v>0</v>
      </c>
      <c r="T24" s="104">
        <f>SUMIF('Claim Entry'!$F$5:$F$200,'Claim Totals'!$A24,'Claim Entry'!AC$5:AC$200)</f>
        <v>0</v>
      </c>
      <c r="U24" s="104">
        <f>SUMIF('Claim Entry'!$F$5:$F$200,'Claim Totals'!$A24,'Claim Entry'!AD$5:AD$200)</f>
        <v>0</v>
      </c>
      <c r="V24" s="104">
        <f>SUMIF('Claim Entry'!$F$5:$F$200,'Claim Totals'!$A24,'Claim Entry'!AE$5:AE$200)</f>
        <v>0</v>
      </c>
      <c r="W24" s="104">
        <f>SUMIF('Claim Entry'!$F$5:$F$200,'Claim Totals'!$A24,'Claim Entry'!AF$5:AF$200)</f>
        <v>0</v>
      </c>
      <c r="X24" s="104">
        <f>SUMIF('Claim Entry'!$F$5:$F$200,'Claim Totals'!$A24,'Claim Entry'!AG$5:AG$200)</f>
        <v>0</v>
      </c>
      <c r="Y24" s="104">
        <f>SUMIF('Claim Entry'!$F$5:$F$200,'Claim Totals'!$A24,'Claim Entry'!AH$5:AH$200)</f>
        <v>0</v>
      </c>
      <c r="Z24" s="104">
        <f>SUMIF('Claim Entry'!$F$5:$F$200,'Claim Totals'!$A24,'Claim Entry'!AI$5:AI$200)</f>
        <v>0</v>
      </c>
      <c r="AA24" s="104">
        <f>SUMIF('Claim Entry'!$F$5:$F$200,'Claim Totals'!$A24,'Claim Entry'!AJ$5:AJ$200)</f>
        <v>0</v>
      </c>
      <c r="AB24" s="104">
        <f>SUMIF('Claim Entry'!$F$5:$F$200,'Claim Totals'!$A24,'Claim Entry'!AK$5:AK$200)</f>
        <v>0</v>
      </c>
      <c r="AC24" s="104">
        <f>SUMIF('Claim Entry'!$F$5:$F$200,'Claim Totals'!$A24,'Claim Entry'!AL$5:AL$200)</f>
        <v>0</v>
      </c>
      <c r="AD24" s="104">
        <f>SUMIF('Claim Entry'!$F$5:$F$200,'Claim Totals'!$A24,'Claim Entry'!AM$5:AM$200)</f>
        <v>0</v>
      </c>
      <c r="AE24" s="104">
        <f>SUMIF('Claim Entry'!$F$5:$F$200,'Claim Totals'!$A24,'Claim Entry'!AN$5:AN$200)</f>
        <v>0</v>
      </c>
      <c r="AF24" s="104">
        <f>SUMIF('Claim Entry'!$F$5:$F$200,'Claim Totals'!$A24,'Claim Entry'!AO$5:AO$200)</f>
        <v>0</v>
      </c>
      <c r="AG24" s="104">
        <f>SUMIF('Claim Entry'!$F$5:$F$200,'Claim Totals'!$A24,'Claim Entry'!AP$5:AP$200)</f>
        <v>0</v>
      </c>
      <c r="AH24" s="104">
        <f>SUMIF('Claim Entry'!$F$5:$F$200,'Claim Totals'!$A24,'Claim Entry'!AQ$5:AQ$200)</f>
        <v>0</v>
      </c>
      <c r="AI24" s="104">
        <f>SUMIF('Claim Entry'!$F$5:$F$200,'Claim Totals'!$A24,'Claim Entry'!AR$5:AR$200)</f>
        <v>0</v>
      </c>
      <c r="AJ24" s="104">
        <f>SUMIF('Claim Entry'!$F$5:$F$200,'Claim Totals'!$A24,'Claim Entry'!AS$5:AS$200)</f>
        <v>0</v>
      </c>
      <c r="AK24" s="104">
        <f>SUMIF('Claim Entry'!$F$5:$F$200,'Claim Totals'!$A24,'Claim Entry'!AT$5:AT$200)</f>
        <v>0</v>
      </c>
      <c r="AL24" s="104">
        <f>SUMIF('Claim Entry'!$F$5:$F$200,'Claim Totals'!$A24,'Claim Entry'!AU$5:AU$200)</f>
        <v>0</v>
      </c>
      <c r="AM24" s="104">
        <f>SUMIF('Claim Entry'!$F$5:$F$200,'Claim Totals'!$A24,'Claim Entry'!AV$5:AV$200)</f>
        <v>0</v>
      </c>
      <c r="AN24" s="104">
        <f>SUMIF('Claim Entry'!$F$5:$F$200,'Claim Totals'!$A24,'Claim Entry'!AW$5:AW$200)</f>
        <v>0</v>
      </c>
      <c r="AO24" s="104">
        <f>SUMIF('Claim Entry'!$F$5:$F$200,'Claim Totals'!$A24,'Claim Entry'!AX$5:AX$200)</f>
        <v>0</v>
      </c>
      <c r="AP24" s="104">
        <f>SUMIF('Claim Entry'!$F$5:$F$200,'Claim Totals'!$A24,'Claim Entry'!AY$5:AY$200)</f>
        <v>0</v>
      </c>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row>
    <row r="25" spans="1:105" s="17" customFormat="1" x14ac:dyDescent="0.25">
      <c r="A25" s="14">
        <v>17</v>
      </c>
      <c r="B25" s="15" t="str">
        <f>_xlfn.XLOOKUP(A25,'Claim Entry'!$F$5:$F$200,'Claim Entry'!$G$5:$G$200,"",0)</f>
        <v/>
      </c>
      <c r="C25" s="107">
        <f t="shared" si="29"/>
        <v>0</v>
      </c>
      <c r="D25" s="104">
        <f>SUMIF('Claim Entry'!$F$5:$F$200,'Claim Totals'!$A25,'Claim Entry'!M$5:M$200)</f>
        <v>0</v>
      </c>
      <c r="E25" s="104">
        <f>SUMIF('Claim Entry'!$F$5:$F$200,'Claim Totals'!$A25,'Claim Entry'!N$5:N$200)</f>
        <v>0</v>
      </c>
      <c r="F25" s="104">
        <f>SUMIF('Claim Entry'!$F$5:$F$200,'Claim Totals'!$A25,'Claim Entry'!O$5:O$200)</f>
        <v>0</v>
      </c>
      <c r="G25" s="104">
        <f>SUMIF('Claim Entry'!$F$5:$F$200,'Claim Totals'!$A25,'Claim Entry'!P$5:P$200)</f>
        <v>0</v>
      </c>
      <c r="H25" s="104">
        <f>SUMIF('Claim Entry'!$F$5:$F$200,'Claim Totals'!$A25,'Claim Entry'!Q$5:Q$200)</f>
        <v>0</v>
      </c>
      <c r="I25" s="104">
        <f>SUMIF('Claim Entry'!$F$5:$F$200,'Claim Totals'!$A25,'Claim Entry'!R$5:R$200)</f>
        <v>0</v>
      </c>
      <c r="J25" s="104">
        <f>SUMIF('Claim Entry'!$F$5:$F$200,'Claim Totals'!$A25,'Claim Entry'!S$5:S$200)</f>
        <v>0</v>
      </c>
      <c r="K25" s="104">
        <f>SUMIF('Claim Entry'!$F$5:$F$200,'Claim Totals'!$A25,'Claim Entry'!T$5:T$200)</f>
        <v>0</v>
      </c>
      <c r="L25" s="104">
        <f>SUMIF('Claim Entry'!$F$5:$F$200,'Claim Totals'!$A25,'Claim Entry'!U$5:U$200)</f>
        <v>0</v>
      </c>
      <c r="M25" s="104">
        <f>SUMIF('Claim Entry'!$F$5:$F$200,'Claim Totals'!$A25,'Claim Entry'!V$5:V$200)</f>
        <v>0</v>
      </c>
      <c r="N25" s="104">
        <f>SUMIF('Claim Entry'!$F$5:$F$200,'Claim Totals'!$A25,'Claim Entry'!W$5:W$200)</f>
        <v>0</v>
      </c>
      <c r="O25" s="104">
        <f>SUMIF('Claim Entry'!$F$5:$F$200,'Claim Totals'!$A25,'Claim Entry'!X$5:X$200)</f>
        <v>0</v>
      </c>
      <c r="P25" s="104">
        <f>SUMIF('Claim Entry'!$F$5:$F$200,'Claim Totals'!$A25,'Claim Entry'!Y$5:Y$200)</f>
        <v>0</v>
      </c>
      <c r="Q25" s="104">
        <f>SUMIF('Claim Entry'!$F$5:$F$200,'Claim Totals'!$A25,'Claim Entry'!Z$5:Z$200)</f>
        <v>0</v>
      </c>
      <c r="R25" s="104">
        <f>SUMIF('Claim Entry'!$F$5:$F$200,'Claim Totals'!$A25,'Claim Entry'!AA$5:AA$200)</f>
        <v>0</v>
      </c>
      <c r="S25" s="104">
        <f>SUMIF('Claim Entry'!$F$5:$F$200,'Claim Totals'!$A25,'Claim Entry'!AB$5:AB$200)</f>
        <v>0</v>
      </c>
      <c r="T25" s="104">
        <f>SUMIF('Claim Entry'!$F$5:$F$200,'Claim Totals'!$A25,'Claim Entry'!AC$5:AC$200)</f>
        <v>0</v>
      </c>
      <c r="U25" s="104">
        <f>SUMIF('Claim Entry'!$F$5:$F$200,'Claim Totals'!$A25,'Claim Entry'!AD$5:AD$200)</f>
        <v>0</v>
      </c>
      <c r="V25" s="104">
        <f>SUMIF('Claim Entry'!$F$5:$F$200,'Claim Totals'!$A25,'Claim Entry'!AE$5:AE$200)</f>
        <v>0</v>
      </c>
      <c r="W25" s="104">
        <f>SUMIF('Claim Entry'!$F$5:$F$200,'Claim Totals'!$A25,'Claim Entry'!AF$5:AF$200)</f>
        <v>0</v>
      </c>
      <c r="X25" s="104">
        <f>SUMIF('Claim Entry'!$F$5:$F$200,'Claim Totals'!$A25,'Claim Entry'!AG$5:AG$200)</f>
        <v>0</v>
      </c>
      <c r="Y25" s="104">
        <f>SUMIF('Claim Entry'!$F$5:$F$200,'Claim Totals'!$A25,'Claim Entry'!AH$5:AH$200)</f>
        <v>0</v>
      </c>
      <c r="Z25" s="104">
        <f>SUMIF('Claim Entry'!$F$5:$F$200,'Claim Totals'!$A25,'Claim Entry'!AI$5:AI$200)</f>
        <v>0</v>
      </c>
      <c r="AA25" s="104">
        <f>SUMIF('Claim Entry'!$F$5:$F$200,'Claim Totals'!$A25,'Claim Entry'!AJ$5:AJ$200)</f>
        <v>0</v>
      </c>
      <c r="AB25" s="104">
        <f>SUMIF('Claim Entry'!$F$5:$F$200,'Claim Totals'!$A25,'Claim Entry'!AK$5:AK$200)</f>
        <v>0</v>
      </c>
      <c r="AC25" s="104">
        <f>SUMIF('Claim Entry'!$F$5:$F$200,'Claim Totals'!$A25,'Claim Entry'!AL$5:AL$200)</f>
        <v>0</v>
      </c>
      <c r="AD25" s="104">
        <f>SUMIF('Claim Entry'!$F$5:$F$200,'Claim Totals'!$A25,'Claim Entry'!AM$5:AM$200)</f>
        <v>0</v>
      </c>
      <c r="AE25" s="104">
        <f>SUMIF('Claim Entry'!$F$5:$F$200,'Claim Totals'!$A25,'Claim Entry'!AN$5:AN$200)</f>
        <v>0</v>
      </c>
      <c r="AF25" s="104">
        <f>SUMIF('Claim Entry'!$F$5:$F$200,'Claim Totals'!$A25,'Claim Entry'!AO$5:AO$200)</f>
        <v>0</v>
      </c>
      <c r="AG25" s="104">
        <f>SUMIF('Claim Entry'!$F$5:$F$200,'Claim Totals'!$A25,'Claim Entry'!AP$5:AP$200)</f>
        <v>0</v>
      </c>
      <c r="AH25" s="104">
        <f>SUMIF('Claim Entry'!$F$5:$F$200,'Claim Totals'!$A25,'Claim Entry'!AQ$5:AQ$200)</f>
        <v>0</v>
      </c>
      <c r="AI25" s="104">
        <f>SUMIF('Claim Entry'!$F$5:$F$200,'Claim Totals'!$A25,'Claim Entry'!AR$5:AR$200)</f>
        <v>0</v>
      </c>
      <c r="AJ25" s="104">
        <f>SUMIF('Claim Entry'!$F$5:$F$200,'Claim Totals'!$A25,'Claim Entry'!AS$5:AS$200)</f>
        <v>0</v>
      </c>
      <c r="AK25" s="104">
        <f>SUMIF('Claim Entry'!$F$5:$F$200,'Claim Totals'!$A25,'Claim Entry'!AT$5:AT$200)</f>
        <v>0</v>
      </c>
      <c r="AL25" s="104">
        <f>SUMIF('Claim Entry'!$F$5:$F$200,'Claim Totals'!$A25,'Claim Entry'!AU$5:AU$200)</f>
        <v>0</v>
      </c>
      <c r="AM25" s="104">
        <f>SUMIF('Claim Entry'!$F$5:$F$200,'Claim Totals'!$A25,'Claim Entry'!AV$5:AV$200)</f>
        <v>0</v>
      </c>
      <c r="AN25" s="104">
        <f>SUMIF('Claim Entry'!$F$5:$F$200,'Claim Totals'!$A25,'Claim Entry'!AW$5:AW$200)</f>
        <v>0</v>
      </c>
      <c r="AO25" s="104">
        <f>SUMIF('Claim Entry'!$F$5:$F$200,'Claim Totals'!$A25,'Claim Entry'!AX$5:AX$200)</f>
        <v>0</v>
      </c>
      <c r="AP25" s="104">
        <f>SUMIF('Claim Entry'!$F$5:$F$200,'Claim Totals'!$A25,'Claim Entry'!AY$5:AY$200)</f>
        <v>0</v>
      </c>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row>
    <row r="26" spans="1:105" s="17" customFormat="1" x14ac:dyDescent="0.25">
      <c r="A26" s="14">
        <v>18</v>
      </c>
      <c r="B26" s="15" t="str">
        <f>_xlfn.XLOOKUP(A26,'Claim Entry'!$F$5:$F$200,'Claim Entry'!$G$5:$G$200,"",0)</f>
        <v/>
      </c>
      <c r="C26" s="107">
        <f t="shared" si="29"/>
        <v>0</v>
      </c>
      <c r="D26" s="104">
        <f>SUMIF('Claim Entry'!$F$5:$F$200,'Claim Totals'!$A26,'Claim Entry'!M$5:M$200)</f>
        <v>0</v>
      </c>
      <c r="E26" s="104">
        <f>SUMIF('Claim Entry'!$F$5:$F$200,'Claim Totals'!$A26,'Claim Entry'!N$5:N$200)</f>
        <v>0</v>
      </c>
      <c r="F26" s="104">
        <f>SUMIF('Claim Entry'!$F$5:$F$200,'Claim Totals'!$A26,'Claim Entry'!O$5:O$200)</f>
        <v>0</v>
      </c>
      <c r="G26" s="104">
        <f>SUMIF('Claim Entry'!$F$5:$F$200,'Claim Totals'!$A26,'Claim Entry'!P$5:P$200)</f>
        <v>0</v>
      </c>
      <c r="H26" s="104">
        <f>SUMIF('Claim Entry'!$F$5:$F$200,'Claim Totals'!$A26,'Claim Entry'!Q$5:Q$200)</f>
        <v>0</v>
      </c>
      <c r="I26" s="104">
        <f>SUMIF('Claim Entry'!$F$5:$F$200,'Claim Totals'!$A26,'Claim Entry'!R$5:R$200)</f>
        <v>0</v>
      </c>
      <c r="J26" s="104">
        <f>SUMIF('Claim Entry'!$F$5:$F$200,'Claim Totals'!$A26,'Claim Entry'!S$5:S$200)</f>
        <v>0</v>
      </c>
      <c r="K26" s="104">
        <f>SUMIF('Claim Entry'!$F$5:$F$200,'Claim Totals'!$A26,'Claim Entry'!T$5:T$200)</f>
        <v>0</v>
      </c>
      <c r="L26" s="104">
        <f>SUMIF('Claim Entry'!$F$5:$F$200,'Claim Totals'!$A26,'Claim Entry'!U$5:U$200)</f>
        <v>0</v>
      </c>
      <c r="M26" s="104">
        <f>SUMIF('Claim Entry'!$F$5:$F$200,'Claim Totals'!$A26,'Claim Entry'!V$5:V$200)</f>
        <v>0</v>
      </c>
      <c r="N26" s="104">
        <f>SUMIF('Claim Entry'!$F$5:$F$200,'Claim Totals'!$A26,'Claim Entry'!W$5:W$200)</f>
        <v>0</v>
      </c>
      <c r="O26" s="104">
        <f>SUMIF('Claim Entry'!$F$5:$F$200,'Claim Totals'!$A26,'Claim Entry'!X$5:X$200)</f>
        <v>0</v>
      </c>
      <c r="P26" s="104">
        <f>SUMIF('Claim Entry'!$F$5:$F$200,'Claim Totals'!$A26,'Claim Entry'!Y$5:Y$200)</f>
        <v>0</v>
      </c>
      <c r="Q26" s="104">
        <f>SUMIF('Claim Entry'!$F$5:$F$200,'Claim Totals'!$A26,'Claim Entry'!Z$5:Z$200)</f>
        <v>0</v>
      </c>
      <c r="R26" s="104">
        <f>SUMIF('Claim Entry'!$F$5:$F$200,'Claim Totals'!$A26,'Claim Entry'!AA$5:AA$200)</f>
        <v>0</v>
      </c>
      <c r="S26" s="104">
        <f>SUMIF('Claim Entry'!$F$5:$F$200,'Claim Totals'!$A26,'Claim Entry'!AB$5:AB$200)</f>
        <v>0</v>
      </c>
      <c r="T26" s="104">
        <f>SUMIF('Claim Entry'!$F$5:$F$200,'Claim Totals'!$A26,'Claim Entry'!AC$5:AC$200)</f>
        <v>0</v>
      </c>
      <c r="U26" s="104">
        <f>SUMIF('Claim Entry'!$F$5:$F$200,'Claim Totals'!$A26,'Claim Entry'!AD$5:AD$200)</f>
        <v>0</v>
      </c>
      <c r="V26" s="104">
        <f>SUMIF('Claim Entry'!$F$5:$F$200,'Claim Totals'!$A26,'Claim Entry'!AE$5:AE$200)</f>
        <v>0</v>
      </c>
      <c r="W26" s="104">
        <f>SUMIF('Claim Entry'!$F$5:$F$200,'Claim Totals'!$A26,'Claim Entry'!AF$5:AF$200)</f>
        <v>0</v>
      </c>
      <c r="X26" s="104">
        <f>SUMIF('Claim Entry'!$F$5:$F$200,'Claim Totals'!$A26,'Claim Entry'!AG$5:AG$200)</f>
        <v>0</v>
      </c>
      <c r="Y26" s="104">
        <f>SUMIF('Claim Entry'!$F$5:$F$200,'Claim Totals'!$A26,'Claim Entry'!AH$5:AH$200)</f>
        <v>0</v>
      </c>
      <c r="Z26" s="104">
        <f>SUMIF('Claim Entry'!$F$5:$F$200,'Claim Totals'!$A26,'Claim Entry'!AI$5:AI$200)</f>
        <v>0</v>
      </c>
      <c r="AA26" s="104">
        <f>SUMIF('Claim Entry'!$F$5:$F$200,'Claim Totals'!$A26,'Claim Entry'!AJ$5:AJ$200)</f>
        <v>0</v>
      </c>
      <c r="AB26" s="104">
        <f>SUMIF('Claim Entry'!$F$5:$F$200,'Claim Totals'!$A26,'Claim Entry'!AK$5:AK$200)</f>
        <v>0</v>
      </c>
      <c r="AC26" s="104">
        <f>SUMIF('Claim Entry'!$F$5:$F$200,'Claim Totals'!$A26,'Claim Entry'!AL$5:AL$200)</f>
        <v>0</v>
      </c>
      <c r="AD26" s="104">
        <f>SUMIF('Claim Entry'!$F$5:$F$200,'Claim Totals'!$A26,'Claim Entry'!AM$5:AM$200)</f>
        <v>0</v>
      </c>
      <c r="AE26" s="104">
        <f>SUMIF('Claim Entry'!$F$5:$F$200,'Claim Totals'!$A26,'Claim Entry'!AN$5:AN$200)</f>
        <v>0</v>
      </c>
      <c r="AF26" s="104">
        <f>SUMIF('Claim Entry'!$F$5:$F$200,'Claim Totals'!$A26,'Claim Entry'!AO$5:AO$200)</f>
        <v>0</v>
      </c>
      <c r="AG26" s="104">
        <f>SUMIF('Claim Entry'!$F$5:$F$200,'Claim Totals'!$A26,'Claim Entry'!AP$5:AP$200)</f>
        <v>0</v>
      </c>
      <c r="AH26" s="104">
        <f>SUMIF('Claim Entry'!$F$5:$F$200,'Claim Totals'!$A26,'Claim Entry'!AQ$5:AQ$200)</f>
        <v>0</v>
      </c>
      <c r="AI26" s="104">
        <f>SUMIF('Claim Entry'!$F$5:$F$200,'Claim Totals'!$A26,'Claim Entry'!AR$5:AR$200)</f>
        <v>0</v>
      </c>
      <c r="AJ26" s="104">
        <f>SUMIF('Claim Entry'!$F$5:$F$200,'Claim Totals'!$A26,'Claim Entry'!AS$5:AS$200)</f>
        <v>0</v>
      </c>
      <c r="AK26" s="104">
        <f>SUMIF('Claim Entry'!$F$5:$F$200,'Claim Totals'!$A26,'Claim Entry'!AT$5:AT$200)</f>
        <v>0</v>
      </c>
      <c r="AL26" s="104">
        <f>SUMIF('Claim Entry'!$F$5:$F$200,'Claim Totals'!$A26,'Claim Entry'!AU$5:AU$200)</f>
        <v>0</v>
      </c>
      <c r="AM26" s="104">
        <f>SUMIF('Claim Entry'!$F$5:$F$200,'Claim Totals'!$A26,'Claim Entry'!AV$5:AV$200)</f>
        <v>0</v>
      </c>
      <c r="AN26" s="104">
        <f>SUMIF('Claim Entry'!$F$5:$F$200,'Claim Totals'!$A26,'Claim Entry'!AW$5:AW$200)</f>
        <v>0</v>
      </c>
      <c r="AO26" s="104">
        <f>SUMIF('Claim Entry'!$F$5:$F$200,'Claim Totals'!$A26,'Claim Entry'!AX$5:AX$200)</f>
        <v>0</v>
      </c>
      <c r="AP26" s="104">
        <f>SUMIF('Claim Entry'!$F$5:$F$200,'Claim Totals'!$A26,'Claim Entry'!AY$5:AY$200)</f>
        <v>0</v>
      </c>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row>
    <row r="27" spans="1:105" s="17" customFormat="1" x14ac:dyDescent="0.25">
      <c r="A27" s="14">
        <v>19</v>
      </c>
      <c r="B27" s="15" t="str">
        <f>_xlfn.XLOOKUP(A27,'Claim Entry'!$F$5:$F$200,'Claim Entry'!$G$5:$G$200,"",0)</f>
        <v/>
      </c>
      <c r="C27" s="107">
        <f t="shared" si="29"/>
        <v>0</v>
      </c>
      <c r="D27" s="104">
        <f>SUMIF('Claim Entry'!$F$5:$F$200,'Claim Totals'!$A27,'Claim Entry'!M$5:M$200)</f>
        <v>0</v>
      </c>
      <c r="E27" s="104">
        <f>SUMIF('Claim Entry'!$F$5:$F$200,'Claim Totals'!$A27,'Claim Entry'!N$5:N$200)</f>
        <v>0</v>
      </c>
      <c r="F27" s="104">
        <f>SUMIF('Claim Entry'!$F$5:$F$200,'Claim Totals'!$A27,'Claim Entry'!O$5:O$200)</f>
        <v>0</v>
      </c>
      <c r="G27" s="104">
        <f>SUMIF('Claim Entry'!$F$5:$F$200,'Claim Totals'!$A27,'Claim Entry'!P$5:P$200)</f>
        <v>0</v>
      </c>
      <c r="H27" s="104">
        <f>SUMIF('Claim Entry'!$F$5:$F$200,'Claim Totals'!$A27,'Claim Entry'!Q$5:Q$200)</f>
        <v>0</v>
      </c>
      <c r="I27" s="104">
        <f>SUMIF('Claim Entry'!$F$5:$F$200,'Claim Totals'!$A27,'Claim Entry'!R$5:R$200)</f>
        <v>0</v>
      </c>
      <c r="J27" s="104">
        <f>SUMIF('Claim Entry'!$F$5:$F$200,'Claim Totals'!$A27,'Claim Entry'!S$5:S$200)</f>
        <v>0</v>
      </c>
      <c r="K27" s="104">
        <f>SUMIF('Claim Entry'!$F$5:$F$200,'Claim Totals'!$A27,'Claim Entry'!T$5:T$200)</f>
        <v>0</v>
      </c>
      <c r="L27" s="104">
        <f>SUMIF('Claim Entry'!$F$5:$F$200,'Claim Totals'!$A27,'Claim Entry'!U$5:U$200)</f>
        <v>0</v>
      </c>
      <c r="M27" s="104">
        <f>SUMIF('Claim Entry'!$F$5:$F$200,'Claim Totals'!$A27,'Claim Entry'!V$5:V$200)</f>
        <v>0</v>
      </c>
      <c r="N27" s="104">
        <f>SUMIF('Claim Entry'!$F$5:$F$200,'Claim Totals'!$A27,'Claim Entry'!W$5:W$200)</f>
        <v>0</v>
      </c>
      <c r="O27" s="104">
        <f>SUMIF('Claim Entry'!$F$5:$F$200,'Claim Totals'!$A27,'Claim Entry'!X$5:X$200)</f>
        <v>0</v>
      </c>
      <c r="P27" s="104">
        <f>SUMIF('Claim Entry'!$F$5:$F$200,'Claim Totals'!$A27,'Claim Entry'!Y$5:Y$200)</f>
        <v>0</v>
      </c>
      <c r="Q27" s="104">
        <f>SUMIF('Claim Entry'!$F$5:$F$200,'Claim Totals'!$A27,'Claim Entry'!Z$5:Z$200)</f>
        <v>0</v>
      </c>
      <c r="R27" s="104">
        <f>SUMIF('Claim Entry'!$F$5:$F$200,'Claim Totals'!$A27,'Claim Entry'!AA$5:AA$200)</f>
        <v>0</v>
      </c>
      <c r="S27" s="104">
        <f>SUMIF('Claim Entry'!$F$5:$F$200,'Claim Totals'!$A27,'Claim Entry'!AB$5:AB$200)</f>
        <v>0</v>
      </c>
      <c r="T27" s="104">
        <f>SUMIF('Claim Entry'!$F$5:$F$200,'Claim Totals'!$A27,'Claim Entry'!AC$5:AC$200)</f>
        <v>0</v>
      </c>
      <c r="U27" s="104">
        <f>SUMIF('Claim Entry'!$F$5:$F$200,'Claim Totals'!$A27,'Claim Entry'!AD$5:AD$200)</f>
        <v>0</v>
      </c>
      <c r="V27" s="104">
        <f>SUMIF('Claim Entry'!$F$5:$F$200,'Claim Totals'!$A27,'Claim Entry'!AE$5:AE$200)</f>
        <v>0</v>
      </c>
      <c r="W27" s="104">
        <f>SUMIF('Claim Entry'!$F$5:$F$200,'Claim Totals'!$A27,'Claim Entry'!AF$5:AF$200)</f>
        <v>0</v>
      </c>
      <c r="X27" s="104">
        <f>SUMIF('Claim Entry'!$F$5:$F$200,'Claim Totals'!$A27,'Claim Entry'!AG$5:AG$200)</f>
        <v>0</v>
      </c>
      <c r="Y27" s="104">
        <f>SUMIF('Claim Entry'!$F$5:$F$200,'Claim Totals'!$A27,'Claim Entry'!AH$5:AH$200)</f>
        <v>0</v>
      </c>
      <c r="Z27" s="104">
        <f>SUMIF('Claim Entry'!$F$5:$F$200,'Claim Totals'!$A27,'Claim Entry'!AI$5:AI$200)</f>
        <v>0</v>
      </c>
      <c r="AA27" s="104">
        <f>SUMIF('Claim Entry'!$F$5:$F$200,'Claim Totals'!$A27,'Claim Entry'!AJ$5:AJ$200)</f>
        <v>0</v>
      </c>
      <c r="AB27" s="104">
        <f>SUMIF('Claim Entry'!$F$5:$F$200,'Claim Totals'!$A27,'Claim Entry'!AK$5:AK$200)</f>
        <v>0</v>
      </c>
      <c r="AC27" s="104">
        <f>SUMIF('Claim Entry'!$F$5:$F$200,'Claim Totals'!$A27,'Claim Entry'!AL$5:AL$200)</f>
        <v>0</v>
      </c>
      <c r="AD27" s="104">
        <f>SUMIF('Claim Entry'!$F$5:$F$200,'Claim Totals'!$A27,'Claim Entry'!AM$5:AM$200)</f>
        <v>0</v>
      </c>
      <c r="AE27" s="104">
        <f>SUMIF('Claim Entry'!$F$5:$F$200,'Claim Totals'!$A27,'Claim Entry'!AN$5:AN$200)</f>
        <v>0</v>
      </c>
      <c r="AF27" s="104">
        <f>SUMIF('Claim Entry'!$F$5:$F$200,'Claim Totals'!$A27,'Claim Entry'!AO$5:AO$200)</f>
        <v>0</v>
      </c>
      <c r="AG27" s="104">
        <f>SUMIF('Claim Entry'!$F$5:$F$200,'Claim Totals'!$A27,'Claim Entry'!AP$5:AP$200)</f>
        <v>0</v>
      </c>
      <c r="AH27" s="104">
        <f>SUMIF('Claim Entry'!$F$5:$F$200,'Claim Totals'!$A27,'Claim Entry'!AQ$5:AQ$200)</f>
        <v>0</v>
      </c>
      <c r="AI27" s="104">
        <f>SUMIF('Claim Entry'!$F$5:$F$200,'Claim Totals'!$A27,'Claim Entry'!AR$5:AR$200)</f>
        <v>0</v>
      </c>
      <c r="AJ27" s="104">
        <f>SUMIF('Claim Entry'!$F$5:$F$200,'Claim Totals'!$A27,'Claim Entry'!AS$5:AS$200)</f>
        <v>0</v>
      </c>
      <c r="AK27" s="104">
        <f>SUMIF('Claim Entry'!$F$5:$F$200,'Claim Totals'!$A27,'Claim Entry'!AT$5:AT$200)</f>
        <v>0</v>
      </c>
      <c r="AL27" s="104">
        <f>SUMIF('Claim Entry'!$F$5:$F$200,'Claim Totals'!$A27,'Claim Entry'!AU$5:AU$200)</f>
        <v>0</v>
      </c>
      <c r="AM27" s="104">
        <f>SUMIF('Claim Entry'!$F$5:$F$200,'Claim Totals'!$A27,'Claim Entry'!AV$5:AV$200)</f>
        <v>0</v>
      </c>
      <c r="AN27" s="104">
        <f>SUMIF('Claim Entry'!$F$5:$F$200,'Claim Totals'!$A27,'Claim Entry'!AW$5:AW$200)</f>
        <v>0</v>
      </c>
      <c r="AO27" s="104">
        <f>SUMIF('Claim Entry'!$F$5:$F$200,'Claim Totals'!$A27,'Claim Entry'!AX$5:AX$200)</f>
        <v>0</v>
      </c>
      <c r="AP27" s="104">
        <f>SUMIF('Claim Entry'!$F$5:$F$200,'Claim Totals'!$A27,'Claim Entry'!AY$5:AY$200)</f>
        <v>0</v>
      </c>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row>
    <row r="28" spans="1:105" s="17" customFormat="1" x14ac:dyDescent="0.25">
      <c r="A28" s="14">
        <v>20</v>
      </c>
      <c r="B28" s="15" t="str">
        <f>_xlfn.XLOOKUP(A28,'Claim Entry'!$F$5:$F$200,'Claim Entry'!$G$5:$G$200,"",0)</f>
        <v/>
      </c>
      <c r="C28" s="107">
        <f t="shared" si="29"/>
        <v>0</v>
      </c>
      <c r="D28" s="104">
        <f>SUMIF('Claim Entry'!$F$5:$F$200,'Claim Totals'!$A28,'Claim Entry'!M$5:M$200)</f>
        <v>0</v>
      </c>
      <c r="E28" s="104">
        <f>SUMIF('Claim Entry'!$F$5:$F$200,'Claim Totals'!$A28,'Claim Entry'!N$5:N$200)</f>
        <v>0</v>
      </c>
      <c r="F28" s="104">
        <f>SUMIF('Claim Entry'!$F$5:$F$200,'Claim Totals'!$A28,'Claim Entry'!O$5:O$200)</f>
        <v>0</v>
      </c>
      <c r="G28" s="104">
        <f>SUMIF('Claim Entry'!$F$5:$F$200,'Claim Totals'!$A28,'Claim Entry'!P$5:P$200)</f>
        <v>0</v>
      </c>
      <c r="H28" s="104">
        <f>SUMIF('Claim Entry'!$F$5:$F$200,'Claim Totals'!$A28,'Claim Entry'!Q$5:Q$200)</f>
        <v>0</v>
      </c>
      <c r="I28" s="104">
        <f>SUMIF('Claim Entry'!$F$5:$F$200,'Claim Totals'!$A28,'Claim Entry'!R$5:R$200)</f>
        <v>0</v>
      </c>
      <c r="J28" s="104">
        <f>SUMIF('Claim Entry'!$F$5:$F$200,'Claim Totals'!$A28,'Claim Entry'!S$5:S$200)</f>
        <v>0</v>
      </c>
      <c r="K28" s="104">
        <f>SUMIF('Claim Entry'!$F$5:$F$200,'Claim Totals'!$A28,'Claim Entry'!T$5:T$200)</f>
        <v>0</v>
      </c>
      <c r="L28" s="104">
        <f>SUMIF('Claim Entry'!$F$5:$F$200,'Claim Totals'!$A28,'Claim Entry'!U$5:U$200)</f>
        <v>0</v>
      </c>
      <c r="M28" s="104">
        <f>SUMIF('Claim Entry'!$F$5:$F$200,'Claim Totals'!$A28,'Claim Entry'!V$5:V$200)</f>
        <v>0</v>
      </c>
      <c r="N28" s="104">
        <f>SUMIF('Claim Entry'!$F$5:$F$200,'Claim Totals'!$A28,'Claim Entry'!W$5:W$200)</f>
        <v>0</v>
      </c>
      <c r="O28" s="104">
        <f>SUMIF('Claim Entry'!$F$5:$F$200,'Claim Totals'!$A28,'Claim Entry'!X$5:X$200)</f>
        <v>0</v>
      </c>
      <c r="P28" s="104">
        <f>SUMIF('Claim Entry'!$F$5:$F$200,'Claim Totals'!$A28,'Claim Entry'!Y$5:Y$200)</f>
        <v>0</v>
      </c>
      <c r="Q28" s="104">
        <f>SUMIF('Claim Entry'!$F$5:$F$200,'Claim Totals'!$A28,'Claim Entry'!Z$5:Z$200)</f>
        <v>0</v>
      </c>
      <c r="R28" s="104">
        <f>SUMIF('Claim Entry'!$F$5:$F$200,'Claim Totals'!$A28,'Claim Entry'!AA$5:AA$200)</f>
        <v>0</v>
      </c>
      <c r="S28" s="104">
        <f>SUMIF('Claim Entry'!$F$5:$F$200,'Claim Totals'!$A28,'Claim Entry'!AB$5:AB$200)</f>
        <v>0</v>
      </c>
      <c r="T28" s="104">
        <f>SUMIF('Claim Entry'!$F$5:$F$200,'Claim Totals'!$A28,'Claim Entry'!AC$5:AC$200)</f>
        <v>0</v>
      </c>
      <c r="U28" s="104">
        <f>SUMIF('Claim Entry'!$F$5:$F$200,'Claim Totals'!$A28,'Claim Entry'!AD$5:AD$200)</f>
        <v>0</v>
      </c>
      <c r="V28" s="104">
        <f>SUMIF('Claim Entry'!$F$5:$F$200,'Claim Totals'!$A28,'Claim Entry'!AE$5:AE$200)</f>
        <v>0</v>
      </c>
      <c r="W28" s="104">
        <f>SUMIF('Claim Entry'!$F$5:$F$200,'Claim Totals'!$A28,'Claim Entry'!AF$5:AF$200)</f>
        <v>0</v>
      </c>
      <c r="X28" s="104">
        <f>SUMIF('Claim Entry'!$F$5:$F$200,'Claim Totals'!$A28,'Claim Entry'!AG$5:AG$200)</f>
        <v>0</v>
      </c>
      <c r="Y28" s="104">
        <f>SUMIF('Claim Entry'!$F$5:$F$200,'Claim Totals'!$A28,'Claim Entry'!AH$5:AH$200)</f>
        <v>0</v>
      </c>
      <c r="Z28" s="104">
        <f>SUMIF('Claim Entry'!$F$5:$F$200,'Claim Totals'!$A28,'Claim Entry'!AI$5:AI$200)</f>
        <v>0</v>
      </c>
      <c r="AA28" s="104">
        <f>SUMIF('Claim Entry'!$F$5:$F$200,'Claim Totals'!$A28,'Claim Entry'!AJ$5:AJ$200)</f>
        <v>0</v>
      </c>
      <c r="AB28" s="104">
        <f>SUMIF('Claim Entry'!$F$5:$F$200,'Claim Totals'!$A28,'Claim Entry'!AK$5:AK$200)</f>
        <v>0</v>
      </c>
      <c r="AC28" s="104">
        <f>SUMIF('Claim Entry'!$F$5:$F$200,'Claim Totals'!$A28,'Claim Entry'!AL$5:AL$200)</f>
        <v>0</v>
      </c>
      <c r="AD28" s="104">
        <f>SUMIF('Claim Entry'!$F$5:$F$200,'Claim Totals'!$A28,'Claim Entry'!AM$5:AM$200)</f>
        <v>0</v>
      </c>
      <c r="AE28" s="104">
        <f>SUMIF('Claim Entry'!$F$5:$F$200,'Claim Totals'!$A28,'Claim Entry'!AN$5:AN$200)</f>
        <v>0</v>
      </c>
      <c r="AF28" s="104">
        <f>SUMIF('Claim Entry'!$F$5:$F$200,'Claim Totals'!$A28,'Claim Entry'!AO$5:AO$200)</f>
        <v>0</v>
      </c>
      <c r="AG28" s="104">
        <f>SUMIF('Claim Entry'!$F$5:$F$200,'Claim Totals'!$A28,'Claim Entry'!AP$5:AP$200)</f>
        <v>0</v>
      </c>
      <c r="AH28" s="104">
        <f>SUMIF('Claim Entry'!$F$5:$F$200,'Claim Totals'!$A28,'Claim Entry'!AQ$5:AQ$200)</f>
        <v>0</v>
      </c>
      <c r="AI28" s="104">
        <f>SUMIF('Claim Entry'!$F$5:$F$200,'Claim Totals'!$A28,'Claim Entry'!AR$5:AR$200)</f>
        <v>0</v>
      </c>
      <c r="AJ28" s="104">
        <f>SUMIF('Claim Entry'!$F$5:$F$200,'Claim Totals'!$A28,'Claim Entry'!AS$5:AS$200)</f>
        <v>0</v>
      </c>
      <c r="AK28" s="104">
        <f>SUMIF('Claim Entry'!$F$5:$F$200,'Claim Totals'!$A28,'Claim Entry'!AT$5:AT$200)</f>
        <v>0</v>
      </c>
      <c r="AL28" s="104">
        <f>SUMIF('Claim Entry'!$F$5:$F$200,'Claim Totals'!$A28,'Claim Entry'!AU$5:AU$200)</f>
        <v>0</v>
      </c>
      <c r="AM28" s="104">
        <f>SUMIF('Claim Entry'!$F$5:$F$200,'Claim Totals'!$A28,'Claim Entry'!AV$5:AV$200)</f>
        <v>0</v>
      </c>
      <c r="AN28" s="104">
        <f>SUMIF('Claim Entry'!$F$5:$F$200,'Claim Totals'!$A28,'Claim Entry'!AW$5:AW$200)</f>
        <v>0</v>
      </c>
      <c r="AO28" s="104">
        <f>SUMIF('Claim Entry'!$F$5:$F$200,'Claim Totals'!$A28,'Claim Entry'!AX$5:AX$200)</f>
        <v>0</v>
      </c>
      <c r="AP28" s="104">
        <f>SUMIF('Claim Entry'!$F$5:$F$200,'Claim Totals'!$A28,'Claim Entry'!AY$5:AY$200)</f>
        <v>0</v>
      </c>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row>
    <row r="29" spans="1:105" s="17" customFormat="1" x14ac:dyDescent="0.25">
      <c r="A29" s="14"/>
      <c r="B29" s="15"/>
      <c r="C29" s="59"/>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row>
    <row r="30" spans="1:105" s="17" customFormat="1" x14ac:dyDescent="0.25">
      <c r="A30" s="14"/>
      <c r="B30" s="15"/>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row>
    <row r="31" spans="1:105" s="17" customFormat="1" x14ac:dyDescent="0.25">
      <c r="A31" s="14"/>
      <c r="B31" s="15"/>
      <c r="C31" s="59"/>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row>
    <row r="32" spans="1:105" s="17" customFormat="1" x14ac:dyDescent="0.25">
      <c r="A32" s="14"/>
      <c r="B32" s="15"/>
      <c r="C32" s="59"/>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row>
    <row r="33" spans="1:105" s="17" customFormat="1" x14ac:dyDescent="0.25">
      <c r="A33" s="14"/>
      <c r="B33" s="15"/>
      <c r="C33" s="59"/>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row>
    <row r="34" spans="1:105" s="17" customFormat="1" x14ac:dyDescent="0.25">
      <c r="A34" s="14"/>
      <c r="B34" s="15"/>
      <c r="C34" s="59"/>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row>
    <row r="35" spans="1:105" s="17" customFormat="1" x14ac:dyDescent="0.25">
      <c r="A35" s="14"/>
      <c r="B35" s="15"/>
      <c r="C35" s="59"/>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row>
    <row r="36" spans="1:105" s="17" customFormat="1" x14ac:dyDescent="0.25">
      <c r="A36" s="14"/>
      <c r="B36" s="15"/>
      <c r="C36" s="59"/>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row>
    <row r="37" spans="1:105" s="17" customFormat="1" x14ac:dyDescent="0.25">
      <c r="A37" s="14"/>
      <c r="B37" s="15"/>
      <c r="C37" s="59"/>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row>
    <row r="38" spans="1:105" s="17" customFormat="1" x14ac:dyDescent="0.25">
      <c r="A38" s="14"/>
      <c r="B38" s="15"/>
      <c r="C38" s="59"/>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row>
    <row r="39" spans="1:105" s="17" customFormat="1" x14ac:dyDescent="0.25">
      <c r="A39" s="14"/>
      <c r="B39" s="15"/>
      <c r="C39" s="59"/>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row>
    <row r="40" spans="1:105" s="17" customFormat="1" x14ac:dyDescent="0.25">
      <c r="A40" s="14"/>
      <c r="B40" s="15"/>
      <c r="C40" s="59"/>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row>
    <row r="41" spans="1:105" s="17" customFormat="1" x14ac:dyDescent="0.25">
      <c r="A41" s="14"/>
      <c r="B41" s="15"/>
      <c r="C41" s="59"/>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row>
    <row r="42" spans="1:105" s="17" customFormat="1" x14ac:dyDescent="0.25">
      <c r="A42" s="14"/>
      <c r="B42" s="15"/>
      <c r="C42" s="59"/>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row>
    <row r="43" spans="1:105" s="17" customFormat="1" x14ac:dyDescent="0.25">
      <c r="A43" s="14"/>
      <c r="B43" s="15"/>
      <c r="C43" s="59"/>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row>
    <row r="44" spans="1:105" s="17" customFormat="1" x14ac:dyDescent="0.25">
      <c r="A44" s="14"/>
      <c r="B44" s="15"/>
      <c r="C44" s="59"/>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row>
    <row r="45" spans="1:105" s="17" customFormat="1" x14ac:dyDescent="0.25">
      <c r="A45" s="14"/>
      <c r="B45" s="15"/>
      <c r="C45" s="59"/>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row>
    <row r="46" spans="1:105" s="17" customFormat="1" x14ac:dyDescent="0.25">
      <c r="A46" s="14"/>
      <c r="B46" s="15"/>
      <c r="C46" s="59"/>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row>
    <row r="47" spans="1:105" s="17" customFormat="1" x14ac:dyDescent="0.25">
      <c r="A47" s="14"/>
      <c r="B47" s="15"/>
      <c r="C47" s="59"/>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row>
    <row r="48" spans="1:105" s="17" customFormat="1" x14ac:dyDescent="0.25">
      <c r="A48" s="14"/>
      <c r="B48" s="15"/>
      <c r="C48" s="59"/>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row>
    <row r="49" spans="1:105" s="17" customFormat="1" x14ac:dyDescent="0.25">
      <c r="A49" s="14"/>
      <c r="B49" s="15"/>
      <c r="C49" s="59"/>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row>
    <row r="50" spans="1:105" s="17" customFormat="1" x14ac:dyDescent="0.25">
      <c r="A50" s="14"/>
      <c r="B50" s="15"/>
      <c r="C50" s="59"/>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row>
    <row r="51" spans="1:105" s="17" customFormat="1" x14ac:dyDescent="0.25">
      <c r="A51" s="14"/>
      <c r="B51" s="15"/>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row>
    <row r="52" spans="1:105" s="17" customFormat="1" x14ac:dyDescent="0.25">
      <c r="A52" s="14"/>
      <c r="B52" s="15"/>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row>
    <row r="53" spans="1:105" s="17" customFormat="1" x14ac:dyDescent="0.25">
      <c r="A53" s="14"/>
      <c r="B53" s="15"/>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row>
    <row r="54" spans="1:105" s="17" customFormat="1" x14ac:dyDescent="0.25">
      <c r="A54" s="14"/>
      <c r="B54" s="15"/>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row>
    <row r="55" spans="1:105" s="17" customFormat="1" x14ac:dyDescent="0.25">
      <c r="A55" s="14"/>
      <c r="B55" s="15"/>
      <c r="C55" s="59"/>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row>
    <row r="56" spans="1:105" s="17" customFormat="1" x14ac:dyDescent="0.25">
      <c r="A56" s="14"/>
      <c r="B56" s="15"/>
      <c r="C56" s="59"/>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row>
    <row r="57" spans="1:105" s="17" customFormat="1" x14ac:dyDescent="0.25">
      <c r="A57" s="14"/>
      <c r="B57" s="15"/>
      <c r="C57" s="59"/>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row>
    <row r="58" spans="1:105" s="17" customFormat="1" x14ac:dyDescent="0.25">
      <c r="A58" s="14"/>
      <c r="B58" s="15"/>
      <c r="C58" s="59"/>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row>
    <row r="59" spans="1:105" s="17" customFormat="1" x14ac:dyDescent="0.25">
      <c r="A59" s="14"/>
      <c r="B59" s="15"/>
      <c r="C59" s="59"/>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row>
    <row r="60" spans="1:105" s="17" customFormat="1" x14ac:dyDescent="0.25">
      <c r="A60" s="14"/>
      <c r="B60" s="15"/>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row>
    <row r="61" spans="1:105" s="17" customFormat="1" x14ac:dyDescent="0.25">
      <c r="A61" s="14"/>
      <c r="B61" s="15"/>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row>
    <row r="62" spans="1:105" s="17" customFormat="1" x14ac:dyDescent="0.25">
      <c r="A62" s="14"/>
      <c r="B62" s="15"/>
      <c r="C62" s="59"/>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row>
    <row r="63" spans="1:105" s="17" customFormat="1" x14ac:dyDescent="0.25">
      <c r="A63" s="14"/>
      <c r="B63" s="15"/>
      <c r="C63" s="59"/>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row>
    <row r="64" spans="1:105" s="17" customFormat="1" x14ac:dyDescent="0.25">
      <c r="A64" s="14"/>
      <c r="B64" s="15"/>
      <c r="C64" s="5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row>
    <row r="65" spans="1:105" s="17" customFormat="1" x14ac:dyDescent="0.25">
      <c r="A65" s="14"/>
      <c r="B65" s="15"/>
      <c r="C65" s="59"/>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row>
    <row r="66" spans="1:105" s="17" customFormat="1" x14ac:dyDescent="0.25">
      <c r="A66" s="14"/>
      <c r="B66" s="15"/>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row>
    <row r="67" spans="1:105" s="17" customFormat="1" x14ac:dyDescent="0.25">
      <c r="A67" s="14"/>
      <c r="B67" s="15"/>
      <c r="C67" s="59"/>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row>
    <row r="68" spans="1:105" s="17" customFormat="1" x14ac:dyDescent="0.25">
      <c r="A68" s="14"/>
      <c r="B68" s="15"/>
      <c r="C68" s="5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row>
    <row r="69" spans="1:105" s="17" customFormat="1" x14ac:dyDescent="0.25">
      <c r="A69" s="14"/>
      <c r="B69" s="15"/>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row>
    <row r="70" spans="1:105" s="17" customFormat="1" x14ac:dyDescent="0.25">
      <c r="A70" s="14"/>
      <c r="B70" s="15"/>
      <c r="C70" s="59"/>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row>
    <row r="71" spans="1:105" s="17" customFormat="1" x14ac:dyDescent="0.25">
      <c r="A71" s="14"/>
      <c r="B71" s="15"/>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row>
    <row r="72" spans="1:105" s="17" customFormat="1" x14ac:dyDescent="0.25">
      <c r="A72" s="14"/>
      <c r="B72" s="15"/>
      <c r="C72" s="59"/>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row>
    <row r="73" spans="1:105" s="17" customFormat="1" x14ac:dyDescent="0.25">
      <c r="A73" s="14"/>
      <c r="B73" s="15"/>
      <c r="C73" s="59"/>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row>
    <row r="74" spans="1:105" s="17" customFormat="1" x14ac:dyDescent="0.25">
      <c r="A74" s="14"/>
      <c r="B74" s="15"/>
      <c r="C74" s="59"/>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row>
    <row r="75" spans="1:105" s="17" customFormat="1" x14ac:dyDescent="0.25">
      <c r="A75" s="14"/>
      <c r="B75" s="15"/>
      <c r="C75" s="59"/>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row>
    <row r="76" spans="1:105" s="17" customFormat="1" x14ac:dyDescent="0.25">
      <c r="A76" s="14"/>
      <c r="B76" s="15"/>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row>
    <row r="77" spans="1:105" s="17" customFormat="1" x14ac:dyDescent="0.25">
      <c r="A77" s="14"/>
      <c r="B77" s="15"/>
      <c r="C77" s="59"/>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row>
    <row r="78" spans="1:105" s="17" customFormat="1" x14ac:dyDescent="0.25">
      <c r="A78" s="14"/>
      <c r="B78" s="15"/>
      <c r="C78" s="59"/>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row>
    <row r="79" spans="1:105" s="17" customFormat="1" x14ac:dyDescent="0.25">
      <c r="A79" s="14"/>
      <c r="B79" s="15"/>
      <c r="C79" s="59"/>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row>
    <row r="80" spans="1:105" s="17" customFormat="1" x14ac:dyDescent="0.25">
      <c r="A80" s="14"/>
      <c r="B80" s="15"/>
      <c r="C80" s="59"/>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row>
    <row r="81" spans="1:105" s="17" customFormat="1" x14ac:dyDescent="0.25">
      <c r="A81" s="14"/>
      <c r="B81" s="15"/>
      <c r="C81" s="59"/>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row>
    <row r="82" spans="1:105" s="17" customFormat="1" x14ac:dyDescent="0.25">
      <c r="A82" s="14"/>
      <c r="B82" s="15"/>
      <c r="C82" s="59"/>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row>
    <row r="83" spans="1:105" s="17" customFormat="1" x14ac:dyDescent="0.25">
      <c r="A83" s="14"/>
      <c r="B83" s="15"/>
      <c r="C83" s="59"/>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row>
    <row r="84" spans="1:105" s="17" customFormat="1" x14ac:dyDescent="0.25">
      <c r="A84" s="14"/>
      <c r="B84" s="15"/>
      <c r="C84" s="59"/>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row>
    <row r="85" spans="1:105" s="17" customFormat="1" x14ac:dyDescent="0.25">
      <c r="A85" s="14"/>
      <c r="B85" s="15"/>
      <c r="C85" s="59"/>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row>
    <row r="86" spans="1:105" s="17" customFormat="1" x14ac:dyDescent="0.25">
      <c r="A86" s="14"/>
      <c r="B86" s="15"/>
      <c r="C86" s="59"/>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row>
    <row r="87" spans="1:105" s="17" customFormat="1" x14ac:dyDescent="0.25">
      <c r="A87" s="14"/>
      <c r="B87" s="15"/>
      <c r="C87" s="59"/>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row>
    <row r="88" spans="1:105" s="17" customFormat="1" x14ac:dyDescent="0.25">
      <c r="A88" s="14"/>
      <c r="B88" s="15"/>
      <c r="C88" s="59"/>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row>
    <row r="89" spans="1:105" s="17" customFormat="1" x14ac:dyDescent="0.25">
      <c r="A89" s="14"/>
      <c r="B89" s="15"/>
      <c r="C89" s="59"/>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row>
    <row r="90" spans="1:105" s="17" customFormat="1" x14ac:dyDescent="0.25">
      <c r="A90" s="14"/>
      <c r="B90" s="15"/>
      <c r="C90" s="59"/>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row>
    <row r="91" spans="1:105" s="17" customFormat="1" x14ac:dyDescent="0.25">
      <c r="A91" s="14"/>
      <c r="B91" s="15"/>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row>
    <row r="92" spans="1:105" s="17" customFormat="1" x14ac:dyDescent="0.25">
      <c r="A92" s="14"/>
      <c r="B92" s="15"/>
      <c r="C92" s="59"/>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row>
    <row r="93" spans="1:105" s="17" customFormat="1" x14ac:dyDescent="0.25">
      <c r="A93" s="14"/>
      <c r="B93" s="15"/>
      <c r="C93" s="59"/>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row>
    <row r="94" spans="1:105" s="17" customFormat="1" x14ac:dyDescent="0.25">
      <c r="A94" s="14"/>
      <c r="B94" s="15"/>
      <c r="C94" s="59"/>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row>
    <row r="95" spans="1:105" s="17" customFormat="1" x14ac:dyDescent="0.25">
      <c r="A95" s="14"/>
      <c r="B95" s="15"/>
      <c r="C95" s="59"/>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row>
    <row r="96" spans="1:105" s="17" customFormat="1" x14ac:dyDescent="0.25">
      <c r="A96" s="14"/>
      <c r="B96" s="15"/>
      <c r="C96" s="59"/>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row>
    <row r="97" spans="1:105" s="17" customFormat="1" x14ac:dyDescent="0.25">
      <c r="A97" s="14"/>
      <c r="B97" s="15"/>
      <c r="C97" s="59"/>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row>
    <row r="98" spans="1:105" s="17" customFormat="1" x14ac:dyDescent="0.25">
      <c r="A98" s="14"/>
      <c r="B98" s="15"/>
      <c r="C98" s="59"/>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row>
    <row r="99" spans="1:105" s="17" customFormat="1" x14ac:dyDescent="0.25">
      <c r="A99" s="14"/>
      <c r="B99" s="15"/>
      <c r="C99" s="59"/>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row>
    <row r="100" spans="1:105" s="17" customFormat="1" x14ac:dyDescent="0.25">
      <c r="A100" s="14"/>
      <c r="B100" s="15"/>
      <c r="C100" s="59"/>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row>
    <row r="101" spans="1:105" s="17" customFormat="1" x14ac:dyDescent="0.25">
      <c r="A101" s="14"/>
      <c r="B101" s="15"/>
      <c r="C101" s="59"/>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row>
    <row r="102" spans="1:105" s="17" customFormat="1" x14ac:dyDescent="0.25">
      <c r="A102" s="14"/>
      <c r="B102" s="15"/>
      <c r="C102" s="59"/>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row>
    <row r="103" spans="1:105" s="17" customFormat="1" x14ac:dyDescent="0.25">
      <c r="A103" s="14"/>
      <c r="B103" s="15"/>
      <c r="C103" s="59"/>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row>
    <row r="104" spans="1:105" s="17" customFormat="1" x14ac:dyDescent="0.25">
      <c r="A104" s="14"/>
      <c r="B104" s="15"/>
      <c r="C104" s="59"/>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row>
    <row r="105" spans="1:105" s="17" customFormat="1" x14ac:dyDescent="0.25">
      <c r="A105" s="14"/>
      <c r="B105" s="15"/>
      <c r="C105" s="16"/>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row>
    <row r="106" spans="1:105" s="17" customFormat="1" x14ac:dyDescent="0.25">
      <c r="A106" s="14"/>
      <c r="B106" s="15"/>
      <c r="C106" s="1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row>
    <row r="107" spans="1:105" s="17" customFormat="1" x14ac:dyDescent="0.25">
      <c r="A107" s="14"/>
      <c r="B107" s="15"/>
      <c r="C107" s="16"/>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row>
    <row r="108" spans="1:105" s="17" customFormat="1" x14ac:dyDescent="0.25">
      <c r="A108" s="14"/>
      <c r="B108" s="15"/>
      <c r="C108" s="16"/>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row>
    <row r="109" spans="1:105" s="17" customFormat="1" x14ac:dyDescent="0.25">
      <c r="A109" s="14"/>
      <c r="B109" s="15"/>
      <c r="C109" s="16"/>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row>
    <row r="110" spans="1:105" s="17" customFormat="1" x14ac:dyDescent="0.25">
      <c r="A110" s="14"/>
      <c r="B110" s="15"/>
      <c r="C110" s="16"/>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row>
  </sheetData>
  <sheetProtection algorithmName="SHA-512" hashValue="nv3cBrIHARlexGPAK8481o99LR1fYlCp1ae97WAmXqRus/3Zt8nhxw2bhW9M2FRpL4Drlm4GaQgQms/CTWi59A==" saltValue="oQg4wrZbSq6/XExqW8NanQ==" spinCount="100000" sheet="1" objects="1" scenarios="1"/>
  <phoneticPr fontId="3" type="noConversion"/>
  <conditionalFormatting sqref="A9:C28">
    <cfRule type="expression" dxfId="3" priority="1">
      <formula>$A9&lt;&gt;""</formula>
    </cfRule>
  </conditionalFormatting>
  <conditionalFormatting sqref="D4:AP8">
    <cfRule type="expression" dxfId="2" priority="7">
      <formula>D$4&lt;&gt;""</formula>
    </cfRule>
  </conditionalFormatting>
  <conditionalFormatting sqref="D6:AP8">
    <cfRule type="expression" dxfId="1" priority="3">
      <formula>D$4&lt;&gt;""</formula>
    </cfRule>
  </conditionalFormatting>
  <conditionalFormatting sqref="D9:AP28">
    <cfRule type="expression" dxfId="0" priority="2">
      <formula>D$4&lt;&gt;""</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07B7-6BB7-4D8C-A90D-8744828B4707}">
  <sheetPr codeName="Sheet6">
    <tabColor rgb="FFFFFF00"/>
  </sheetPr>
  <dimension ref="A1:L111"/>
  <sheetViews>
    <sheetView workbookViewId="0">
      <selection activeCell="A3" sqref="A3"/>
    </sheetView>
  </sheetViews>
  <sheetFormatPr defaultRowHeight="15" x14ac:dyDescent="0.25"/>
  <cols>
    <col min="1" max="1" width="33.28515625" bestFit="1" customWidth="1"/>
    <col min="4" max="4" width="32" bestFit="1" customWidth="1"/>
    <col min="5" max="5" width="12.5703125" bestFit="1" customWidth="1"/>
    <col min="7" max="7" width="57.140625" bestFit="1" customWidth="1"/>
    <col min="9" max="9" width="31.85546875" bestFit="1" customWidth="1"/>
    <col min="10" max="10" width="11.7109375" bestFit="1" customWidth="1"/>
    <col min="11" max="11" width="29.140625" bestFit="1" customWidth="1"/>
    <col min="12" max="12" width="17.42578125" bestFit="1" customWidth="1"/>
  </cols>
  <sheetData>
    <row r="1" spans="1:12" x14ac:dyDescent="0.25">
      <c r="A1" s="91" t="s">
        <v>40</v>
      </c>
      <c r="C1" s="23" t="s">
        <v>639</v>
      </c>
      <c r="D1" s="23" t="s">
        <v>635</v>
      </c>
      <c r="E1" s="23" t="s">
        <v>644</v>
      </c>
      <c r="G1" s="20" t="s">
        <v>634</v>
      </c>
      <c r="I1" s="32" t="s">
        <v>40</v>
      </c>
      <c r="J1" s="32" t="s">
        <v>639</v>
      </c>
      <c r="K1" s="32" t="s">
        <v>635</v>
      </c>
      <c r="L1" s="33" t="s">
        <v>644</v>
      </c>
    </row>
    <row r="2" spans="1:12" x14ac:dyDescent="0.25">
      <c r="A2" s="92" t="s">
        <v>41</v>
      </c>
      <c r="G2" s="21" t="s">
        <v>628</v>
      </c>
      <c r="I2" t="s">
        <v>640</v>
      </c>
      <c r="J2">
        <v>90001</v>
      </c>
      <c r="K2" t="s">
        <v>641</v>
      </c>
      <c r="L2" t="s">
        <v>645</v>
      </c>
    </row>
    <row r="3" spans="1:12" x14ac:dyDescent="0.25">
      <c r="A3" s="93" t="s">
        <v>42</v>
      </c>
      <c r="G3" s="21" t="s">
        <v>629</v>
      </c>
      <c r="I3" t="s">
        <v>640</v>
      </c>
      <c r="J3">
        <v>90002</v>
      </c>
      <c r="K3" t="s">
        <v>642</v>
      </c>
      <c r="L3" t="s">
        <v>646</v>
      </c>
    </row>
    <row r="4" spans="1:12" x14ac:dyDescent="0.25">
      <c r="A4" s="92" t="s">
        <v>43</v>
      </c>
      <c r="G4" s="21" t="s">
        <v>631</v>
      </c>
      <c r="I4" t="s">
        <v>640</v>
      </c>
      <c r="J4">
        <v>90003</v>
      </c>
      <c r="K4" t="s">
        <v>643</v>
      </c>
      <c r="L4" t="s">
        <v>647</v>
      </c>
    </row>
    <row r="5" spans="1:12" x14ac:dyDescent="0.25">
      <c r="A5" s="93" t="s">
        <v>44</v>
      </c>
      <c r="G5" s="21" t="s">
        <v>619</v>
      </c>
    </row>
    <row r="6" spans="1:12" x14ac:dyDescent="0.25">
      <c r="A6" s="92" t="s">
        <v>673</v>
      </c>
      <c r="G6" s="21" t="s">
        <v>618</v>
      </c>
    </row>
    <row r="7" spans="1:12" x14ac:dyDescent="0.25">
      <c r="A7" s="93" t="s">
        <v>46</v>
      </c>
      <c r="G7" s="21" t="s">
        <v>632</v>
      </c>
    </row>
    <row r="8" spans="1:12" x14ac:dyDescent="0.25">
      <c r="A8" s="92" t="s">
        <v>675</v>
      </c>
      <c r="G8" s="21" t="s">
        <v>620</v>
      </c>
    </row>
    <row r="9" spans="1:12" x14ac:dyDescent="0.25">
      <c r="A9" s="93" t="s">
        <v>48</v>
      </c>
      <c r="G9" s="21" t="s">
        <v>625</v>
      </c>
    </row>
    <row r="10" spans="1:12" x14ac:dyDescent="0.25">
      <c r="A10" s="92" t="s">
        <v>677</v>
      </c>
      <c r="G10" s="21" t="s">
        <v>630</v>
      </c>
    </row>
    <row r="11" spans="1:12" x14ac:dyDescent="0.25">
      <c r="A11" s="93" t="s">
        <v>50</v>
      </c>
      <c r="G11" s="21" t="s">
        <v>627</v>
      </c>
    </row>
    <row r="12" spans="1:12" x14ac:dyDescent="0.25">
      <c r="A12" s="92" t="s">
        <v>51</v>
      </c>
      <c r="G12" s="21" t="s">
        <v>623</v>
      </c>
    </row>
    <row r="13" spans="1:12" x14ac:dyDescent="0.25">
      <c r="A13" s="93" t="s">
        <v>52</v>
      </c>
      <c r="G13" s="21" t="s">
        <v>624</v>
      </c>
    </row>
    <row r="14" spans="1:12" x14ac:dyDescent="0.25">
      <c r="A14" s="92" t="s">
        <v>53</v>
      </c>
      <c r="G14" s="21" t="s">
        <v>626</v>
      </c>
    </row>
    <row r="15" spans="1:12" x14ac:dyDescent="0.25">
      <c r="A15" s="93" t="s">
        <v>54</v>
      </c>
      <c r="G15" s="21" t="s">
        <v>622</v>
      </c>
    </row>
    <row r="16" spans="1:12" x14ac:dyDescent="0.25">
      <c r="A16" s="92" t="s">
        <v>678</v>
      </c>
      <c r="G16" s="21" t="s">
        <v>633</v>
      </c>
    </row>
    <row r="17" spans="1:7" x14ac:dyDescent="0.25">
      <c r="A17" s="93" t="s">
        <v>56</v>
      </c>
      <c r="G17" s="22" t="s">
        <v>621</v>
      </c>
    </row>
    <row r="18" spans="1:7" x14ac:dyDescent="0.25">
      <c r="A18" s="92" t="s">
        <v>57</v>
      </c>
    </row>
    <row r="19" spans="1:7" x14ac:dyDescent="0.25">
      <c r="A19" s="93" t="s">
        <v>58</v>
      </c>
    </row>
    <row r="20" spans="1:7" x14ac:dyDescent="0.25">
      <c r="A20" s="92" t="s">
        <v>59</v>
      </c>
    </row>
    <row r="21" spans="1:7" x14ac:dyDescent="0.25">
      <c r="A21" s="93" t="s">
        <v>60</v>
      </c>
    </row>
    <row r="22" spans="1:7" x14ac:dyDescent="0.25">
      <c r="A22" s="92" t="s">
        <v>61</v>
      </c>
    </row>
    <row r="23" spans="1:7" x14ac:dyDescent="0.25">
      <c r="A23" s="93" t="s">
        <v>62</v>
      </c>
    </row>
    <row r="24" spans="1:7" x14ac:dyDescent="0.25">
      <c r="A24" s="92" t="s">
        <v>63</v>
      </c>
    </row>
    <row r="25" spans="1:7" x14ac:dyDescent="0.25">
      <c r="A25" s="93" t="s">
        <v>679</v>
      </c>
    </row>
    <row r="26" spans="1:7" x14ac:dyDescent="0.25">
      <c r="A26" s="92" t="s">
        <v>65</v>
      </c>
    </row>
    <row r="27" spans="1:7" x14ac:dyDescent="0.25">
      <c r="A27" s="93" t="s">
        <v>66</v>
      </c>
    </row>
    <row r="28" spans="1:7" x14ac:dyDescent="0.25">
      <c r="A28" s="92" t="s">
        <v>67</v>
      </c>
    </row>
    <row r="29" spans="1:7" x14ac:dyDescent="0.25">
      <c r="A29" s="93" t="s">
        <v>68</v>
      </c>
    </row>
    <row r="30" spans="1:7" x14ac:dyDescent="0.25">
      <c r="A30" s="92" t="s">
        <v>69</v>
      </c>
    </row>
    <row r="31" spans="1:7" x14ac:dyDescent="0.25">
      <c r="A31" s="93" t="s">
        <v>70</v>
      </c>
    </row>
    <row r="32" spans="1:7" x14ac:dyDescent="0.25">
      <c r="A32" s="92" t="s">
        <v>71</v>
      </c>
    </row>
    <row r="33" spans="1:1" x14ac:dyDescent="0.25">
      <c r="A33" s="93" t="s">
        <v>72</v>
      </c>
    </row>
    <row r="34" spans="1:1" x14ac:dyDescent="0.25">
      <c r="A34" s="92" t="s">
        <v>683</v>
      </c>
    </row>
    <row r="35" spans="1:1" x14ac:dyDescent="0.25">
      <c r="A35" s="93" t="s">
        <v>74</v>
      </c>
    </row>
    <row r="36" spans="1:1" x14ac:dyDescent="0.25">
      <c r="A36" s="92" t="s">
        <v>75</v>
      </c>
    </row>
    <row r="37" spans="1:1" x14ac:dyDescent="0.25">
      <c r="A37" s="93" t="s">
        <v>76</v>
      </c>
    </row>
    <row r="38" spans="1:1" x14ac:dyDescent="0.25">
      <c r="A38" s="92" t="s">
        <v>77</v>
      </c>
    </row>
    <row r="39" spans="1:1" x14ac:dyDescent="0.25">
      <c r="A39" s="93" t="s">
        <v>78</v>
      </c>
    </row>
    <row r="40" spans="1:1" x14ac:dyDescent="0.25">
      <c r="A40" s="92" t="s">
        <v>79</v>
      </c>
    </row>
    <row r="41" spans="1:1" x14ac:dyDescent="0.25">
      <c r="A41" s="93" t="s">
        <v>80</v>
      </c>
    </row>
    <row r="42" spans="1:1" x14ac:dyDescent="0.25">
      <c r="A42" s="92" t="s">
        <v>81</v>
      </c>
    </row>
    <row r="43" spans="1:1" x14ac:dyDescent="0.25">
      <c r="A43" s="93" t="s">
        <v>82</v>
      </c>
    </row>
    <row r="44" spans="1:1" x14ac:dyDescent="0.25">
      <c r="A44" s="92" t="s">
        <v>83</v>
      </c>
    </row>
    <row r="45" spans="1:1" x14ac:dyDescent="0.25">
      <c r="A45" s="93" t="s">
        <v>84</v>
      </c>
    </row>
    <row r="46" spans="1:1" x14ac:dyDescent="0.25">
      <c r="A46" s="92" t="s">
        <v>85</v>
      </c>
    </row>
    <row r="47" spans="1:1" x14ac:dyDescent="0.25">
      <c r="A47" s="93" t="s">
        <v>86</v>
      </c>
    </row>
    <row r="48" spans="1:1" x14ac:dyDescent="0.25">
      <c r="A48" s="92" t="s">
        <v>87</v>
      </c>
    </row>
    <row r="49" spans="1:1" x14ac:dyDescent="0.25">
      <c r="A49" s="93" t="s">
        <v>88</v>
      </c>
    </row>
    <row r="50" spans="1:1" x14ac:dyDescent="0.25">
      <c r="A50" s="92" t="s">
        <v>89</v>
      </c>
    </row>
    <row r="51" spans="1:1" x14ac:dyDescent="0.25">
      <c r="A51" s="93" t="s">
        <v>90</v>
      </c>
    </row>
    <row r="52" spans="1:1" x14ac:dyDescent="0.25">
      <c r="A52" s="92" t="s">
        <v>91</v>
      </c>
    </row>
    <row r="53" spans="1:1" x14ac:dyDescent="0.25">
      <c r="A53" s="93" t="s">
        <v>684</v>
      </c>
    </row>
    <row r="54" spans="1:1" x14ac:dyDescent="0.25">
      <c r="A54" s="92" t="s">
        <v>93</v>
      </c>
    </row>
    <row r="55" spans="1:1" x14ac:dyDescent="0.25">
      <c r="A55" s="93" t="s">
        <v>94</v>
      </c>
    </row>
    <row r="56" spans="1:1" x14ac:dyDescent="0.25">
      <c r="A56" s="92" t="s">
        <v>95</v>
      </c>
    </row>
    <row r="57" spans="1:1" x14ac:dyDescent="0.25">
      <c r="A57" s="93" t="s">
        <v>96</v>
      </c>
    </row>
    <row r="58" spans="1:1" x14ac:dyDescent="0.25">
      <c r="A58" s="92" t="s">
        <v>97</v>
      </c>
    </row>
    <row r="59" spans="1:1" x14ac:dyDescent="0.25">
      <c r="A59" s="93" t="s">
        <v>98</v>
      </c>
    </row>
    <row r="60" spans="1:1" x14ac:dyDescent="0.25">
      <c r="A60" s="92" t="s">
        <v>99</v>
      </c>
    </row>
    <row r="61" spans="1:1" x14ac:dyDescent="0.25">
      <c r="A61" s="93" t="s">
        <v>100</v>
      </c>
    </row>
    <row r="62" spans="1:1" x14ac:dyDescent="0.25">
      <c r="A62" s="92" t="s">
        <v>101</v>
      </c>
    </row>
    <row r="63" spans="1:1" x14ac:dyDescent="0.25">
      <c r="A63" s="93" t="s">
        <v>102</v>
      </c>
    </row>
    <row r="64" spans="1:1" x14ac:dyDescent="0.25">
      <c r="A64" s="92" t="s">
        <v>103</v>
      </c>
    </row>
    <row r="65" spans="1:1" x14ac:dyDescent="0.25">
      <c r="A65" s="93" t="s">
        <v>104</v>
      </c>
    </row>
    <row r="66" spans="1:1" x14ac:dyDescent="0.25">
      <c r="A66" s="92" t="s">
        <v>105</v>
      </c>
    </row>
    <row r="67" spans="1:1" x14ac:dyDescent="0.25">
      <c r="A67" s="93" t="s">
        <v>106</v>
      </c>
    </row>
    <row r="68" spans="1:1" x14ac:dyDescent="0.25">
      <c r="A68" s="92" t="s">
        <v>107</v>
      </c>
    </row>
    <row r="69" spans="1:1" x14ac:dyDescent="0.25">
      <c r="A69" s="93" t="s">
        <v>108</v>
      </c>
    </row>
    <row r="70" spans="1:1" x14ac:dyDescent="0.25">
      <c r="A70" s="92" t="s">
        <v>109</v>
      </c>
    </row>
    <row r="71" spans="1:1" x14ac:dyDescent="0.25">
      <c r="A71" s="93" t="s">
        <v>110</v>
      </c>
    </row>
    <row r="72" spans="1:1" x14ac:dyDescent="0.25">
      <c r="A72" s="92" t="s">
        <v>111</v>
      </c>
    </row>
    <row r="73" spans="1:1" x14ac:dyDescent="0.25">
      <c r="A73" s="93" t="s">
        <v>112</v>
      </c>
    </row>
    <row r="74" spans="1:1" x14ac:dyDescent="0.25">
      <c r="A74" s="92" t="s">
        <v>113</v>
      </c>
    </row>
    <row r="75" spans="1:1" x14ac:dyDescent="0.25">
      <c r="A75" s="93" t="s">
        <v>114</v>
      </c>
    </row>
    <row r="76" spans="1:1" x14ac:dyDescent="0.25">
      <c r="A76" s="92" t="s">
        <v>115</v>
      </c>
    </row>
    <row r="77" spans="1:1" x14ac:dyDescent="0.25">
      <c r="A77" s="93" t="s">
        <v>116</v>
      </c>
    </row>
    <row r="78" spans="1:1" x14ac:dyDescent="0.25">
      <c r="A78" s="92" t="s">
        <v>117</v>
      </c>
    </row>
    <row r="79" spans="1:1" x14ac:dyDescent="0.25">
      <c r="A79" s="93" t="s">
        <v>118</v>
      </c>
    </row>
    <row r="80" spans="1:1" x14ac:dyDescent="0.25">
      <c r="A80" s="92" t="s">
        <v>119</v>
      </c>
    </row>
    <row r="81" spans="1:1" x14ac:dyDescent="0.25">
      <c r="A81" s="93" t="s">
        <v>120</v>
      </c>
    </row>
    <row r="82" spans="1:1" x14ac:dyDescent="0.25">
      <c r="A82" s="92" t="s">
        <v>121</v>
      </c>
    </row>
    <row r="83" spans="1:1" x14ac:dyDescent="0.25">
      <c r="A83" s="93" t="s">
        <v>122</v>
      </c>
    </row>
    <row r="84" spans="1:1" x14ac:dyDescent="0.25">
      <c r="A84" s="92" t="s">
        <v>12</v>
      </c>
    </row>
    <row r="85" spans="1:1" x14ac:dyDescent="0.25">
      <c r="A85" s="93" t="s">
        <v>123</v>
      </c>
    </row>
    <row r="86" spans="1:1" x14ac:dyDescent="0.25">
      <c r="A86" s="92" t="s">
        <v>124</v>
      </c>
    </row>
    <row r="87" spans="1:1" x14ac:dyDescent="0.25">
      <c r="A87" s="93" t="s">
        <v>125</v>
      </c>
    </row>
    <row r="88" spans="1:1" x14ac:dyDescent="0.25">
      <c r="A88" s="92" t="s">
        <v>126</v>
      </c>
    </row>
    <row r="89" spans="1:1" x14ac:dyDescent="0.25">
      <c r="A89" s="93" t="s">
        <v>127</v>
      </c>
    </row>
    <row r="90" spans="1:1" x14ac:dyDescent="0.25">
      <c r="A90" s="92" t="s">
        <v>128</v>
      </c>
    </row>
    <row r="91" spans="1:1" x14ac:dyDescent="0.25">
      <c r="A91" s="93" t="s">
        <v>691</v>
      </c>
    </row>
    <row r="92" spans="1:1" x14ac:dyDescent="0.25">
      <c r="A92" s="92" t="s">
        <v>130</v>
      </c>
    </row>
    <row r="93" spans="1:1" x14ac:dyDescent="0.25">
      <c r="A93" s="93" t="s">
        <v>131</v>
      </c>
    </row>
    <row r="94" spans="1:1" x14ac:dyDescent="0.25">
      <c r="A94" s="92" t="s">
        <v>132</v>
      </c>
    </row>
    <row r="95" spans="1:1" x14ac:dyDescent="0.25">
      <c r="A95" s="93" t="s">
        <v>133</v>
      </c>
    </row>
    <row r="96" spans="1:1" x14ac:dyDescent="0.25">
      <c r="A96" s="92" t="s">
        <v>134</v>
      </c>
    </row>
    <row r="97" spans="1:1" x14ac:dyDescent="0.25">
      <c r="A97" s="93" t="s">
        <v>135</v>
      </c>
    </row>
    <row r="98" spans="1:1" x14ac:dyDescent="0.25">
      <c r="A98" s="92" t="s">
        <v>136</v>
      </c>
    </row>
    <row r="99" spans="1:1" x14ac:dyDescent="0.25">
      <c r="A99" s="93" t="s">
        <v>137</v>
      </c>
    </row>
    <row r="100" spans="1:1" x14ac:dyDescent="0.25">
      <c r="A100" s="92" t="s">
        <v>138</v>
      </c>
    </row>
    <row r="101" spans="1:1" x14ac:dyDescent="0.25">
      <c r="A101" s="93" t="s">
        <v>139</v>
      </c>
    </row>
    <row r="102" spans="1:1" x14ac:dyDescent="0.25">
      <c r="A102" s="92" t="s">
        <v>140</v>
      </c>
    </row>
    <row r="103" spans="1:1" x14ac:dyDescent="0.25">
      <c r="A103" s="93" t="s">
        <v>141</v>
      </c>
    </row>
    <row r="104" spans="1:1" x14ac:dyDescent="0.25">
      <c r="A104" s="92" t="s">
        <v>142</v>
      </c>
    </row>
    <row r="105" spans="1:1" x14ac:dyDescent="0.25">
      <c r="A105" s="93" t="s">
        <v>143</v>
      </c>
    </row>
    <row r="106" spans="1:1" x14ac:dyDescent="0.25">
      <c r="A106" s="92" t="s">
        <v>144</v>
      </c>
    </row>
    <row r="107" spans="1:1" x14ac:dyDescent="0.25">
      <c r="A107" s="93" t="s">
        <v>145</v>
      </c>
    </row>
    <row r="108" spans="1:1" x14ac:dyDescent="0.25">
      <c r="A108" s="92" t="s">
        <v>146</v>
      </c>
    </row>
    <row r="109" spans="1:1" x14ac:dyDescent="0.25">
      <c r="A109" s="93" t="s">
        <v>147</v>
      </c>
    </row>
    <row r="110" spans="1:1" x14ac:dyDescent="0.25">
      <c r="A110" s="92" t="s">
        <v>148</v>
      </c>
    </row>
    <row r="111" spans="1:1" x14ac:dyDescent="0.25">
      <c r="A111" s="87" t="s">
        <v>149</v>
      </c>
    </row>
  </sheetData>
  <sheetProtection algorithmName="SHA-512" hashValue="Oq6HARMs7oYgVKRRD+3lA+kkOWLVy6OX9yXjJUNxaRshiCuCmdE8aDvmHodYLVQTGoMHbwCGocDoQZl7C0Ni3g==" saltValue="X2A9G0WmlzftsI2G9+O0kw==" spinCount="100000" sheet="1" objects="1" scenarios="1"/>
  <sortState xmlns:xlrd2="http://schemas.microsoft.com/office/spreadsheetml/2017/richdata2" ref="G2:G17">
    <sortCondition ref="G2:G1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AC36B-3A76-4975-9C9B-C55DE582D3F7}">
  <sheetPr codeName="Sheet7">
    <tabColor rgb="FFFFFF00"/>
  </sheetPr>
  <dimension ref="A1:H477"/>
  <sheetViews>
    <sheetView zoomScale="90" zoomScaleNormal="90" workbookViewId="0">
      <selection sqref="A1:H477"/>
    </sheetView>
  </sheetViews>
  <sheetFormatPr defaultRowHeight="15" x14ac:dyDescent="0.25"/>
  <cols>
    <col min="1" max="1" width="18.5703125" bestFit="1" customWidth="1"/>
    <col min="2" max="2" width="33.28515625" bestFit="1" customWidth="1"/>
    <col min="3" max="3" width="14.5703125" bestFit="1" customWidth="1"/>
    <col min="4" max="4" width="54" bestFit="1" customWidth="1"/>
    <col min="5" max="5" width="16.28515625" bestFit="1" customWidth="1"/>
    <col min="6" max="6" width="25.140625" bestFit="1" customWidth="1"/>
    <col min="7" max="7" width="11.85546875" bestFit="1" customWidth="1"/>
    <col min="8" max="8" width="9.140625" bestFit="1" customWidth="1"/>
  </cols>
  <sheetData>
    <row r="1" spans="1:8" x14ac:dyDescent="0.25">
      <c r="A1" t="s">
        <v>150</v>
      </c>
      <c r="B1" t="s">
        <v>11</v>
      </c>
      <c r="C1" t="s">
        <v>151</v>
      </c>
      <c r="D1" t="s">
        <v>152</v>
      </c>
      <c r="E1" t="s">
        <v>153</v>
      </c>
      <c r="F1" t="s">
        <v>154</v>
      </c>
      <c r="G1" t="s">
        <v>667</v>
      </c>
      <c r="H1" t="s">
        <v>1167</v>
      </c>
    </row>
    <row r="2" spans="1:8" x14ac:dyDescent="0.25">
      <c r="A2">
        <v>201001</v>
      </c>
      <c r="B2" t="s">
        <v>41</v>
      </c>
      <c r="C2">
        <v>15014</v>
      </c>
      <c r="D2" t="s">
        <v>155</v>
      </c>
      <c r="E2" t="s">
        <v>156</v>
      </c>
      <c r="F2" t="s">
        <v>157</v>
      </c>
      <c r="G2" t="s">
        <v>692</v>
      </c>
      <c r="H2">
        <v>1</v>
      </c>
    </row>
    <row r="3" spans="1:8" x14ac:dyDescent="0.25">
      <c r="A3">
        <v>401002</v>
      </c>
      <c r="B3" t="s">
        <v>42</v>
      </c>
      <c r="C3">
        <v>10010</v>
      </c>
      <c r="D3" t="s">
        <v>158</v>
      </c>
      <c r="E3" t="s">
        <v>156</v>
      </c>
      <c r="F3" t="s">
        <v>157</v>
      </c>
      <c r="G3" t="s">
        <v>693</v>
      </c>
      <c r="H3">
        <v>1</v>
      </c>
    </row>
    <row r="4" spans="1:8" x14ac:dyDescent="0.25">
      <c r="A4">
        <v>3001001</v>
      </c>
      <c r="B4" t="s">
        <v>43</v>
      </c>
      <c r="C4">
        <v>14206</v>
      </c>
      <c r="D4" t="s">
        <v>159</v>
      </c>
      <c r="E4" t="s">
        <v>156</v>
      </c>
      <c r="F4" t="s">
        <v>157</v>
      </c>
      <c r="G4" t="s">
        <v>694</v>
      </c>
      <c r="H4">
        <v>1</v>
      </c>
    </row>
    <row r="5" spans="1:8" x14ac:dyDescent="0.25">
      <c r="A5">
        <v>3001001</v>
      </c>
      <c r="B5" t="s">
        <v>43</v>
      </c>
      <c r="C5">
        <v>11116</v>
      </c>
      <c r="D5" t="s">
        <v>160</v>
      </c>
      <c r="E5" t="s">
        <v>156</v>
      </c>
      <c r="F5" t="s">
        <v>157</v>
      </c>
      <c r="G5" t="s">
        <v>695</v>
      </c>
      <c r="H5">
        <v>1</v>
      </c>
    </row>
    <row r="6" spans="1:8" x14ac:dyDescent="0.25">
      <c r="A6">
        <v>102001</v>
      </c>
      <c r="B6" t="s">
        <v>44</v>
      </c>
      <c r="C6">
        <v>16662</v>
      </c>
      <c r="D6" t="s">
        <v>161</v>
      </c>
      <c r="E6" t="s">
        <v>156</v>
      </c>
      <c r="F6" t="s">
        <v>156</v>
      </c>
      <c r="G6" t="s">
        <v>696</v>
      </c>
      <c r="H6">
        <v>1</v>
      </c>
    </row>
    <row r="7" spans="1:8" x14ac:dyDescent="0.25">
      <c r="A7">
        <v>102001</v>
      </c>
      <c r="B7" t="s">
        <v>44</v>
      </c>
      <c r="C7">
        <v>10017</v>
      </c>
      <c r="D7" t="s">
        <v>162</v>
      </c>
      <c r="E7" t="s">
        <v>156</v>
      </c>
      <c r="F7" t="s">
        <v>156</v>
      </c>
      <c r="G7" t="s">
        <v>697</v>
      </c>
      <c r="H7">
        <v>1</v>
      </c>
    </row>
    <row r="8" spans="1:8" x14ac:dyDescent="0.25">
      <c r="A8">
        <v>102001</v>
      </c>
      <c r="B8" t="s">
        <v>44</v>
      </c>
      <c r="C8">
        <v>14855</v>
      </c>
      <c r="D8" t="s">
        <v>163</v>
      </c>
      <c r="E8" t="s">
        <v>156</v>
      </c>
      <c r="F8" t="s">
        <v>157</v>
      </c>
      <c r="G8" t="s">
        <v>698</v>
      </c>
      <c r="H8">
        <v>1</v>
      </c>
    </row>
    <row r="9" spans="1:8" x14ac:dyDescent="0.25">
      <c r="A9">
        <v>102001</v>
      </c>
      <c r="B9" t="s">
        <v>44</v>
      </c>
      <c r="C9">
        <v>16879</v>
      </c>
      <c r="D9" t="s">
        <v>164</v>
      </c>
      <c r="E9" t="s">
        <v>156</v>
      </c>
      <c r="F9" t="s">
        <v>156</v>
      </c>
      <c r="G9" t="s">
        <v>699</v>
      </c>
      <c r="H9">
        <v>1</v>
      </c>
    </row>
    <row r="10" spans="1:8" x14ac:dyDescent="0.25">
      <c r="A10">
        <v>102001</v>
      </c>
      <c r="B10" t="s">
        <v>44</v>
      </c>
      <c r="C10">
        <v>10022</v>
      </c>
      <c r="D10" t="s">
        <v>165</v>
      </c>
      <c r="E10" t="s">
        <v>156</v>
      </c>
      <c r="F10" t="s">
        <v>157</v>
      </c>
      <c r="G10" t="s">
        <v>700</v>
      </c>
      <c r="H10">
        <v>1</v>
      </c>
    </row>
    <row r="11" spans="1:8" x14ac:dyDescent="0.25">
      <c r="A11">
        <v>902001</v>
      </c>
      <c r="B11" t="s">
        <v>45</v>
      </c>
      <c r="C11">
        <v>10036</v>
      </c>
      <c r="D11" t="s">
        <v>166</v>
      </c>
      <c r="E11" t="s">
        <v>156</v>
      </c>
      <c r="F11" t="s">
        <v>157</v>
      </c>
      <c r="G11" t="s">
        <v>701</v>
      </c>
      <c r="H11">
        <v>1</v>
      </c>
    </row>
    <row r="12" spans="1:8" x14ac:dyDescent="0.25">
      <c r="A12">
        <v>902001</v>
      </c>
      <c r="B12" t="s">
        <v>45</v>
      </c>
      <c r="C12">
        <v>10038</v>
      </c>
      <c r="D12" t="s">
        <v>167</v>
      </c>
      <c r="E12" t="s">
        <v>156</v>
      </c>
      <c r="F12" t="s">
        <v>157</v>
      </c>
      <c r="G12" t="s">
        <v>702</v>
      </c>
      <c r="H12">
        <v>1</v>
      </c>
    </row>
    <row r="13" spans="1:8" x14ac:dyDescent="0.25">
      <c r="A13">
        <v>902001</v>
      </c>
      <c r="B13" t="s">
        <v>45</v>
      </c>
      <c r="C13">
        <v>13454</v>
      </c>
      <c r="D13" t="s">
        <v>168</v>
      </c>
      <c r="E13" t="s">
        <v>156</v>
      </c>
      <c r="F13" t="s">
        <v>157</v>
      </c>
      <c r="G13" t="s">
        <v>703</v>
      </c>
      <c r="H13">
        <v>1</v>
      </c>
    </row>
    <row r="14" spans="1:8" x14ac:dyDescent="0.25">
      <c r="A14">
        <v>902001</v>
      </c>
      <c r="B14" t="s">
        <v>45</v>
      </c>
      <c r="C14">
        <v>10042</v>
      </c>
      <c r="D14" t="s">
        <v>169</v>
      </c>
      <c r="E14" t="s">
        <v>156</v>
      </c>
      <c r="F14" t="s">
        <v>157</v>
      </c>
      <c r="G14" t="s">
        <v>704</v>
      </c>
      <c r="H14">
        <v>1</v>
      </c>
    </row>
    <row r="15" spans="1:8" x14ac:dyDescent="0.25">
      <c r="A15">
        <v>902001</v>
      </c>
      <c r="B15" t="s">
        <v>45</v>
      </c>
      <c r="C15">
        <v>10028</v>
      </c>
      <c r="D15" t="s">
        <v>170</v>
      </c>
      <c r="E15" t="s">
        <v>156</v>
      </c>
      <c r="F15" t="s">
        <v>157</v>
      </c>
      <c r="G15" t="s">
        <v>705</v>
      </c>
      <c r="H15">
        <v>1</v>
      </c>
    </row>
    <row r="16" spans="1:8" x14ac:dyDescent="0.25">
      <c r="A16">
        <v>902001</v>
      </c>
      <c r="B16" t="s">
        <v>45</v>
      </c>
      <c r="C16">
        <v>10033</v>
      </c>
      <c r="D16" t="s">
        <v>171</v>
      </c>
      <c r="E16" t="s">
        <v>156</v>
      </c>
      <c r="F16" t="s">
        <v>157</v>
      </c>
      <c r="G16" t="s">
        <v>706</v>
      </c>
      <c r="H16">
        <v>1</v>
      </c>
    </row>
    <row r="17" spans="1:8" x14ac:dyDescent="0.25">
      <c r="A17">
        <v>902001</v>
      </c>
      <c r="B17" t="s">
        <v>45</v>
      </c>
      <c r="C17">
        <v>14788</v>
      </c>
      <c r="D17" t="s">
        <v>172</v>
      </c>
      <c r="E17" t="s">
        <v>156</v>
      </c>
      <c r="F17" t="s">
        <v>157</v>
      </c>
      <c r="G17" t="s">
        <v>707</v>
      </c>
      <c r="H17">
        <v>1</v>
      </c>
    </row>
    <row r="18" spans="1:8" x14ac:dyDescent="0.25">
      <c r="A18">
        <v>2002002</v>
      </c>
      <c r="B18" t="s">
        <v>46</v>
      </c>
      <c r="C18">
        <v>10581</v>
      </c>
      <c r="D18" t="s">
        <v>173</v>
      </c>
      <c r="E18" t="s">
        <v>156</v>
      </c>
      <c r="F18" t="s">
        <v>157</v>
      </c>
      <c r="G18" t="s">
        <v>708</v>
      </c>
      <c r="H18">
        <v>1</v>
      </c>
    </row>
    <row r="19" spans="1:8" x14ac:dyDescent="0.25">
      <c r="A19">
        <v>2002002</v>
      </c>
      <c r="B19" t="s">
        <v>46</v>
      </c>
      <c r="C19">
        <v>10584</v>
      </c>
      <c r="D19" t="s">
        <v>174</v>
      </c>
      <c r="E19" t="s">
        <v>156</v>
      </c>
      <c r="F19" t="s">
        <v>157</v>
      </c>
      <c r="G19" t="s">
        <v>709</v>
      </c>
      <c r="H19">
        <v>1</v>
      </c>
    </row>
    <row r="20" spans="1:8" x14ac:dyDescent="0.25">
      <c r="A20">
        <v>2002002</v>
      </c>
      <c r="B20" t="s">
        <v>46</v>
      </c>
      <c r="C20">
        <v>10585</v>
      </c>
      <c r="D20" t="s">
        <v>175</v>
      </c>
      <c r="E20" t="s">
        <v>156</v>
      </c>
      <c r="F20" t="s">
        <v>157</v>
      </c>
      <c r="G20" t="s">
        <v>710</v>
      </c>
      <c r="H20">
        <v>1</v>
      </c>
    </row>
    <row r="21" spans="1:8" x14ac:dyDescent="0.25">
      <c r="A21">
        <v>2002002</v>
      </c>
      <c r="B21" t="s">
        <v>46</v>
      </c>
      <c r="C21">
        <v>10587</v>
      </c>
      <c r="D21" t="s">
        <v>176</v>
      </c>
      <c r="E21" t="s">
        <v>156</v>
      </c>
      <c r="F21" t="s">
        <v>157</v>
      </c>
      <c r="G21" t="s">
        <v>711</v>
      </c>
      <c r="H21">
        <v>1</v>
      </c>
    </row>
    <row r="22" spans="1:8" x14ac:dyDescent="0.25">
      <c r="A22">
        <v>802001</v>
      </c>
      <c r="B22" t="s">
        <v>47</v>
      </c>
      <c r="C22">
        <v>10389</v>
      </c>
      <c r="D22" t="s">
        <v>177</v>
      </c>
      <c r="E22" t="s">
        <v>156</v>
      </c>
      <c r="F22" t="s">
        <v>157</v>
      </c>
      <c r="G22" t="s">
        <v>712</v>
      </c>
      <c r="H22">
        <v>1</v>
      </c>
    </row>
    <row r="23" spans="1:8" x14ac:dyDescent="0.25">
      <c r="A23">
        <v>802001</v>
      </c>
      <c r="B23" t="s">
        <v>47</v>
      </c>
      <c r="C23">
        <v>10388</v>
      </c>
      <c r="D23" t="s">
        <v>178</v>
      </c>
      <c r="E23" t="s">
        <v>156</v>
      </c>
      <c r="F23" t="s">
        <v>157</v>
      </c>
      <c r="G23" t="s">
        <v>713</v>
      </c>
      <c r="H23">
        <v>1</v>
      </c>
    </row>
    <row r="24" spans="1:8" x14ac:dyDescent="0.25">
      <c r="A24">
        <v>802001</v>
      </c>
      <c r="B24" t="s">
        <v>47</v>
      </c>
      <c r="C24">
        <v>10390</v>
      </c>
      <c r="D24" t="s">
        <v>179</v>
      </c>
      <c r="E24" t="s">
        <v>156</v>
      </c>
      <c r="F24" t="s">
        <v>157</v>
      </c>
      <c r="G24" t="s">
        <v>714</v>
      </c>
      <c r="H24">
        <v>1</v>
      </c>
    </row>
    <row r="25" spans="1:8" x14ac:dyDescent="0.25">
      <c r="A25">
        <v>1502001</v>
      </c>
      <c r="B25" t="s">
        <v>48</v>
      </c>
      <c r="C25">
        <v>14200</v>
      </c>
      <c r="D25" t="s">
        <v>180</v>
      </c>
      <c r="E25" t="s">
        <v>156</v>
      </c>
      <c r="F25" t="s">
        <v>156</v>
      </c>
      <c r="G25" t="s">
        <v>715</v>
      </c>
      <c r="H25">
        <v>1</v>
      </c>
    </row>
    <row r="26" spans="1:8" x14ac:dyDescent="0.25">
      <c r="A26">
        <v>1502001</v>
      </c>
      <c r="B26" t="s">
        <v>48</v>
      </c>
      <c r="C26">
        <v>10476</v>
      </c>
      <c r="D26" t="s">
        <v>181</v>
      </c>
      <c r="E26" t="s">
        <v>156</v>
      </c>
      <c r="F26" t="s">
        <v>157</v>
      </c>
      <c r="G26" t="s">
        <v>716</v>
      </c>
      <c r="H26">
        <v>1</v>
      </c>
    </row>
    <row r="27" spans="1:8" x14ac:dyDescent="0.25">
      <c r="A27">
        <v>2403005</v>
      </c>
      <c r="B27" t="s">
        <v>49</v>
      </c>
      <c r="C27">
        <v>10814</v>
      </c>
      <c r="D27" t="s">
        <v>182</v>
      </c>
      <c r="E27" t="s">
        <v>156</v>
      </c>
      <c r="F27" t="s">
        <v>157</v>
      </c>
      <c r="G27" t="s">
        <v>717</v>
      </c>
      <c r="H27">
        <v>1</v>
      </c>
    </row>
    <row r="28" spans="1:8" x14ac:dyDescent="0.25">
      <c r="A28">
        <v>2403005</v>
      </c>
      <c r="B28" t="s">
        <v>49</v>
      </c>
      <c r="C28">
        <v>16024</v>
      </c>
      <c r="D28" t="s">
        <v>183</v>
      </c>
      <c r="E28" t="s">
        <v>156</v>
      </c>
      <c r="F28" t="s">
        <v>157</v>
      </c>
      <c r="G28" t="s">
        <v>718</v>
      </c>
      <c r="H28">
        <v>1</v>
      </c>
    </row>
    <row r="29" spans="1:8" x14ac:dyDescent="0.25">
      <c r="A29">
        <v>2603006</v>
      </c>
      <c r="B29" t="s">
        <v>50</v>
      </c>
      <c r="C29">
        <v>10925</v>
      </c>
      <c r="D29" t="s">
        <v>184</v>
      </c>
      <c r="E29" t="s">
        <v>156</v>
      </c>
      <c r="F29" t="s">
        <v>157</v>
      </c>
      <c r="G29" t="s">
        <v>719</v>
      </c>
      <c r="H29">
        <v>1</v>
      </c>
    </row>
    <row r="30" spans="1:8" x14ac:dyDescent="0.25">
      <c r="A30">
        <v>2603006</v>
      </c>
      <c r="B30" t="s">
        <v>50</v>
      </c>
      <c r="C30">
        <v>16822</v>
      </c>
      <c r="D30" t="s">
        <v>185</v>
      </c>
      <c r="E30" t="s">
        <v>156</v>
      </c>
      <c r="F30" t="s">
        <v>157</v>
      </c>
      <c r="G30" t="s">
        <v>720</v>
      </c>
      <c r="H30">
        <v>1</v>
      </c>
    </row>
    <row r="31" spans="1:8" x14ac:dyDescent="0.25">
      <c r="A31">
        <v>2603006</v>
      </c>
      <c r="B31" t="s">
        <v>50</v>
      </c>
      <c r="C31">
        <v>10930</v>
      </c>
      <c r="D31" t="s">
        <v>186</v>
      </c>
      <c r="E31" t="s">
        <v>156</v>
      </c>
      <c r="F31" t="s">
        <v>157</v>
      </c>
      <c r="G31" t="s">
        <v>721</v>
      </c>
      <c r="H31">
        <v>1</v>
      </c>
    </row>
    <row r="32" spans="1:8" x14ac:dyDescent="0.25">
      <c r="A32">
        <v>2603006</v>
      </c>
      <c r="B32" t="s">
        <v>50</v>
      </c>
      <c r="C32">
        <v>10926</v>
      </c>
      <c r="D32" t="s">
        <v>187</v>
      </c>
      <c r="E32" t="s">
        <v>156</v>
      </c>
      <c r="F32" t="s">
        <v>157</v>
      </c>
      <c r="G32" t="s">
        <v>722</v>
      </c>
      <c r="H32">
        <v>1</v>
      </c>
    </row>
    <row r="33" spans="1:8" x14ac:dyDescent="0.25">
      <c r="A33">
        <v>2603006</v>
      </c>
      <c r="B33" t="s">
        <v>50</v>
      </c>
      <c r="C33">
        <v>10927</v>
      </c>
      <c r="D33" t="s">
        <v>188</v>
      </c>
      <c r="E33" t="s">
        <v>156</v>
      </c>
      <c r="F33" t="s">
        <v>157</v>
      </c>
      <c r="G33" t="s">
        <v>723</v>
      </c>
      <c r="H33">
        <v>1</v>
      </c>
    </row>
    <row r="34" spans="1:8" x14ac:dyDescent="0.25">
      <c r="A34">
        <v>803001</v>
      </c>
      <c r="B34" t="s">
        <v>51</v>
      </c>
      <c r="C34">
        <v>10052</v>
      </c>
      <c r="D34" t="s">
        <v>189</v>
      </c>
      <c r="E34" t="s">
        <v>156</v>
      </c>
      <c r="F34" t="s">
        <v>157</v>
      </c>
      <c r="G34" t="s">
        <v>724</v>
      </c>
      <c r="H34">
        <v>1</v>
      </c>
    </row>
    <row r="35" spans="1:8" x14ac:dyDescent="0.25">
      <c r="A35">
        <v>1503002</v>
      </c>
      <c r="B35" t="s">
        <v>52</v>
      </c>
      <c r="C35">
        <v>11627</v>
      </c>
      <c r="D35" t="s">
        <v>190</v>
      </c>
      <c r="E35" t="s">
        <v>156</v>
      </c>
      <c r="F35" t="s">
        <v>157</v>
      </c>
      <c r="G35" t="s">
        <v>725</v>
      </c>
      <c r="H35">
        <v>1</v>
      </c>
    </row>
    <row r="36" spans="1:8" x14ac:dyDescent="0.25">
      <c r="A36">
        <v>1503002</v>
      </c>
      <c r="B36" t="s">
        <v>52</v>
      </c>
      <c r="C36">
        <v>11628</v>
      </c>
      <c r="D36" t="s">
        <v>191</v>
      </c>
      <c r="E36" t="s">
        <v>156</v>
      </c>
      <c r="F36" t="s">
        <v>157</v>
      </c>
      <c r="G36" t="s">
        <v>726</v>
      </c>
      <c r="H36">
        <v>1</v>
      </c>
    </row>
    <row r="37" spans="1:8" x14ac:dyDescent="0.25">
      <c r="A37">
        <v>1503002</v>
      </c>
      <c r="B37" t="s">
        <v>52</v>
      </c>
      <c r="C37">
        <v>16828</v>
      </c>
      <c r="D37" t="s">
        <v>192</v>
      </c>
      <c r="E37" t="s">
        <v>156</v>
      </c>
      <c r="F37" t="s">
        <v>157</v>
      </c>
      <c r="G37" t="s">
        <v>727</v>
      </c>
      <c r="H37">
        <v>1</v>
      </c>
    </row>
    <row r="38" spans="1:8" x14ac:dyDescent="0.25">
      <c r="A38">
        <v>2703001</v>
      </c>
      <c r="B38" t="s">
        <v>53</v>
      </c>
      <c r="C38">
        <v>12999</v>
      </c>
      <c r="D38" t="s">
        <v>193</v>
      </c>
      <c r="E38" t="s">
        <v>156</v>
      </c>
      <c r="F38" t="s">
        <v>157</v>
      </c>
      <c r="G38" t="s">
        <v>728</v>
      </c>
      <c r="H38">
        <v>1</v>
      </c>
    </row>
    <row r="39" spans="1:8" x14ac:dyDescent="0.25">
      <c r="A39">
        <v>2703001</v>
      </c>
      <c r="B39" t="s">
        <v>53</v>
      </c>
      <c r="C39">
        <v>11089</v>
      </c>
      <c r="D39" t="s">
        <v>194</v>
      </c>
      <c r="E39" t="s">
        <v>156</v>
      </c>
      <c r="F39" t="s">
        <v>157</v>
      </c>
      <c r="G39" t="s">
        <v>729</v>
      </c>
      <c r="H39">
        <v>1</v>
      </c>
    </row>
    <row r="40" spans="1:8" x14ac:dyDescent="0.25">
      <c r="A40">
        <v>2703001</v>
      </c>
      <c r="B40" t="s">
        <v>53</v>
      </c>
      <c r="C40">
        <v>11092</v>
      </c>
      <c r="D40" t="s">
        <v>195</v>
      </c>
      <c r="E40" t="s">
        <v>156</v>
      </c>
      <c r="F40" t="s">
        <v>157</v>
      </c>
      <c r="G40" t="s">
        <v>730</v>
      </c>
      <c r="H40">
        <v>1</v>
      </c>
    </row>
    <row r="41" spans="1:8" x14ac:dyDescent="0.25">
      <c r="A41">
        <v>2703001</v>
      </c>
      <c r="B41" t="s">
        <v>53</v>
      </c>
      <c r="C41">
        <v>11093</v>
      </c>
      <c r="D41" t="s">
        <v>196</v>
      </c>
      <c r="E41" t="s">
        <v>156</v>
      </c>
      <c r="F41" t="s">
        <v>157</v>
      </c>
      <c r="G41" t="s">
        <v>731</v>
      </c>
      <c r="H41">
        <v>1</v>
      </c>
    </row>
    <row r="42" spans="1:8" x14ac:dyDescent="0.25">
      <c r="A42">
        <v>2703001</v>
      </c>
      <c r="B42" t="s">
        <v>53</v>
      </c>
      <c r="C42">
        <v>11090</v>
      </c>
      <c r="D42" t="s">
        <v>197</v>
      </c>
      <c r="E42" t="s">
        <v>156</v>
      </c>
      <c r="F42" t="s">
        <v>157</v>
      </c>
      <c r="G42" t="s">
        <v>732</v>
      </c>
      <c r="H42">
        <v>1</v>
      </c>
    </row>
    <row r="43" spans="1:8" x14ac:dyDescent="0.25">
      <c r="A43">
        <v>503001</v>
      </c>
      <c r="B43" t="s">
        <v>54</v>
      </c>
      <c r="C43">
        <v>10327</v>
      </c>
      <c r="D43" t="s">
        <v>198</v>
      </c>
      <c r="E43" t="s">
        <v>156</v>
      </c>
      <c r="F43" t="s">
        <v>157</v>
      </c>
      <c r="G43" t="s">
        <v>733</v>
      </c>
      <c r="H43">
        <v>1</v>
      </c>
    </row>
    <row r="44" spans="1:8" x14ac:dyDescent="0.25">
      <c r="A44">
        <v>603004</v>
      </c>
      <c r="B44" t="s">
        <v>55</v>
      </c>
      <c r="C44">
        <v>10359</v>
      </c>
      <c r="D44" t="s">
        <v>199</v>
      </c>
      <c r="E44" t="s">
        <v>156</v>
      </c>
      <c r="F44" t="s">
        <v>157</v>
      </c>
      <c r="G44" t="s">
        <v>734</v>
      </c>
      <c r="H44">
        <v>1</v>
      </c>
    </row>
    <row r="45" spans="1:8" x14ac:dyDescent="0.25">
      <c r="A45">
        <v>603004</v>
      </c>
      <c r="B45" t="s">
        <v>55</v>
      </c>
      <c r="C45">
        <v>13503</v>
      </c>
      <c r="D45" t="s">
        <v>200</v>
      </c>
      <c r="E45" t="s">
        <v>156</v>
      </c>
      <c r="F45" t="s">
        <v>157</v>
      </c>
      <c r="G45" t="s">
        <v>735</v>
      </c>
      <c r="H45">
        <v>1</v>
      </c>
    </row>
    <row r="46" spans="1:8" x14ac:dyDescent="0.25">
      <c r="A46">
        <v>603004</v>
      </c>
      <c r="B46" t="s">
        <v>55</v>
      </c>
      <c r="C46">
        <v>16516</v>
      </c>
      <c r="D46" t="s">
        <v>201</v>
      </c>
      <c r="E46" t="s">
        <v>156</v>
      </c>
      <c r="F46" t="s">
        <v>156</v>
      </c>
      <c r="G46" t="s">
        <v>736</v>
      </c>
      <c r="H46">
        <v>1</v>
      </c>
    </row>
    <row r="47" spans="1:8" x14ac:dyDescent="0.25">
      <c r="A47">
        <v>603004</v>
      </c>
      <c r="B47" t="s">
        <v>55</v>
      </c>
      <c r="C47">
        <v>10363</v>
      </c>
      <c r="D47" t="s">
        <v>202</v>
      </c>
      <c r="E47" t="s">
        <v>156</v>
      </c>
      <c r="F47" t="s">
        <v>157</v>
      </c>
      <c r="G47" t="s">
        <v>737</v>
      </c>
      <c r="H47">
        <v>1</v>
      </c>
    </row>
    <row r="48" spans="1:8" x14ac:dyDescent="0.25">
      <c r="A48">
        <v>603004</v>
      </c>
      <c r="B48" t="s">
        <v>55</v>
      </c>
      <c r="C48">
        <v>16464</v>
      </c>
      <c r="D48" t="s">
        <v>203</v>
      </c>
      <c r="E48" t="s">
        <v>156</v>
      </c>
      <c r="F48" t="s">
        <v>157</v>
      </c>
      <c r="G48" t="s">
        <v>738</v>
      </c>
      <c r="H48">
        <v>1</v>
      </c>
    </row>
    <row r="49" spans="1:8" x14ac:dyDescent="0.25">
      <c r="A49">
        <v>603004</v>
      </c>
      <c r="B49" t="s">
        <v>55</v>
      </c>
      <c r="C49">
        <v>10358</v>
      </c>
      <c r="D49" t="s">
        <v>204</v>
      </c>
      <c r="E49" t="s">
        <v>156</v>
      </c>
      <c r="F49" t="s">
        <v>157</v>
      </c>
      <c r="G49" t="s">
        <v>739</v>
      </c>
      <c r="H49">
        <v>1</v>
      </c>
    </row>
    <row r="50" spans="1:8" x14ac:dyDescent="0.25">
      <c r="A50">
        <v>603005</v>
      </c>
      <c r="B50" t="s">
        <v>56</v>
      </c>
      <c r="C50">
        <v>10057</v>
      </c>
      <c r="D50" t="s">
        <v>205</v>
      </c>
      <c r="E50" t="s">
        <v>156</v>
      </c>
      <c r="F50" t="s">
        <v>157</v>
      </c>
      <c r="G50" t="s">
        <v>740</v>
      </c>
      <c r="H50">
        <v>1</v>
      </c>
    </row>
    <row r="51" spans="1:8" x14ac:dyDescent="0.25">
      <c r="A51">
        <v>603005</v>
      </c>
      <c r="B51" t="s">
        <v>56</v>
      </c>
      <c r="C51">
        <v>16017</v>
      </c>
      <c r="D51" t="s">
        <v>206</v>
      </c>
      <c r="E51" t="s">
        <v>156</v>
      </c>
      <c r="F51" t="s">
        <v>157</v>
      </c>
      <c r="G51" t="s">
        <v>741</v>
      </c>
      <c r="H51">
        <v>1</v>
      </c>
    </row>
    <row r="52" spans="1:8" x14ac:dyDescent="0.25">
      <c r="A52">
        <v>603005</v>
      </c>
      <c r="B52" t="s">
        <v>56</v>
      </c>
      <c r="C52">
        <v>16016</v>
      </c>
      <c r="D52" t="s">
        <v>207</v>
      </c>
      <c r="E52" t="s">
        <v>156</v>
      </c>
      <c r="F52" t="s">
        <v>157</v>
      </c>
      <c r="G52" t="s">
        <v>742</v>
      </c>
      <c r="H52">
        <v>1</v>
      </c>
    </row>
    <row r="53" spans="1:8" x14ac:dyDescent="0.25">
      <c r="A53">
        <v>603005</v>
      </c>
      <c r="B53" t="s">
        <v>56</v>
      </c>
      <c r="C53">
        <v>16324</v>
      </c>
      <c r="D53" t="s">
        <v>208</v>
      </c>
      <c r="E53" t="s">
        <v>156</v>
      </c>
      <c r="F53" t="s">
        <v>157</v>
      </c>
      <c r="G53" t="s">
        <v>743</v>
      </c>
      <c r="H53">
        <v>1</v>
      </c>
    </row>
    <row r="54" spans="1:8" x14ac:dyDescent="0.25">
      <c r="A54">
        <v>603005</v>
      </c>
      <c r="B54" t="s">
        <v>56</v>
      </c>
      <c r="C54">
        <v>15023</v>
      </c>
      <c r="D54" t="s">
        <v>209</v>
      </c>
      <c r="E54" t="s">
        <v>156</v>
      </c>
      <c r="F54" t="s">
        <v>157</v>
      </c>
      <c r="G54" t="s">
        <v>744</v>
      </c>
      <c r="H54">
        <v>1</v>
      </c>
    </row>
    <row r="55" spans="1:8" x14ac:dyDescent="0.25">
      <c r="A55">
        <v>203003</v>
      </c>
      <c r="B55" t="s">
        <v>57</v>
      </c>
      <c r="C55">
        <v>10178</v>
      </c>
      <c r="D55" t="s">
        <v>210</v>
      </c>
      <c r="E55" t="s">
        <v>156</v>
      </c>
      <c r="F55" t="s">
        <v>157</v>
      </c>
      <c r="G55" t="s">
        <v>745</v>
      </c>
      <c r="H55">
        <v>1</v>
      </c>
    </row>
    <row r="56" spans="1:8" x14ac:dyDescent="0.25">
      <c r="A56">
        <v>203003</v>
      </c>
      <c r="B56" t="s">
        <v>57</v>
      </c>
      <c r="C56">
        <v>10185</v>
      </c>
      <c r="D56" t="s">
        <v>211</v>
      </c>
      <c r="E56" t="s">
        <v>156</v>
      </c>
      <c r="F56" t="s">
        <v>157</v>
      </c>
      <c r="G56" t="s">
        <v>746</v>
      </c>
      <c r="H56">
        <v>1</v>
      </c>
    </row>
    <row r="57" spans="1:8" x14ac:dyDescent="0.25">
      <c r="A57">
        <v>203003</v>
      </c>
      <c r="B57" t="s">
        <v>57</v>
      </c>
      <c r="C57">
        <v>10183</v>
      </c>
      <c r="D57" t="s">
        <v>212</v>
      </c>
      <c r="E57" t="s">
        <v>156</v>
      </c>
      <c r="F57" t="s">
        <v>157</v>
      </c>
      <c r="G57" t="s">
        <v>747</v>
      </c>
      <c r="H57">
        <v>1</v>
      </c>
    </row>
    <row r="58" spans="1:8" x14ac:dyDescent="0.25">
      <c r="A58">
        <v>203003</v>
      </c>
      <c r="B58" t="s">
        <v>57</v>
      </c>
      <c r="C58">
        <v>10184</v>
      </c>
      <c r="D58" t="s">
        <v>213</v>
      </c>
      <c r="E58" t="s">
        <v>156</v>
      </c>
      <c r="F58" t="s">
        <v>157</v>
      </c>
      <c r="G58" t="s">
        <v>748</v>
      </c>
      <c r="H58">
        <v>1</v>
      </c>
    </row>
    <row r="59" spans="1:8" x14ac:dyDescent="0.25">
      <c r="A59">
        <v>703001</v>
      </c>
      <c r="B59" t="s">
        <v>58</v>
      </c>
      <c r="C59">
        <v>16101</v>
      </c>
      <c r="D59" t="s">
        <v>214</v>
      </c>
      <c r="E59" t="s">
        <v>156</v>
      </c>
      <c r="F59" t="s">
        <v>157</v>
      </c>
      <c r="G59" t="s">
        <v>749</v>
      </c>
      <c r="H59">
        <v>1</v>
      </c>
    </row>
    <row r="60" spans="1:8" x14ac:dyDescent="0.25">
      <c r="A60">
        <v>2003009</v>
      </c>
      <c r="B60" t="s">
        <v>59</v>
      </c>
      <c r="C60">
        <v>10597</v>
      </c>
      <c r="D60" t="s">
        <v>215</v>
      </c>
      <c r="E60" t="s">
        <v>156</v>
      </c>
      <c r="F60" t="s">
        <v>156</v>
      </c>
      <c r="G60" t="s">
        <v>750</v>
      </c>
      <c r="H60">
        <v>1</v>
      </c>
    </row>
    <row r="61" spans="1:8" x14ac:dyDescent="0.25">
      <c r="A61">
        <v>1603003</v>
      </c>
      <c r="B61" t="s">
        <v>60</v>
      </c>
      <c r="C61">
        <v>14202</v>
      </c>
      <c r="D61" t="s">
        <v>216</v>
      </c>
      <c r="E61" t="s">
        <v>156</v>
      </c>
      <c r="F61" t="s">
        <v>157</v>
      </c>
      <c r="G61" t="s">
        <v>751</v>
      </c>
      <c r="H61">
        <v>1</v>
      </c>
    </row>
    <row r="62" spans="1:8" x14ac:dyDescent="0.25">
      <c r="A62">
        <v>1603003</v>
      </c>
      <c r="B62" t="s">
        <v>60</v>
      </c>
      <c r="C62">
        <v>14201</v>
      </c>
      <c r="D62" t="s">
        <v>217</v>
      </c>
      <c r="E62" t="s">
        <v>156</v>
      </c>
      <c r="F62" t="s">
        <v>157</v>
      </c>
      <c r="G62" t="s">
        <v>752</v>
      </c>
      <c r="H62">
        <v>1</v>
      </c>
    </row>
    <row r="63" spans="1:8" x14ac:dyDescent="0.25">
      <c r="A63">
        <v>2704001</v>
      </c>
      <c r="B63" t="s">
        <v>61</v>
      </c>
      <c r="C63">
        <v>11095</v>
      </c>
      <c r="D63" t="s">
        <v>218</v>
      </c>
      <c r="E63" t="s">
        <v>156</v>
      </c>
      <c r="F63" t="s">
        <v>157</v>
      </c>
      <c r="G63" t="s">
        <v>753</v>
      </c>
      <c r="H63">
        <v>1</v>
      </c>
    </row>
    <row r="64" spans="1:8" x14ac:dyDescent="0.25">
      <c r="A64">
        <v>2704001</v>
      </c>
      <c r="B64" t="s">
        <v>61</v>
      </c>
      <c r="C64">
        <v>10066</v>
      </c>
      <c r="D64" t="s">
        <v>219</v>
      </c>
      <c r="E64" t="s">
        <v>156</v>
      </c>
      <c r="F64" t="s">
        <v>157</v>
      </c>
      <c r="G64" t="s">
        <v>754</v>
      </c>
      <c r="H64">
        <v>1</v>
      </c>
    </row>
    <row r="65" spans="1:8" x14ac:dyDescent="0.25">
      <c r="A65">
        <v>2704001</v>
      </c>
      <c r="B65" t="s">
        <v>61</v>
      </c>
      <c r="C65">
        <v>10068</v>
      </c>
      <c r="D65" t="s">
        <v>220</v>
      </c>
      <c r="E65" t="s">
        <v>156</v>
      </c>
      <c r="F65" t="s">
        <v>157</v>
      </c>
      <c r="G65" t="s">
        <v>755</v>
      </c>
      <c r="H65">
        <v>1</v>
      </c>
    </row>
    <row r="66" spans="1:8" x14ac:dyDescent="0.25">
      <c r="A66">
        <v>2704001</v>
      </c>
      <c r="B66" t="s">
        <v>61</v>
      </c>
      <c r="C66">
        <v>10069</v>
      </c>
      <c r="D66" t="s">
        <v>221</v>
      </c>
      <c r="E66" t="s">
        <v>156</v>
      </c>
      <c r="F66" t="s">
        <v>157</v>
      </c>
      <c r="G66" t="s">
        <v>756</v>
      </c>
      <c r="H66">
        <v>1</v>
      </c>
    </row>
    <row r="67" spans="1:8" x14ac:dyDescent="0.25">
      <c r="A67">
        <v>2604001</v>
      </c>
      <c r="B67" t="s">
        <v>62</v>
      </c>
      <c r="C67">
        <v>10937</v>
      </c>
      <c r="D67" t="s">
        <v>222</v>
      </c>
      <c r="E67" t="s">
        <v>156</v>
      </c>
      <c r="F67" t="s">
        <v>157</v>
      </c>
      <c r="G67" t="s">
        <v>757</v>
      </c>
      <c r="H67">
        <v>1</v>
      </c>
    </row>
    <row r="68" spans="1:8" x14ac:dyDescent="0.25">
      <c r="A68">
        <v>2604001</v>
      </c>
      <c r="B68" t="s">
        <v>62</v>
      </c>
      <c r="C68">
        <v>10939</v>
      </c>
      <c r="D68" t="s">
        <v>223</v>
      </c>
      <c r="E68" t="s">
        <v>156</v>
      </c>
      <c r="F68" t="s">
        <v>157</v>
      </c>
      <c r="G68" t="s">
        <v>758</v>
      </c>
      <c r="H68">
        <v>1</v>
      </c>
    </row>
    <row r="69" spans="1:8" x14ac:dyDescent="0.25">
      <c r="A69">
        <v>2604001</v>
      </c>
      <c r="B69" t="s">
        <v>62</v>
      </c>
      <c r="C69">
        <v>12494</v>
      </c>
      <c r="D69" t="s">
        <v>224</v>
      </c>
      <c r="E69" t="s">
        <v>156</v>
      </c>
      <c r="F69" t="s">
        <v>157</v>
      </c>
      <c r="G69" t="s">
        <v>759</v>
      </c>
      <c r="H69">
        <v>1</v>
      </c>
    </row>
    <row r="70" spans="1:8" x14ac:dyDescent="0.25">
      <c r="A70">
        <v>2604001</v>
      </c>
      <c r="B70" t="s">
        <v>62</v>
      </c>
      <c r="C70">
        <v>10938</v>
      </c>
      <c r="D70" t="s">
        <v>225</v>
      </c>
      <c r="E70" t="s">
        <v>156</v>
      </c>
      <c r="F70" t="s">
        <v>157</v>
      </c>
      <c r="G70" t="s">
        <v>760</v>
      </c>
      <c r="H70">
        <v>1</v>
      </c>
    </row>
    <row r="71" spans="1:8" x14ac:dyDescent="0.25">
      <c r="A71">
        <v>2604001</v>
      </c>
      <c r="B71" t="s">
        <v>62</v>
      </c>
      <c r="C71">
        <v>10940</v>
      </c>
      <c r="D71" t="s">
        <v>226</v>
      </c>
      <c r="E71" t="s">
        <v>156</v>
      </c>
      <c r="F71" t="s">
        <v>157</v>
      </c>
      <c r="G71" t="s">
        <v>761</v>
      </c>
      <c r="H71">
        <v>1</v>
      </c>
    </row>
    <row r="72" spans="1:8" x14ac:dyDescent="0.25">
      <c r="A72">
        <v>2604001</v>
      </c>
      <c r="B72" t="s">
        <v>62</v>
      </c>
      <c r="C72">
        <v>10941</v>
      </c>
      <c r="D72" t="s">
        <v>227</v>
      </c>
      <c r="E72" t="s">
        <v>156</v>
      </c>
      <c r="F72" t="s">
        <v>157</v>
      </c>
      <c r="G72" t="s">
        <v>762</v>
      </c>
      <c r="H72">
        <v>1</v>
      </c>
    </row>
    <row r="73" spans="1:8" x14ac:dyDescent="0.25">
      <c r="A73">
        <v>2604001</v>
      </c>
      <c r="B73" t="s">
        <v>62</v>
      </c>
      <c r="C73">
        <v>10942</v>
      </c>
      <c r="D73" t="s">
        <v>228</v>
      </c>
      <c r="E73" t="s">
        <v>156</v>
      </c>
      <c r="F73" t="s">
        <v>157</v>
      </c>
      <c r="G73" t="s">
        <v>763</v>
      </c>
      <c r="H73">
        <v>1</v>
      </c>
    </row>
    <row r="74" spans="1:8" x14ac:dyDescent="0.25">
      <c r="A74">
        <v>2604001</v>
      </c>
      <c r="B74" t="s">
        <v>62</v>
      </c>
      <c r="C74">
        <v>10943</v>
      </c>
      <c r="D74" t="s">
        <v>229</v>
      </c>
      <c r="E74" t="s">
        <v>156</v>
      </c>
      <c r="F74" t="s">
        <v>157</v>
      </c>
      <c r="G74" t="s">
        <v>764</v>
      </c>
      <c r="H74">
        <v>1</v>
      </c>
    </row>
    <row r="75" spans="1:8" x14ac:dyDescent="0.25">
      <c r="A75">
        <v>2604001</v>
      </c>
      <c r="B75" t="s">
        <v>62</v>
      </c>
      <c r="C75">
        <v>10944</v>
      </c>
      <c r="D75" t="s">
        <v>230</v>
      </c>
      <c r="E75" t="s">
        <v>156</v>
      </c>
      <c r="F75" t="s">
        <v>157</v>
      </c>
      <c r="G75" t="s">
        <v>765</v>
      </c>
      <c r="H75">
        <v>1</v>
      </c>
    </row>
    <row r="76" spans="1:8" x14ac:dyDescent="0.25">
      <c r="A76">
        <v>2604001</v>
      </c>
      <c r="B76" t="s">
        <v>62</v>
      </c>
      <c r="C76">
        <v>13660</v>
      </c>
      <c r="D76" t="s">
        <v>231</v>
      </c>
      <c r="E76" t="s">
        <v>156</v>
      </c>
      <c r="F76" t="s">
        <v>157</v>
      </c>
      <c r="G76" t="s">
        <v>766</v>
      </c>
      <c r="H76">
        <v>1</v>
      </c>
    </row>
    <row r="77" spans="1:8" x14ac:dyDescent="0.25">
      <c r="A77">
        <v>2604001</v>
      </c>
      <c r="B77" t="s">
        <v>62</v>
      </c>
      <c r="C77">
        <v>10945</v>
      </c>
      <c r="D77" t="s">
        <v>232</v>
      </c>
      <c r="E77" t="s">
        <v>156</v>
      </c>
      <c r="F77" t="s">
        <v>157</v>
      </c>
      <c r="G77" t="s">
        <v>767</v>
      </c>
      <c r="H77">
        <v>1</v>
      </c>
    </row>
    <row r="78" spans="1:8" x14ac:dyDescent="0.25">
      <c r="A78">
        <v>2604001</v>
      </c>
      <c r="B78" t="s">
        <v>62</v>
      </c>
      <c r="C78">
        <v>10946</v>
      </c>
      <c r="D78" t="s">
        <v>233</v>
      </c>
      <c r="E78" t="s">
        <v>156</v>
      </c>
      <c r="F78" t="s">
        <v>157</v>
      </c>
      <c r="G78" t="s">
        <v>768</v>
      </c>
      <c r="H78">
        <v>1</v>
      </c>
    </row>
    <row r="79" spans="1:8" x14ac:dyDescent="0.25">
      <c r="A79">
        <v>1004001</v>
      </c>
      <c r="B79" t="s">
        <v>63</v>
      </c>
      <c r="C79">
        <v>13793</v>
      </c>
      <c r="D79" t="s">
        <v>234</v>
      </c>
      <c r="E79" t="s">
        <v>156</v>
      </c>
      <c r="F79" t="s">
        <v>157</v>
      </c>
      <c r="G79" t="s">
        <v>769</v>
      </c>
      <c r="H79">
        <v>1</v>
      </c>
    </row>
    <row r="80" spans="1:8" x14ac:dyDescent="0.25">
      <c r="A80">
        <v>3604001</v>
      </c>
      <c r="B80" t="s">
        <v>64</v>
      </c>
      <c r="C80">
        <v>11300</v>
      </c>
      <c r="D80" t="s">
        <v>235</v>
      </c>
      <c r="E80" t="s">
        <v>156</v>
      </c>
      <c r="F80" t="s">
        <v>157</v>
      </c>
      <c r="G80" t="s">
        <v>770</v>
      </c>
      <c r="H80">
        <v>1</v>
      </c>
    </row>
    <row r="81" spans="1:8" x14ac:dyDescent="0.25">
      <c r="A81">
        <v>3604001</v>
      </c>
      <c r="B81" t="s">
        <v>64</v>
      </c>
      <c r="C81">
        <v>14193</v>
      </c>
      <c r="D81" t="s">
        <v>236</v>
      </c>
      <c r="E81" t="s">
        <v>156</v>
      </c>
      <c r="F81" t="s">
        <v>157</v>
      </c>
      <c r="G81" t="s">
        <v>771</v>
      </c>
      <c r="H81">
        <v>1</v>
      </c>
    </row>
    <row r="82" spans="1:8" x14ac:dyDescent="0.25">
      <c r="A82">
        <v>3604001</v>
      </c>
      <c r="B82" t="s">
        <v>64</v>
      </c>
      <c r="C82">
        <v>11299</v>
      </c>
      <c r="D82" t="s">
        <v>237</v>
      </c>
      <c r="E82" t="s">
        <v>156</v>
      </c>
      <c r="F82" t="s">
        <v>157</v>
      </c>
      <c r="G82" t="s">
        <v>772</v>
      </c>
      <c r="H82">
        <v>1</v>
      </c>
    </row>
    <row r="83" spans="1:8" x14ac:dyDescent="0.25">
      <c r="A83">
        <v>1505001</v>
      </c>
      <c r="B83" t="s">
        <v>65</v>
      </c>
      <c r="C83">
        <v>11617</v>
      </c>
      <c r="D83" t="s">
        <v>238</v>
      </c>
      <c r="E83" t="s">
        <v>156</v>
      </c>
      <c r="F83" t="s">
        <v>157</v>
      </c>
      <c r="G83" t="s">
        <v>773</v>
      </c>
      <c r="H83">
        <v>1</v>
      </c>
    </row>
    <row r="84" spans="1:8" x14ac:dyDescent="0.25">
      <c r="A84">
        <v>1505001</v>
      </c>
      <c r="B84" t="s">
        <v>65</v>
      </c>
      <c r="C84">
        <v>11618</v>
      </c>
      <c r="D84" t="s">
        <v>239</v>
      </c>
      <c r="E84" t="s">
        <v>156</v>
      </c>
      <c r="F84" t="s">
        <v>157</v>
      </c>
      <c r="G84" t="s">
        <v>774</v>
      </c>
      <c r="H84">
        <v>1</v>
      </c>
    </row>
    <row r="85" spans="1:8" x14ac:dyDescent="0.25">
      <c r="A85">
        <v>1505001</v>
      </c>
      <c r="B85" t="s">
        <v>65</v>
      </c>
      <c r="C85">
        <v>15285</v>
      </c>
      <c r="D85" t="s">
        <v>240</v>
      </c>
      <c r="E85" t="s">
        <v>156</v>
      </c>
      <c r="F85" t="s">
        <v>157</v>
      </c>
      <c r="G85" t="s">
        <v>775</v>
      </c>
      <c r="H85">
        <v>1</v>
      </c>
    </row>
    <row r="86" spans="1:8" x14ac:dyDescent="0.25">
      <c r="A86">
        <v>1505001</v>
      </c>
      <c r="B86" t="s">
        <v>65</v>
      </c>
      <c r="C86">
        <v>11620</v>
      </c>
      <c r="D86" t="s">
        <v>241</v>
      </c>
      <c r="E86" t="s">
        <v>156</v>
      </c>
      <c r="F86" t="s">
        <v>157</v>
      </c>
      <c r="G86" t="s">
        <v>776</v>
      </c>
      <c r="H86">
        <v>1</v>
      </c>
    </row>
    <row r="87" spans="1:8" x14ac:dyDescent="0.25">
      <c r="A87">
        <v>1505001</v>
      </c>
      <c r="B87" t="s">
        <v>65</v>
      </c>
      <c r="C87">
        <v>13133</v>
      </c>
      <c r="D87" t="s">
        <v>242</v>
      </c>
      <c r="E87" t="s">
        <v>156</v>
      </c>
      <c r="F87" t="s">
        <v>157</v>
      </c>
      <c r="G87" t="s">
        <v>777</v>
      </c>
      <c r="H87">
        <v>1</v>
      </c>
    </row>
    <row r="88" spans="1:8" x14ac:dyDescent="0.25">
      <c r="A88">
        <v>2005005</v>
      </c>
      <c r="B88" t="s">
        <v>66</v>
      </c>
      <c r="C88">
        <v>10615</v>
      </c>
      <c r="D88" t="s">
        <v>243</v>
      </c>
      <c r="E88" t="s">
        <v>156</v>
      </c>
      <c r="F88" t="s">
        <v>157</v>
      </c>
      <c r="G88" t="s">
        <v>778</v>
      </c>
      <c r="H88">
        <v>1</v>
      </c>
    </row>
    <row r="89" spans="1:8" x14ac:dyDescent="0.25">
      <c r="A89">
        <v>2005005</v>
      </c>
      <c r="B89" t="s">
        <v>66</v>
      </c>
      <c r="C89">
        <v>13502</v>
      </c>
      <c r="D89" t="s">
        <v>244</v>
      </c>
      <c r="E89" t="s">
        <v>156</v>
      </c>
      <c r="F89" t="s">
        <v>157</v>
      </c>
      <c r="G89" t="s">
        <v>779</v>
      </c>
      <c r="H89">
        <v>1</v>
      </c>
    </row>
    <row r="90" spans="1:8" x14ac:dyDescent="0.25">
      <c r="A90">
        <v>2005005</v>
      </c>
      <c r="B90" t="s">
        <v>66</v>
      </c>
      <c r="C90">
        <v>10606</v>
      </c>
      <c r="D90" t="s">
        <v>245</v>
      </c>
      <c r="E90" t="s">
        <v>156</v>
      </c>
      <c r="F90" t="s">
        <v>157</v>
      </c>
      <c r="G90" t="s">
        <v>780</v>
      </c>
      <c r="H90">
        <v>1</v>
      </c>
    </row>
    <row r="91" spans="1:8" x14ac:dyDescent="0.25">
      <c r="A91">
        <v>2005005</v>
      </c>
      <c r="B91" t="s">
        <v>66</v>
      </c>
      <c r="C91">
        <v>10650</v>
      </c>
      <c r="D91" t="s">
        <v>246</v>
      </c>
      <c r="E91" t="s">
        <v>156</v>
      </c>
      <c r="F91" t="s">
        <v>157</v>
      </c>
      <c r="G91" t="s">
        <v>781</v>
      </c>
      <c r="H91">
        <v>1</v>
      </c>
    </row>
    <row r="92" spans="1:8" x14ac:dyDescent="0.25">
      <c r="A92">
        <v>2005005</v>
      </c>
      <c r="B92" t="s">
        <v>66</v>
      </c>
      <c r="C92">
        <v>10645</v>
      </c>
      <c r="D92" t="s">
        <v>247</v>
      </c>
      <c r="E92" t="s">
        <v>156</v>
      </c>
      <c r="F92" t="s">
        <v>157</v>
      </c>
      <c r="G92" t="s">
        <v>782</v>
      </c>
      <c r="H92">
        <v>1</v>
      </c>
    </row>
    <row r="93" spans="1:8" x14ac:dyDescent="0.25">
      <c r="A93">
        <v>2005005</v>
      </c>
      <c r="B93" t="s">
        <v>66</v>
      </c>
      <c r="C93">
        <v>15826</v>
      </c>
      <c r="D93" t="s">
        <v>248</v>
      </c>
      <c r="E93" t="s">
        <v>156</v>
      </c>
      <c r="F93" t="s">
        <v>157</v>
      </c>
      <c r="G93" t="s">
        <v>783</v>
      </c>
      <c r="H93">
        <v>1</v>
      </c>
    </row>
    <row r="94" spans="1:8" x14ac:dyDescent="0.25">
      <c r="A94">
        <v>2005005</v>
      </c>
      <c r="B94" t="s">
        <v>66</v>
      </c>
      <c r="C94">
        <v>13649</v>
      </c>
      <c r="D94" t="s">
        <v>249</v>
      </c>
      <c r="E94" t="s">
        <v>156</v>
      </c>
      <c r="F94" t="s">
        <v>157</v>
      </c>
      <c r="G94" t="s">
        <v>784</v>
      </c>
      <c r="H94">
        <v>1</v>
      </c>
    </row>
    <row r="95" spans="1:8" x14ac:dyDescent="0.25">
      <c r="A95">
        <v>2005005</v>
      </c>
      <c r="B95" t="s">
        <v>66</v>
      </c>
      <c r="C95">
        <v>10627</v>
      </c>
      <c r="D95" t="s">
        <v>250</v>
      </c>
      <c r="E95" t="s">
        <v>156</v>
      </c>
      <c r="F95" t="s">
        <v>157</v>
      </c>
      <c r="G95" t="s">
        <v>785</v>
      </c>
      <c r="H95">
        <v>1</v>
      </c>
    </row>
    <row r="96" spans="1:8" x14ac:dyDescent="0.25">
      <c r="A96">
        <v>2005005</v>
      </c>
      <c r="B96" t="s">
        <v>66</v>
      </c>
      <c r="C96">
        <v>10629</v>
      </c>
      <c r="D96" t="s">
        <v>251</v>
      </c>
      <c r="E96" t="s">
        <v>156</v>
      </c>
      <c r="F96" t="s">
        <v>157</v>
      </c>
      <c r="G96" t="s">
        <v>786</v>
      </c>
      <c r="H96">
        <v>1</v>
      </c>
    </row>
    <row r="97" spans="1:8" x14ac:dyDescent="0.25">
      <c r="A97">
        <v>2005005</v>
      </c>
      <c r="B97" t="s">
        <v>66</v>
      </c>
      <c r="C97">
        <v>10602</v>
      </c>
      <c r="D97" t="s">
        <v>252</v>
      </c>
      <c r="E97" t="s">
        <v>156</v>
      </c>
      <c r="F97" t="s">
        <v>157</v>
      </c>
      <c r="G97" t="s">
        <v>787</v>
      </c>
      <c r="H97">
        <v>1</v>
      </c>
    </row>
    <row r="98" spans="1:8" x14ac:dyDescent="0.25">
      <c r="A98">
        <v>2005005</v>
      </c>
      <c r="B98" t="s">
        <v>66</v>
      </c>
      <c r="C98">
        <v>10631</v>
      </c>
      <c r="D98" t="s">
        <v>253</v>
      </c>
      <c r="E98" t="s">
        <v>156</v>
      </c>
      <c r="F98" t="s">
        <v>157</v>
      </c>
      <c r="G98" t="s">
        <v>788</v>
      </c>
      <c r="H98">
        <v>1</v>
      </c>
    </row>
    <row r="99" spans="1:8" x14ac:dyDescent="0.25">
      <c r="A99">
        <v>2005005</v>
      </c>
      <c r="B99" t="s">
        <v>66</v>
      </c>
      <c r="C99">
        <v>10633</v>
      </c>
      <c r="D99" t="s">
        <v>254</v>
      </c>
      <c r="E99" t="s">
        <v>156</v>
      </c>
      <c r="F99" t="s">
        <v>157</v>
      </c>
      <c r="G99" t="s">
        <v>789</v>
      </c>
      <c r="H99">
        <v>1</v>
      </c>
    </row>
    <row r="100" spans="1:8" x14ac:dyDescent="0.25">
      <c r="A100">
        <v>2005005</v>
      </c>
      <c r="B100" t="s">
        <v>66</v>
      </c>
      <c r="C100">
        <v>10638</v>
      </c>
      <c r="D100" t="s">
        <v>255</v>
      </c>
      <c r="E100" t="s">
        <v>156</v>
      </c>
      <c r="F100" t="s">
        <v>157</v>
      </c>
      <c r="G100" t="s">
        <v>790</v>
      </c>
      <c r="H100">
        <v>1</v>
      </c>
    </row>
    <row r="101" spans="1:8" x14ac:dyDescent="0.25">
      <c r="A101">
        <v>2706001</v>
      </c>
      <c r="B101" t="s">
        <v>67</v>
      </c>
      <c r="C101">
        <v>11097</v>
      </c>
      <c r="D101" t="s">
        <v>256</v>
      </c>
      <c r="E101" t="s">
        <v>156</v>
      </c>
      <c r="F101" t="s">
        <v>157</v>
      </c>
      <c r="G101" t="s">
        <v>791</v>
      </c>
      <c r="H101">
        <v>1</v>
      </c>
    </row>
    <row r="102" spans="1:8" x14ac:dyDescent="0.25">
      <c r="A102">
        <v>2706001</v>
      </c>
      <c r="B102" t="s">
        <v>67</v>
      </c>
      <c r="C102">
        <v>11096</v>
      </c>
      <c r="D102" t="s">
        <v>257</v>
      </c>
      <c r="E102" t="s">
        <v>156</v>
      </c>
      <c r="F102" t="s">
        <v>157</v>
      </c>
      <c r="G102" t="s">
        <v>792</v>
      </c>
      <c r="H102">
        <v>1</v>
      </c>
    </row>
    <row r="103" spans="1:8" x14ac:dyDescent="0.25">
      <c r="A103">
        <v>3406001</v>
      </c>
      <c r="B103" t="s">
        <v>68</v>
      </c>
      <c r="C103">
        <v>15529</v>
      </c>
      <c r="D103" t="s">
        <v>258</v>
      </c>
      <c r="E103" t="s">
        <v>156</v>
      </c>
      <c r="F103" t="s">
        <v>157</v>
      </c>
      <c r="G103" t="s">
        <v>793</v>
      </c>
      <c r="H103">
        <v>1</v>
      </c>
    </row>
    <row r="104" spans="1:8" x14ac:dyDescent="0.25">
      <c r="A104">
        <v>3406001</v>
      </c>
      <c r="B104" t="s">
        <v>68</v>
      </c>
      <c r="C104">
        <v>11233</v>
      </c>
      <c r="D104" t="s">
        <v>259</v>
      </c>
      <c r="E104" t="s">
        <v>156</v>
      </c>
      <c r="F104" t="s">
        <v>157</v>
      </c>
      <c r="G104" t="s">
        <v>794</v>
      </c>
      <c r="H104">
        <v>1</v>
      </c>
    </row>
    <row r="105" spans="1:8" x14ac:dyDescent="0.25">
      <c r="A105">
        <v>3406001</v>
      </c>
      <c r="B105" t="s">
        <v>68</v>
      </c>
      <c r="C105">
        <v>11235</v>
      </c>
      <c r="D105" t="s">
        <v>260</v>
      </c>
      <c r="E105" t="s">
        <v>156</v>
      </c>
      <c r="F105" t="s">
        <v>157</v>
      </c>
      <c r="G105" t="s">
        <v>795</v>
      </c>
      <c r="H105">
        <v>1</v>
      </c>
    </row>
    <row r="106" spans="1:8" x14ac:dyDescent="0.25">
      <c r="A106">
        <v>3406001</v>
      </c>
      <c r="B106" t="s">
        <v>68</v>
      </c>
      <c r="C106">
        <v>13283</v>
      </c>
      <c r="D106" t="s">
        <v>261</v>
      </c>
      <c r="E106" t="s">
        <v>156</v>
      </c>
      <c r="F106" t="s">
        <v>156</v>
      </c>
      <c r="G106" t="s">
        <v>796</v>
      </c>
      <c r="H106">
        <v>1</v>
      </c>
    </row>
    <row r="107" spans="1:8" x14ac:dyDescent="0.25">
      <c r="A107">
        <v>3406001</v>
      </c>
      <c r="B107" t="s">
        <v>68</v>
      </c>
      <c r="C107">
        <v>11238</v>
      </c>
      <c r="D107" t="s">
        <v>262</v>
      </c>
      <c r="E107" t="s">
        <v>156</v>
      </c>
      <c r="F107" t="s">
        <v>157</v>
      </c>
      <c r="G107" t="s">
        <v>797</v>
      </c>
      <c r="H107">
        <v>1</v>
      </c>
    </row>
    <row r="108" spans="1:8" x14ac:dyDescent="0.25">
      <c r="A108">
        <v>3406001</v>
      </c>
      <c r="B108" t="s">
        <v>68</v>
      </c>
      <c r="C108">
        <v>11232</v>
      </c>
      <c r="D108" t="s">
        <v>263</v>
      </c>
      <c r="E108" t="s">
        <v>156</v>
      </c>
      <c r="F108" t="s">
        <v>157</v>
      </c>
      <c r="G108" t="s">
        <v>798</v>
      </c>
      <c r="H108">
        <v>1</v>
      </c>
    </row>
    <row r="109" spans="1:8" x14ac:dyDescent="0.25">
      <c r="A109">
        <v>3406001</v>
      </c>
      <c r="B109" t="s">
        <v>68</v>
      </c>
      <c r="C109">
        <v>15531</v>
      </c>
      <c r="D109" t="s">
        <v>264</v>
      </c>
      <c r="E109" t="s">
        <v>156</v>
      </c>
      <c r="F109" t="s">
        <v>157</v>
      </c>
      <c r="G109" t="s">
        <v>799</v>
      </c>
      <c r="H109">
        <v>1</v>
      </c>
    </row>
    <row r="110" spans="1:8" x14ac:dyDescent="0.25">
      <c r="A110">
        <v>3406001</v>
      </c>
      <c r="B110" t="s">
        <v>68</v>
      </c>
      <c r="C110">
        <v>11239</v>
      </c>
      <c r="D110" t="s">
        <v>265</v>
      </c>
      <c r="E110" t="s">
        <v>156</v>
      </c>
      <c r="F110" t="s">
        <v>157</v>
      </c>
      <c r="G110" t="s">
        <v>800</v>
      </c>
      <c r="H110">
        <v>1</v>
      </c>
    </row>
    <row r="111" spans="1:8" x14ac:dyDescent="0.25">
      <c r="A111">
        <v>2407001</v>
      </c>
      <c r="B111" t="s">
        <v>69</v>
      </c>
      <c r="C111">
        <v>15653</v>
      </c>
      <c r="D111" t="s">
        <v>266</v>
      </c>
      <c r="E111" t="s">
        <v>156</v>
      </c>
      <c r="F111" t="s">
        <v>156</v>
      </c>
      <c r="G111" t="s">
        <v>801</v>
      </c>
      <c r="H111">
        <v>1</v>
      </c>
    </row>
    <row r="112" spans="1:8" x14ac:dyDescent="0.25">
      <c r="A112">
        <v>2407001</v>
      </c>
      <c r="B112" t="s">
        <v>69</v>
      </c>
      <c r="C112">
        <v>15276</v>
      </c>
      <c r="D112" t="s">
        <v>267</v>
      </c>
      <c r="E112" t="s">
        <v>156</v>
      </c>
      <c r="F112" t="s">
        <v>157</v>
      </c>
      <c r="G112" t="s">
        <v>802</v>
      </c>
      <c r="H112">
        <v>1</v>
      </c>
    </row>
    <row r="113" spans="1:8" x14ac:dyDescent="0.25">
      <c r="A113">
        <v>2407001</v>
      </c>
      <c r="B113" t="s">
        <v>69</v>
      </c>
      <c r="C113">
        <v>10073</v>
      </c>
      <c r="D113" t="s">
        <v>268</v>
      </c>
      <c r="E113" t="s">
        <v>156</v>
      </c>
      <c r="F113" t="s">
        <v>157</v>
      </c>
      <c r="G113" t="s">
        <v>803</v>
      </c>
      <c r="H113">
        <v>1</v>
      </c>
    </row>
    <row r="114" spans="1:8" x14ac:dyDescent="0.25">
      <c r="A114">
        <v>2407001</v>
      </c>
      <c r="B114" t="s">
        <v>69</v>
      </c>
      <c r="C114">
        <v>10076</v>
      </c>
      <c r="D114" t="s">
        <v>269</v>
      </c>
      <c r="E114" t="s">
        <v>156</v>
      </c>
      <c r="F114" t="s">
        <v>157</v>
      </c>
      <c r="G114" t="s">
        <v>804</v>
      </c>
      <c r="H114">
        <v>1</v>
      </c>
    </row>
    <row r="115" spans="1:8" x14ac:dyDescent="0.25">
      <c r="A115">
        <v>307001</v>
      </c>
      <c r="B115" t="s">
        <v>70</v>
      </c>
      <c r="C115">
        <v>14405</v>
      </c>
      <c r="D115" t="s">
        <v>270</v>
      </c>
      <c r="E115" t="s">
        <v>156</v>
      </c>
      <c r="F115" t="s">
        <v>157</v>
      </c>
      <c r="G115" t="s">
        <v>805</v>
      </c>
      <c r="H115">
        <v>1</v>
      </c>
    </row>
    <row r="116" spans="1:8" x14ac:dyDescent="0.25">
      <c r="A116">
        <v>1007001</v>
      </c>
      <c r="B116" t="s">
        <v>71</v>
      </c>
      <c r="C116">
        <v>10413</v>
      </c>
      <c r="D116" t="s">
        <v>271</v>
      </c>
      <c r="E116" t="s">
        <v>156</v>
      </c>
      <c r="F116" t="s">
        <v>157</v>
      </c>
      <c r="G116" t="s">
        <v>806</v>
      </c>
      <c r="H116">
        <v>1</v>
      </c>
    </row>
    <row r="117" spans="1:8" x14ac:dyDescent="0.25">
      <c r="A117">
        <v>1707001</v>
      </c>
      <c r="B117" t="s">
        <v>72</v>
      </c>
      <c r="C117">
        <v>10090</v>
      </c>
      <c r="D117" t="s">
        <v>272</v>
      </c>
      <c r="E117" t="s">
        <v>156</v>
      </c>
      <c r="F117" t="s">
        <v>157</v>
      </c>
      <c r="G117" t="s">
        <v>807</v>
      </c>
      <c r="H117">
        <v>1</v>
      </c>
    </row>
    <row r="118" spans="1:8" x14ac:dyDescent="0.25">
      <c r="A118">
        <v>1707001</v>
      </c>
      <c r="B118" t="s">
        <v>72</v>
      </c>
      <c r="C118">
        <v>16866</v>
      </c>
      <c r="D118" t="s">
        <v>273</v>
      </c>
      <c r="E118" t="s">
        <v>156</v>
      </c>
      <c r="F118" t="s">
        <v>157</v>
      </c>
      <c r="G118" t="s">
        <v>808</v>
      </c>
      <c r="H118">
        <v>1</v>
      </c>
    </row>
    <row r="119" spans="1:8" x14ac:dyDescent="0.25">
      <c r="A119">
        <v>1707001</v>
      </c>
      <c r="B119" t="s">
        <v>72</v>
      </c>
      <c r="C119">
        <v>10092</v>
      </c>
      <c r="D119" t="s">
        <v>205</v>
      </c>
      <c r="E119" t="s">
        <v>156</v>
      </c>
      <c r="F119" t="s">
        <v>157</v>
      </c>
      <c r="G119" t="s">
        <v>809</v>
      </c>
      <c r="H119">
        <v>1</v>
      </c>
    </row>
    <row r="120" spans="1:8" x14ac:dyDescent="0.25">
      <c r="A120">
        <v>1707001</v>
      </c>
      <c r="B120" t="s">
        <v>72</v>
      </c>
      <c r="C120">
        <v>10093</v>
      </c>
      <c r="D120" t="s">
        <v>274</v>
      </c>
      <c r="E120" t="s">
        <v>156</v>
      </c>
      <c r="F120" t="s">
        <v>157</v>
      </c>
      <c r="G120" t="s">
        <v>810</v>
      </c>
      <c r="H120">
        <v>1</v>
      </c>
    </row>
    <row r="121" spans="1:8" x14ac:dyDescent="0.25">
      <c r="A121">
        <v>1707001</v>
      </c>
      <c r="B121" t="s">
        <v>72</v>
      </c>
      <c r="C121">
        <v>10095</v>
      </c>
      <c r="D121" t="s">
        <v>275</v>
      </c>
      <c r="E121" t="s">
        <v>156</v>
      </c>
      <c r="F121" t="s">
        <v>157</v>
      </c>
      <c r="G121" t="s">
        <v>811</v>
      </c>
      <c r="H121">
        <v>1</v>
      </c>
    </row>
    <row r="122" spans="1:8" x14ac:dyDescent="0.25">
      <c r="A122">
        <v>2207001</v>
      </c>
      <c r="B122" t="s">
        <v>73</v>
      </c>
      <c r="C122">
        <v>12512</v>
      </c>
      <c r="D122" t="s">
        <v>276</v>
      </c>
      <c r="E122" t="s">
        <v>156</v>
      </c>
      <c r="F122" t="s">
        <v>157</v>
      </c>
      <c r="G122" t="s">
        <v>812</v>
      </c>
      <c r="H122">
        <v>1</v>
      </c>
    </row>
    <row r="123" spans="1:8" x14ac:dyDescent="0.25">
      <c r="A123">
        <v>2207001</v>
      </c>
      <c r="B123" t="s">
        <v>73</v>
      </c>
      <c r="C123">
        <v>10741</v>
      </c>
      <c r="D123" t="s">
        <v>277</v>
      </c>
      <c r="E123" t="s">
        <v>156</v>
      </c>
      <c r="F123" t="s">
        <v>157</v>
      </c>
      <c r="G123" t="s">
        <v>813</v>
      </c>
      <c r="H123">
        <v>1</v>
      </c>
    </row>
    <row r="124" spans="1:8" x14ac:dyDescent="0.25">
      <c r="A124">
        <v>2207001</v>
      </c>
      <c r="B124" t="s">
        <v>73</v>
      </c>
      <c r="C124">
        <v>10744</v>
      </c>
      <c r="D124" t="s">
        <v>278</v>
      </c>
      <c r="E124" t="s">
        <v>156</v>
      </c>
      <c r="F124" t="s">
        <v>157</v>
      </c>
      <c r="G124" t="s">
        <v>814</v>
      </c>
      <c r="H124">
        <v>1</v>
      </c>
    </row>
    <row r="125" spans="1:8" x14ac:dyDescent="0.25">
      <c r="A125">
        <v>2207001</v>
      </c>
      <c r="B125" t="s">
        <v>73</v>
      </c>
      <c r="C125">
        <v>10746</v>
      </c>
      <c r="D125" t="s">
        <v>279</v>
      </c>
      <c r="E125" t="s">
        <v>156</v>
      </c>
      <c r="F125" t="s">
        <v>157</v>
      </c>
      <c r="G125" t="s">
        <v>815</v>
      </c>
      <c r="H125">
        <v>1</v>
      </c>
    </row>
    <row r="126" spans="1:8" x14ac:dyDescent="0.25">
      <c r="A126">
        <v>2207001</v>
      </c>
      <c r="B126" t="s">
        <v>73</v>
      </c>
      <c r="C126">
        <v>10742</v>
      </c>
      <c r="D126" t="s">
        <v>280</v>
      </c>
      <c r="E126" t="s">
        <v>156</v>
      </c>
      <c r="F126" t="s">
        <v>157</v>
      </c>
      <c r="G126" t="s">
        <v>816</v>
      </c>
      <c r="H126">
        <v>1</v>
      </c>
    </row>
    <row r="127" spans="1:8" x14ac:dyDescent="0.25">
      <c r="A127">
        <v>2207001</v>
      </c>
      <c r="B127" t="s">
        <v>73</v>
      </c>
      <c r="C127">
        <v>10749</v>
      </c>
      <c r="D127" t="s">
        <v>281</v>
      </c>
      <c r="E127" t="s">
        <v>156</v>
      </c>
      <c r="F127" t="s">
        <v>157</v>
      </c>
      <c r="G127" t="s">
        <v>817</v>
      </c>
      <c r="H127">
        <v>1</v>
      </c>
    </row>
    <row r="128" spans="1:8" x14ac:dyDescent="0.25">
      <c r="A128">
        <v>2207001</v>
      </c>
      <c r="B128" t="s">
        <v>73</v>
      </c>
      <c r="C128">
        <v>10750</v>
      </c>
      <c r="D128" t="s">
        <v>282</v>
      </c>
      <c r="E128" t="s">
        <v>156</v>
      </c>
      <c r="F128" t="s">
        <v>157</v>
      </c>
      <c r="G128" t="s">
        <v>818</v>
      </c>
      <c r="H128">
        <v>1</v>
      </c>
    </row>
    <row r="129" spans="1:8" x14ac:dyDescent="0.25">
      <c r="A129">
        <v>2207001</v>
      </c>
      <c r="B129" t="s">
        <v>73</v>
      </c>
      <c r="C129">
        <v>10739</v>
      </c>
      <c r="D129" t="s">
        <v>283</v>
      </c>
      <c r="E129" t="s">
        <v>156</v>
      </c>
      <c r="F129" t="s">
        <v>157</v>
      </c>
      <c r="G129" t="s">
        <v>819</v>
      </c>
      <c r="H129">
        <v>1</v>
      </c>
    </row>
    <row r="130" spans="1:8" x14ac:dyDescent="0.25">
      <c r="A130">
        <v>2207001</v>
      </c>
      <c r="B130" t="s">
        <v>73</v>
      </c>
      <c r="C130">
        <v>10751</v>
      </c>
      <c r="D130" t="s">
        <v>284</v>
      </c>
      <c r="E130" t="s">
        <v>156</v>
      </c>
      <c r="F130" t="s">
        <v>156</v>
      </c>
      <c r="G130" t="s">
        <v>820</v>
      </c>
      <c r="H130">
        <v>1</v>
      </c>
    </row>
    <row r="131" spans="1:8" x14ac:dyDescent="0.25">
      <c r="A131">
        <v>2207001</v>
      </c>
      <c r="B131" t="s">
        <v>73</v>
      </c>
      <c r="C131">
        <v>10752</v>
      </c>
      <c r="D131" t="s">
        <v>285</v>
      </c>
      <c r="E131" t="s">
        <v>156</v>
      </c>
      <c r="F131" t="s">
        <v>157</v>
      </c>
      <c r="G131" t="s">
        <v>821</v>
      </c>
      <c r="H131">
        <v>1</v>
      </c>
    </row>
    <row r="132" spans="1:8" x14ac:dyDescent="0.25">
      <c r="A132">
        <v>2207001</v>
      </c>
      <c r="B132" t="s">
        <v>73</v>
      </c>
      <c r="C132">
        <v>10753</v>
      </c>
      <c r="D132" t="s">
        <v>286</v>
      </c>
      <c r="E132" t="s">
        <v>156</v>
      </c>
      <c r="F132" t="s">
        <v>157</v>
      </c>
      <c r="G132" t="s">
        <v>822</v>
      </c>
      <c r="H132">
        <v>1</v>
      </c>
    </row>
    <row r="133" spans="1:8" x14ac:dyDescent="0.25">
      <c r="A133">
        <v>2207001</v>
      </c>
      <c r="B133" t="s">
        <v>73</v>
      </c>
      <c r="C133">
        <v>10754</v>
      </c>
      <c r="D133" t="s">
        <v>287</v>
      </c>
      <c r="E133" t="s">
        <v>156</v>
      </c>
      <c r="F133" t="s">
        <v>157</v>
      </c>
      <c r="G133" t="s">
        <v>823</v>
      </c>
      <c r="H133">
        <v>1</v>
      </c>
    </row>
    <row r="134" spans="1:8" x14ac:dyDescent="0.25">
      <c r="A134">
        <v>2207001</v>
      </c>
      <c r="B134" t="s">
        <v>73</v>
      </c>
      <c r="C134">
        <v>10755</v>
      </c>
      <c r="D134" t="s">
        <v>288</v>
      </c>
      <c r="E134" t="s">
        <v>156</v>
      </c>
      <c r="F134" t="s">
        <v>157</v>
      </c>
      <c r="G134" t="s">
        <v>824</v>
      </c>
      <c r="H134">
        <v>1</v>
      </c>
    </row>
    <row r="135" spans="1:8" x14ac:dyDescent="0.25">
      <c r="A135">
        <v>2607003</v>
      </c>
      <c r="B135" t="s">
        <v>74</v>
      </c>
      <c r="C135">
        <v>13850</v>
      </c>
      <c r="D135" t="s">
        <v>289</v>
      </c>
      <c r="E135" t="s">
        <v>156</v>
      </c>
      <c r="F135" t="s">
        <v>157</v>
      </c>
      <c r="G135" t="s">
        <v>825</v>
      </c>
      <c r="H135">
        <v>1</v>
      </c>
    </row>
    <row r="136" spans="1:8" x14ac:dyDescent="0.25">
      <c r="A136">
        <v>2607003</v>
      </c>
      <c r="B136" t="s">
        <v>74</v>
      </c>
      <c r="C136">
        <v>10949</v>
      </c>
      <c r="D136" t="s">
        <v>290</v>
      </c>
      <c r="E136" t="s">
        <v>156</v>
      </c>
      <c r="F136" t="s">
        <v>157</v>
      </c>
      <c r="G136" t="s">
        <v>826</v>
      </c>
      <c r="H136">
        <v>1</v>
      </c>
    </row>
    <row r="137" spans="1:8" x14ac:dyDescent="0.25">
      <c r="A137">
        <v>2607003</v>
      </c>
      <c r="B137" t="s">
        <v>74</v>
      </c>
      <c r="C137">
        <v>10955</v>
      </c>
      <c r="D137" t="s">
        <v>291</v>
      </c>
      <c r="E137" t="s">
        <v>156</v>
      </c>
      <c r="F137" t="s">
        <v>157</v>
      </c>
      <c r="G137" t="s">
        <v>827</v>
      </c>
      <c r="H137">
        <v>1</v>
      </c>
    </row>
    <row r="138" spans="1:8" x14ac:dyDescent="0.25">
      <c r="A138">
        <v>2607003</v>
      </c>
      <c r="B138" t="s">
        <v>74</v>
      </c>
      <c r="C138">
        <v>10957</v>
      </c>
      <c r="D138" t="s">
        <v>292</v>
      </c>
      <c r="E138" t="s">
        <v>156</v>
      </c>
      <c r="F138" t="s">
        <v>157</v>
      </c>
      <c r="G138" t="s">
        <v>828</v>
      </c>
      <c r="H138">
        <v>1</v>
      </c>
    </row>
    <row r="139" spans="1:8" x14ac:dyDescent="0.25">
      <c r="A139">
        <v>2607003</v>
      </c>
      <c r="B139" t="s">
        <v>74</v>
      </c>
      <c r="C139">
        <v>10958</v>
      </c>
      <c r="D139" t="s">
        <v>293</v>
      </c>
      <c r="E139" t="s">
        <v>156</v>
      </c>
      <c r="F139" t="s">
        <v>157</v>
      </c>
      <c r="G139" t="s">
        <v>829</v>
      </c>
      <c r="H139">
        <v>1</v>
      </c>
    </row>
    <row r="140" spans="1:8" x14ac:dyDescent="0.25">
      <c r="A140">
        <v>2607003</v>
      </c>
      <c r="B140" t="s">
        <v>74</v>
      </c>
      <c r="C140">
        <v>10961</v>
      </c>
      <c r="D140" t="s">
        <v>294</v>
      </c>
      <c r="E140" t="s">
        <v>156</v>
      </c>
      <c r="F140" t="s">
        <v>157</v>
      </c>
      <c r="G140" t="s">
        <v>830</v>
      </c>
      <c r="H140">
        <v>1</v>
      </c>
    </row>
    <row r="141" spans="1:8" x14ac:dyDescent="0.25">
      <c r="A141">
        <v>2208001</v>
      </c>
      <c r="B141" t="s">
        <v>75</v>
      </c>
      <c r="C141">
        <v>10103</v>
      </c>
      <c r="D141" t="s">
        <v>295</v>
      </c>
      <c r="E141" t="s">
        <v>156</v>
      </c>
      <c r="F141" t="s">
        <v>157</v>
      </c>
      <c r="G141" t="s">
        <v>831</v>
      </c>
      <c r="H141">
        <v>1</v>
      </c>
    </row>
    <row r="142" spans="1:8" x14ac:dyDescent="0.25">
      <c r="A142">
        <v>3408001</v>
      </c>
      <c r="B142" t="s">
        <v>76</v>
      </c>
      <c r="C142">
        <v>11251</v>
      </c>
      <c r="D142" t="s">
        <v>296</v>
      </c>
      <c r="E142" t="s">
        <v>156</v>
      </c>
      <c r="F142" t="s">
        <v>157</v>
      </c>
      <c r="G142" t="s">
        <v>832</v>
      </c>
      <c r="H142">
        <v>1</v>
      </c>
    </row>
    <row r="143" spans="1:8" x14ac:dyDescent="0.25">
      <c r="A143">
        <v>3408001</v>
      </c>
      <c r="B143" t="s">
        <v>76</v>
      </c>
      <c r="C143">
        <v>11253</v>
      </c>
      <c r="D143" t="s">
        <v>297</v>
      </c>
      <c r="E143" t="s">
        <v>156</v>
      </c>
      <c r="F143" t="s">
        <v>157</v>
      </c>
      <c r="G143" t="s">
        <v>833</v>
      </c>
      <c r="H143">
        <v>1</v>
      </c>
    </row>
    <row r="144" spans="1:8" x14ac:dyDescent="0.25">
      <c r="A144">
        <v>3408001</v>
      </c>
      <c r="B144" t="s">
        <v>76</v>
      </c>
      <c r="C144">
        <v>14268</v>
      </c>
      <c r="D144" t="s">
        <v>298</v>
      </c>
      <c r="E144" t="s">
        <v>156</v>
      </c>
      <c r="F144" t="s">
        <v>157</v>
      </c>
      <c r="G144" t="s">
        <v>834</v>
      </c>
      <c r="H144">
        <v>1</v>
      </c>
    </row>
    <row r="145" spans="1:8" x14ac:dyDescent="0.25">
      <c r="A145">
        <v>3408001</v>
      </c>
      <c r="B145" t="s">
        <v>76</v>
      </c>
      <c r="C145">
        <v>11255</v>
      </c>
      <c r="D145" t="s">
        <v>299</v>
      </c>
      <c r="E145" t="s">
        <v>156</v>
      </c>
      <c r="F145" t="s">
        <v>157</v>
      </c>
      <c r="G145" t="s">
        <v>835</v>
      </c>
      <c r="H145">
        <v>1</v>
      </c>
    </row>
    <row r="146" spans="1:8" x14ac:dyDescent="0.25">
      <c r="A146">
        <v>3408001</v>
      </c>
      <c r="B146" t="s">
        <v>76</v>
      </c>
      <c r="C146">
        <v>11245</v>
      </c>
      <c r="D146" t="s">
        <v>300</v>
      </c>
      <c r="E146" t="s">
        <v>156</v>
      </c>
      <c r="F146" t="s">
        <v>157</v>
      </c>
      <c r="G146" t="s">
        <v>836</v>
      </c>
      <c r="H146">
        <v>1</v>
      </c>
    </row>
    <row r="147" spans="1:8" x14ac:dyDescent="0.25">
      <c r="A147">
        <v>3408001</v>
      </c>
      <c r="B147" t="s">
        <v>76</v>
      </c>
      <c r="C147">
        <v>14267</v>
      </c>
      <c r="D147" t="s">
        <v>301</v>
      </c>
      <c r="E147" t="s">
        <v>156</v>
      </c>
      <c r="F147" t="s">
        <v>157</v>
      </c>
      <c r="G147" t="s">
        <v>837</v>
      </c>
      <c r="H147">
        <v>1</v>
      </c>
    </row>
    <row r="148" spans="1:8" x14ac:dyDescent="0.25">
      <c r="A148">
        <v>3408001</v>
      </c>
      <c r="B148" t="s">
        <v>76</v>
      </c>
      <c r="C148">
        <v>11261</v>
      </c>
      <c r="D148" t="s">
        <v>302</v>
      </c>
      <c r="E148" t="s">
        <v>156</v>
      </c>
      <c r="F148" t="s">
        <v>157</v>
      </c>
      <c r="G148" t="s">
        <v>838</v>
      </c>
      <c r="H148">
        <v>1</v>
      </c>
    </row>
    <row r="149" spans="1:8" x14ac:dyDescent="0.25">
      <c r="A149">
        <v>3408001</v>
      </c>
      <c r="B149" t="s">
        <v>76</v>
      </c>
      <c r="C149">
        <v>11647</v>
      </c>
      <c r="D149" t="s">
        <v>303</v>
      </c>
      <c r="E149" t="s">
        <v>156</v>
      </c>
      <c r="F149" t="s">
        <v>157</v>
      </c>
      <c r="G149" t="s">
        <v>839</v>
      </c>
      <c r="H149">
        <v>1</v>
      </c>
    </row>
    <row r="150" spans="1:8" x14ac:dyDescent="0.25">
      <c r="A150">
        <v>3408001</v>
      </c>
      <c r="B150" t="s">
        <v>76</v>
      </c>
      <c r="C150">
        <v>11264</v>
      </c>
      <c r="D150" t="s">
        <v>304</v>
      </c>
      <c r="E150" t="s">
        <v>156</v>
      </c>
      <c r="F150" t="s">
        <v>157</v>
      </c>
      <c r="G150" t="s">
        <v>840</v>
      </c>
      <c r="H150">
        <v>1</v>
      </c>
    </row>
    <row r="151" spans="1:8" x14ac:dyDescent="0.25">
      <c r="A151">
        <v>3408001</v>
      </c>
      <c r="B151" t="s">
        <v>76</v>
      </c>
      <c r="C151">
        <v>14529</v>
      </c>
      <c r="D151" t="s">
        <v>305</v>
      </c>
      <c r="E151" t="s">
        <v>156</v>
      </c>
      <c r="F151" t="s">
        <v>157</v>
      </c>
      <c r="G151" t="s">
        <v>841</v>
      </c>
      <c r="H151">
        <v>1</v>
      </c>
    </row>
    <row r="152" spans="1:8" x14ac:dyDescent="0.25">
      <c r="A152">
        <v>3408001</v>
      </c>
      <c r="B152" t="s">
        <v>76</v>
      </c>
      <c r="C152">
        <v>11266</v>
      </c>
      <c r="D152" t="s">
        <v>306</v>
      </c>
      <c r="E152" t="s">
        <v>156</v>
      </c>
      <c r="F152" t="s">
        <v>157</v>
      </c>
      <c r="G152" t="s">
        <v>842</v>
      </c>
      <c r="H152">
        <v>1</v>
      </c>
    </row>
    <row r="153" spans="1:8" x14ac:dyDescent="0.25">
      <c r="A153">
        <v>3408001</v>
      </c>
      <c r="B153" t="s">
        <v>76</v>
      </c>
      <c r="C153">
        <v>11267</v>
      </c>
      <c r="D153" t="s">
        <v>307</v>
      </c>
      <c r="E153" t="s">
        <v>156</v>
      </c>
      <c r="F153" t="s">
        <v>157</v>
      </c>
      <c r="G153" t="s">
        <v>843</v>
      </c>
      <c r="H153">
        <v>1</v>
      </c>
    </row>
    <row r="154" spans="1:8" x14ac:dyDescent="0.25">
      <c r="A154">
        <v>3408001</v>
      </c>
      <c r="B154" t="s">
        <v>76</v>
      </c>
      <c r="C154">
        <v>11268</v>
      </c>
      <c r="D154" t="s">
        <v>308</v>
      </c>
      <c r="E154" t="s">
        <v>156</v>
      </c>
      <c r="F154" t="s">
        <v>157</v>
      </c>
      <c r="G154" t="s">
        <v>844</v>
      </c>
      <c r="H154">
        <v>1</v>
      </c>
    </row>
    <row r="155" spans="1:8" x14ac:dyDescent="0.25">
      <c r="A155">
        <v>3408001</v>
      </c>
      <c r="B155" t="s">
        <v>76</v>
      </c>
      <c r="C155">
        <v>11269</v>
      </c>
      <c r="D155" t="s">
        <v>309</v>
      </c>
      <c r="E155" t="s">
        <v>156</v>
      </c>
      <c r="F155" t="s">
        <v>157</v>
      </c>
      <c r="G155" t="s">
        <v>845</v>
      </c>
      <c r="H155">
        <v>1</v>
      </c>
    </row>
    <row r="156" spans="1:8" x14ac:dyDescent="0.25">
      <c r="A156">
        <v>1408001</v>
      </c>
      <c r="B156" t="s">
        <v>77</v>
      </c>
      <c r="C156">
        <v>10111</v>
      </c>
      <c r="D156" t="s">
        <v>310</v>
      </c>
      <c r="E156" t="s">
        <v>156</v>
      </c>
      <c r="F156" t="s">
        <v>157</v>
      </c>
      <c r="G156" t="s">
        <v>846</v>
      </c>
      <c r="H156">
        <v>1</v>
      </c>
    </row>
    <row r="157" spans="1:8" x14ac:dyDescent="0.25">
      <c r="A157">
        <v>1408001</v>
      </c>
      <c r="B157" t="s">
        <v>77</v>
      </c>
      <c r="C157">
        <v>10113</v>
      </c>
      <c r="D157" t="s">
        <v>311</v>
      </c>
      <c r="E157" t="s">
        <v>156</v>
      </c>
      <c r="F157" t="s">
        <v>157</v>
      </c>
      <c r="G157" t="s">
        <v>847</v>
      </c>
      <c r="H157">
        <v>1</v>
      </c>
    </row>
    <row r="158" spans="1:8" x14ac:dyDescent="0.25">
      <c r="A158">
        <v>1408001</v>
      </c>
      <c r="B158" t="s">
        <v>77</v>
      </c>
      <c r="C158">
        <v>10114</v>
      </c>
      <c r="D158" t="s">
        <v>312</v>
      </c>
      <c r="E158" t="s">
        <v>156</v>
      </c>
      <c r="F158" t="s">
        <v>157</v>
      </c>
      <c r="G158" t="s">
        <v>848</v>
      </c>
      <c r="H158">
        <v>1</v>
      </c>
    </row>
    <row r="159" spans="1:8" x14ac:dyDescent="0.25">
      <c r="A159">
        <v>1408001</v>
      </c>
      <c r="B159" t="s">
        <v>77</v>
      </c>
      <c r="C159">
        <v>10109</v>
      </c>
      <c r="D159" t="s">
        <v>313</v>
      </c>
      <c r="E159" t="s">
        <v>156</v>
      </c>
      <c r="F159" t="s">
        <v>157</v>
      </c>
      <c r="G159" t="s">
        <v>849</v>
      </c>
      <c r="H159">
        <v>1</v>
      </c>
    </row>
    <row r="160" spans="1:8" x14ac:dyDescent="0.25">
      <c r="A160">
        <v>108001</v>
      </c>
      <c r="B160" t="s">
        <v>78</v>
      </c>
      <c r="C160">
        <v>10118</v>
      </c>
      <c r="D160" t="s">
        <v>314</v>
      </c>
      <c r="E160" t="s">
        <v>156</v>
      </c>
      <c r="F160" t="s">
        <v>157</v>
      </c>
      <c r="G160" t="s">
        <v>850</v>
      </c>
      <c r="H160">
        <v>1</v>
      </c>
    </row>
    <row r="161" spans="1:8" x14ac:dyDescent="0.25">
      <c r="A161">
        <v>1610001</v>
      </c>
      <c r="B161" t="s">
        <v>79</v>
      </c>
      <c r="C161">
        <v>13578</v>
      </c>
      <c r="D161" t="s">
        <v>315</v>
      </c>
      <c r="E161" t="s">
        <v>156</v>
      </c>
      <c r="F161" t="s">
        <v>157</v>
      </c>
      <c r="G161" t="s">
        <v>851</v>
      </c>
      <c r="H161">
        <v>1</v>
      </c>
    </row>
    <row r="162" spans="1:8" x14ac:dyDescent="0.25">
      <c r="A162">
        <v>1610001</v>
      </c>
      <c r="B162" t="s">
        <v>79</v>
      </c>
      <c r="C162">
        <v>10525</v>
      </c>
      <c r="D162" t="s">
        <v>316</v>
      </c>
      <c r="E162" t="s">
        <v>156</v>
      </c>
      <c r="F162" t="s">
        <v>157</v>
      </c>
      <c r="G162" t="s">
        <v>852</v>
      </c>
      <c r="H162">
        <v>1</v>
      </c>
    </row>
    <row r="163" spans="1:8" x14ac:dyDescent="0.25">
      <c r="A163">
        <v>1610001</v>
      </c>
      <c r="B163" t="s">
        <v>79</v>
      </c>
      <c r="C163">
        <v>10524</v>
      </c>
      <c r="D163" t="s">
        <v>317</v>
      </c>
      <c r="E163" t="s">
        <v>156</v>
      </c>
      <c r="F163" t="s">
        <v>157</v>
      </c>
      <c r="G163" t="s">
        <v>853</v>
      </c>
      <c r="H163">
        <v>1</v>
      </c>
    </row>
    <row r="164" spans="1:8" x14ac:dyDescent="0.25">
      <c r="A164">
        <v>1610001</v>
      </c>
      <c r="B164" t="s">
        <v>79</v>
      </c>
      <c r="C164">
        <v>15369</v>
      </c>
      <c r="D164" t="s">
        <v>318</v>
      </c>
      <c r="E164" t="s">
        <v>156</v>
      </c>
      <c r="F164" t="s">
        <v>157</v>
      </c>
      <c r="G164" t="s">
        <v>854</v>
      </c>
      <c r="H164">
        <v>1</v>
      </c>
    </row>
    <row r="165" spans="1:8" x14ac:dyDescent="0.25">
      <c r="A165">
        <v>2410001</v>
      </c>
      <c r="B165" t="s">
        <v>80</v>
      </c>
      <c r="C165">
        <v>10822</v>
      </c>
      <c r="D165" t="s">
        <v>319</v>
      </c>
      <c r="E165" t="s">
        <v>156</v>
      </c>
      <c r="F165" t="s">
        <v>157</v>
      </c>
      <c r="G165" t="s">
        <v>855</v>
      </c>
      <c r="H165">
        <v>1</v>
      </c>
    </row>
    <row r="166" spans="1:8" x14ac:dyDescent="0.25">
      <c r="A166">
        <v>3210001</v>
      </c>
      <c r="B166" t="s">
        <v>81</v>
      </c>
      <c r="C166">
        <v>11172</v>
      </c>
      <c r="D166" t="s">
        <v>321</v>
      </c>
      <c r="E166" t="s">
        <v>156</v>
      </c>
      <c r="F166" t="s">
        <v>156</v>
      </c>
      <c r="G166" t="s">
        <v>856</v>
      </c>
      <c r="H166">
        <v>1</v>
      </c>
    </row>
    <row r="167" spans="1:8" x14ac:dyDescent="0.25">
      <c r="A167">
        <v>1811002</v>
      </c>
      <c r="B167" t="s">
        <v>82</v>
      </c>
      <c r="C167">
        <v>10557</v>
      </c>
      <c r="D167" t="s">
        <v>322</v>
      </c>
      <c r="E167" t="s">
        <v>156</v>
      </c>
      <c r="F167" t="s">
        <v>157</v>
      </c>
      <c r="G167" t="s">
        <v>857</v>
      </c>
      <c r="H167">
        <v>1</v>
      </c>
    </row>
    <row r="168" spans="1:8" x14ac:dyDescent="0.25">
      <c r="A168">
        <v>1811002</v>
      </c>
      <c r="B168" t="s">
        <v>82</v>
      </c>
      <c r="C168">
        <v>10549</v>
      </c>
      <c r="D168" t="s">
        <v>323</v>
      </c>
      <c r="E168" t="s">
        <v>156</v>
      </c>
      <c r="F168" t="s">
        <v>156</v>
      </c>
      <c r="G168" t="s">
        <v>858</v>
      </c>
      <c r="H168">
        <v>1</v>
      </c>
    </row>
    <row r="169" spans="1:8" x14ac:dyDescent="0.25">
      <c r="A169">
        <v>1811002</v>
      </c>
      <c r="B169" t="s">
        <v>82</v>
      </c>
      <c r="C169">
        <v>10554</v>
      </c>
      <c r="D169" t="s">
        <v>324</v>
      </c>
      <c r="E169" t="s">
        <v>156</v>
      </c>
      <c r="F169" t="s">
        <v>157</v>
      </c>
      <c r="G169" t="s">
        <v>859</v>
      </c>
      <c r="H169">
        <v>1</v>
      </c>
    </row>
    <row r="170" spans="1:8" x14ac:dyDescent="0.25">
      <c r="A170">
        <v>1811002</v>
      </c>
      <c r="B170" t="s">
        <v>82</v>
      </c>
      <c r="C170">
        <v>10558</v>
      </c>
      <c r="D170" t="s">
        <v>325</v>
      </c>
      <c r="E170" t="s">
        <v>156</v>
      </c>
      <c r="F170" t="s">
        <v>157</v>
      </c>
      <c r="G170" t="s">
        <v>860</v>
      </c>
      <c r="H170">
        <v>1</v>
      </c>
    </row>
    <row r="171" spans="1:8" x14ac:dyDescent="0.25">
      <c r="A171">
        <v>1811002</v>
      </c>
      <c r="B171" t="s">
        <v>82</v>
      </c>
      <c r="C171">
        <v>10550</v>
      </c>
      <c r="D171" t="s">
        <v>326</v>
      </c>
      <c r="E171" t="s">
        <v>156</v>
      </c>
      <c r="F171" t="s">
        <v>157</v>
      </c>
      <c r="G171" t="s">
        <v>861</v>
      </c>
      <c r="H171">
        <v>1</v>
      </c>
    </row>
    <row r="172" spans="1:8" x14ac:dyDescent="0.25">
      <c r="A172">
        <v>1811002</v>
      </c>
      <c r="B172" t="s">
        <v>82</v>
      </c>
      <c r="C172">
        <v>14807</v>
      </c>
      <c r="D172" t="s">
        <v>327</v>
      </c>
      <c r="E172" t="s">
        <v>156</v>
      </c>
      <c r="F172" t="s">
        <v>157</v>
      </c>
      <c r="G172" t="s">
        <v>862</v>
      </c>
      <c r="H172">
        <v>1</v>
      </c>
    </row>
    <row r="173" spans="1:8" x14ac:dyDescent="0.25">
      <c r="A173">
        <v>1811002</v>
      </c>
      <c r="B173" t="s">
        <v>82</v>
      </c>
      <c r="C173">
        <v>10560</v>
      </c>
      <c r="D173" t="s">
        <v>328</v>
      </c>
      <c r="E173" t="s">
        <v>156</v>
      </c>
      <c r="F173" t="s">
        <v>157</v>
      </c>
      <c r="G173" t="s">
        <v>863</v>
      </c>
      <c r="H173">
        <v>1</v>
      </c>
    </row>
    <row r="174" spans="1:8" x14ac:dyDescent="0.25">
      <c r="A174">
        <v>1811002</v>
      </c>
      <c r="B174" t="s">
        <v>82</v>
      </c>
      <c r="C174">
        <v>10561</v>
      </c>
      <c r="D174" t="s">
        <v>329</v>
      </c>
      <c r="E174" t="s">
        <v>156</v>
      </c>
      <c r="F174" t="s">
        <v>156</v>
      </c>
      <c r="G174" t="s">
        <v>864</v>
      </c>
      <c r="H174">
        <v>1</v>
      </c>
    </row>
    <row r="175" spans="1:8" x14ac:dyDescent="0.25">
      <c r="A175">
        <v>1811002</v>
      </c>
      <c r="B175" t="s">
        <v>82</v>
      </c>
      <c r="C175">
        <v>10562</v>
      </c>
      <c r="D175" t="s">
        <v>330</v>
      </c>
      <c r="E175" t="s">
        <v>156</v>
      </c>
      <c r="F175" t="s">
        <v>156</v>
      </c>
      <c r="G175" t="s">
        <v>865</v>
      </c>
      <c r="H175">
        <v>1</v>
      </c>
    </row>
    <row r="176" spans="1:8" x14ac:dyDescent="0.25">
      <c r="A176">
        <v>1811002</v>
      </c>
      <c r="B176" t="s">
        <v>82</v>
      </c>
      <c r="C176">
        <v>10551</v>
      </c>
      <c r="D176" t="s">
        <v>331</v>
      </c>
      <c r="E176" t="s">
        <v>156</v>
      </c>
      <c r="F176" t="s">
        <v>157</v>
      </c>
      <c r="G176" t="s">
        <v>866</v>
      </c>
      <c r="H176">
        <v>1</v>
      </c>
    </row>
    <row r="177" spans="1:8" x14ac:dyDescent="0.25">
      <c r="A177">
        <v>1811002</v>
      </c>
      <c r="B177" t="s">
        <v>82</v>
      </c>
      <c r="C177">
        <v>10553</v>
      </c>
      <c r="D177" t="s">
        <v>332</v>
      </c>
      <c r="E177" t="s">
        <v>156</v>
      </c>
      <c r="F177" t="s">
        <v>157</v>
      </c>
      <c r="G177" t="s">
        <v>867</v>
      </c>
      <c r="H177">
        <v>1</v>
      </c>
    </row>
    <row r="178" spans="1:8" x14ac:dyDescent="0.25">
      <c r="A178">
        <v>1811002</v>
      </c>
      <c r="B178" t="s">
        <v>82</v>
      </c>
      <c r="C178">
        <v>10565</v>
      </c>
      <c r="D178" t="s">
        <v>333</v>
      </c>
      <c r="E178" t="s">
        <v>156</v>
      </c>
      <c r="F178" t="s">
        <v>157</v>
      </c>
      <c r="G178" t="s">
        <v>868</v>
      </c>
      <c r="H178">
        <v>1</v>
      </c>
    </row>
    <row r="179" spans="1:8" x14ac:dyDescent="0.25">
      <c r="A179">
        <v>1811002</v>
      </c>
      <c r="B179" t="s">
        <v>82</v>
      </c>
      <c r="C179">
        <v>10568</v>
      </c>
      <c r="D179" t="s">
        <v>334</v>
      </c>
      <c r="E179" t="s">
        <v>156</v>
      </c>
      <c r="F179" t="s">
        <v>157</v>
      </c>
      <c r="G179" t="s">
        <v>869</v>
      </c>
      <c r="H179">
        <v>1</v>
      </c>
    </row>
    <row r="180" spans="1:8" x14ac:dyDescent="0.25">
      <c r="A180">
        <v>1811002</v>
      </c>
      <c r="B180" t="s">
        <v>82</v>
      </c>
      <c r="C180">
        <v>10566</v>
      </c>
      <c r="D180" t="s">
        <v>335</v>
      </c>
      <c r="E180" t="s">
        <v>156</v>
      </c>
      <c r="F180" t="s">
        <v>157</v>
      </c>
      <c r="G180" t="s">
        <v>870</v>
      </c>
      <c r="H180">
        <v>1</v>
      </c>
    </row>
    <row r="181" spans="1:8" x14ac:dyDescent="0.25">
      <c r="A181">
        <v>1811002</v>
      </c>
      <c r="B181" t="s">
        <v>82</v>
      </c>
      <c r="C181">
        <v>10567</v>
      </c>
      <c r="D181" t="s">
        <v>336</v>
      </c>
      <c r="E181" t="s">
        <v>156</v>
      </c>
      <c r="F181" t="s">
        <v>157</v>
      </c>
      <c r="G181" t="s">
        <v>871</v>
      </c>
      <c r="H181">
        <v>1</v>
      </c>
    </row>
    <row r="182" spans="1:8" x14ac:dyDescent="0.25">
      <c r="A182">
        <v>1811002</v>
      </c>
      <c r="B182" t="s">
        <v>82</v>
      </c>
      <c r="C182">
        <v>10569</v>
      </c>
      <c r="D182" t="s">
        <v>337</v>
      </c>
      <c r="E182" t="s">
        <v>156</v>
      </c>
      <c r="F182" t="s">
        <v>157</v>
      </c>
      <c r="G182" t="s">
        <v>872</v>
      </c>
      <c r="H182">
        <v>1</v>
      </c>
    </row>
    <row r="183" spans="1:8" x14ac:dyDescent="0.25">
      <c r="A183">
        <v>1811005</v>
      </c>
      <c r="B183" t="s">
        <v>83</v>
      </c>
      <c r="C183">
        <v>10125</v>
      </c>
      <c r="D183" t="s">
        <v>338</v>
      </c>
      <c r="E183" t="s">
        <v>156</v>
      </c>
      <c r="F183" t="s">
        <v>157</v>
      </c>
      <c r="G183" t="s">
        <v>873</v>
      </c>
      <c r="H183">
        <v>1</v>
      </c>
    </row>
    <row r="184" spans="1:8" x14ac:dyDescent="0.25">
      <c r="A184">
        <v>1811005</v>
      </c>
      <c r="B184" t="s">
        <v>83</v>
      </c>
      <c r="C184">
        <v>15677</v>
      </c>
      <c r="D184" t="s">
        <v>339</v>
      </c>
      <c r="E184" t="s">
        <v>156</v>
      </c>
      <c r="F184" t="s">
        <v>157</v>
      </c>
      <c r="G184" t="s">
        <v>874</v>
      </c>
      <c r="H184">
        <v>1</v>
      </c>
    </row>
    <row r="185" spans="1:8" x14ac:dyDescent="0.25">
      <c r="A185">
        <v>1811005</v>
      </c>
      <c r="B185" t="s">
        <v>83</v>
      </c>
      <c r="C185">
        <v>10121</v>
      </c>
      <c r="D185" t="s">
        <v>340</v>
      </c>
      <c r="E185" t="s">
        <v>156</v>
      </c>
      <c r="F185" t="s">
        <v>157</v>
      </c>
      <c r="G185" t="s">
        <v>875</v>
      </c>
      <c r="H185">
        <v>1</v>
      </c>
    </row>
    <row r="186" spans="1:8" x14ac:dyDescent="0.25">
      <c r="A186">
        <v>1811005</v>
      </c>
      <c r="B186" t="s">
        <v>83</v>
      </c>
      <c r="C186">
        <v>10126</v>
      </c>
      <c r="D186" t="s">
        <v>341</v>
      </c>
      <c r="E186" t="s">
        <v>156</v>
      </c>
      <c r="F186" t="s">
        <v>157</v>
      </c>
      <c r="G186" t="s">
        <v>876</v>
      </c>
      <c r="H186">
        <v>1</v>
      </c>
    </row>
    <row r="187" spans="1:8" x14ac:dyDescent="0.25">
      <c r="A187">
        <v>1811005</v>
      </c>
      <c r="B187" t="s">
        <v>83</v>
      </c>
      <c r="C187">
        <v>10127</v>
      </c>
      <c r="D187" t="s">
        <v>342</v>
      </c>
      <c r="E187" t="s">
        <v>156</v>
      </c>
      <c r="F187" t="s">
        <v>157</v>
      </c>
      <c r="G187" t="s">
        <v>877</v>
      </c>
      <c r="H187">
        <v>1</v>
      </c>
    </row>
    <row r="188" spans="1:8" x14ac:dyDescent="0.25">
      <c r="A188">
        <v>1811005</v>
      </c>
      <c r="B188" t="s">
        <v>83</v>
      </c>
      <c r="C188">
        <v>10123</v>
      </c>
      <c r="D188" t="s">
        <v>343</v>
      </c>
      <c r="E188" t="s">
        <v>156</v>
      </c>
      <c r="F188" t="s">
        <v>157</v>
      </c>
      <c r="G188" t="s">
        <v>878</v>
      </c>
      <c r="H188">
        <v>1</v>
      </c>
    </row>
    <row r="189" spans="1:8" x14ac:dyDescent="0.25">
      <c r="A189">
        <v>3112001</v>
      </c>
      <c r="B189" t="s">
        <v>84</v>
      </c>
      <c r="C189">
        <v>11160</v>
      </c>
      <c r="D189" t="s">
        <v>344</v>
      </c>
      <c r="E189" t="s">
        <v>156</v>
      </c>
      <c r="F189" t="s">
        <v>157</v>
      </c>
      <c r="G189" t="s">
        <v>879</v>
      </c>
      <c r="H189">
        <v>1</v>
      </c>
    </row>
    <row r="190" spans="1:8" x14ac:dyDescent="0.25">
      <c r="A190">
        <v>1912001</v>
      </c>
      <c r="B190" t="s">
        <v>85</v>
      </c>
      <c r="C190">
        <v>10572</v>
      </c>
      <c r="D190" t="s">
        <v>345</v>
      </c>
      <c r="E190" t="s">
        <v>156</v>
      </c>
      <c r="F190" t="s">
        <v>157</v>
      </c>
      <c r="G190" t="s">
        <v>880</v>
      </c>
      <c r="H190">
        <v>1</v>
      </c>
    </row>
    <row r="191" spans="1:8" x14ac:dyDescent="0.25">
      <c r="A191">
        <v>1912001</v>
      </c>
      <c r="B191" t="s">
        <v>85</v>
      </c>
      <c r="C191">
        <v>10573</v>
      </c>
      <c r="D191" t="s">
        <v>346</v>
      </c>
      <c r="E191" t="s">
        <v>156</v>
      </c>
      <c r="F191" t="s">
        <v>157</v>
      </c>
      <c r="G191" t="s">
        <v>881</v>
      </c>
      <c r="H191">
        <v>1</v>
      </c>
    </row>
    <row r="192" spans="1:8" x14ac:dyDescent="0.25">
      <c r="A192">
        <v>1912001</v>
      </c>
      <c r="B192" t="s">
        <v>85</v>
      </c>
      <c r="C192">
        <v>14203</v>
      </c>
      <c r="D192" t="s">
        <v>347</v>
      </c>
      <c r="E192" t="s">
        <v>156</v>
      </c>
      <c r="F192" t="s">
        <v>157</v>
      </c>
      <c r="G192" t="s">
        <v>882</v>
      </c>
      <c r="H192">
        <v>1</v>
      </c>
    </row>
    <row r="193" spans="1:8" x14ac:dyDescent="0.25">
      <c r="A193">
        <v>2212001</v>
      </c>
      <c r="B193" t="s">
        <v>86</v>
      </c>
      <c r="C193">
        <v>10764</v>
      </c>
      <c r="D193" t="s">
        <v>348</v>
      </c>
      <c r="E193" t="s">
        <v>156</v>
      </c>
      <c r="F193" t="s">
        <v>157</v>
      </c>
      <c r="G193" t="s">
        <v>883</v>
      </c>
      <c r="H193">
        <v>1</v>
      </c>
    </row>
    <row r="194" spans="1:8" x14ac:dyDescent="0.25">
      <c r="A194">
        <v>2212001</v>
      </c>
      <c r="B194" t="s">
        <v>86</v>
      </c>
      <c r="C194">
        <v>10767</v>
      </c>
      <c r="D194" t="s">
        <v>349</v>
      </c>
      <c r="E194" t="s">
        <v>156</v>
      </c>
      <c r="F194" t="s">
        <v>157</v>
      </c>
      <c r="G194" t="s">
        <v>884</v>
      </c>
      <c r="H194">
        <v>1</v>
      </c>
    </row>
    <row r="195" spans="1:8" x14ac:dyDescent="0.25">
      <c r="A195">
        <v>2212001</v>
      </c>
      <c r="B195" t="s">
        <v>86</v>
      </c>
      <c r="C195">
        <v>10768</v>
      </c>
      <c r="D195" t="s">
        <v>350</v>
      </c>
      <c r="E195" t="s">
        <v>156</v>
      </c>
      <c r="F195" t="s">
        <v>157</v>
      </c>
      <c r="G195" t="s">
        <v>885</v>
      </c>
      <c r="H195">
        <v>1</v>
      </c>
    </row>
    <row r="196" spans="1:8" x14ac:dyDescent="0.25">
      <c r="A196">
        <v>2212001</v>
      </c>
      <c r="B196" t="s">
        <v>86</v>
      </c>
      <c r="C196">
        <v>10769</v>
      </c>
      <c r="D196" t="s">
        <v>351</v>
      </c>
      <c r="E196" t="s">
        <v>156</v>
      </c>
      <c r="F196" t="s">
        <v>157</v>
      </c>
      <c r="G196" t="s">
        <v>886</v>
      </c>
      <c r="H196">
        <v>1</v>
      </c>
    </row>
    <row r="197" spans="1:8" x14ac:dyDescent="0.25">
      <c r="A197">
        <v>2212001</v>
      </c>
      <c r="B197" t="s">
        <v>86</v>
      </c>
      <c r="C197">
        <v>10759</v>
      </c>
      <c r="D197" t="s">
        <v>352</v>
      </c>
      <c r="E197" t="s">
        <v>156</v>
      </c>
      <c r="F197" t="s">
        <v>157</v>
      </c>
      <c r="G197" t="s">
        <v>887</v>
      </c>
      <c r="H197">
        <v>1</v>
      </c>
    </row>
    <row r="198" spans="1:8" x14ac:dyDescent="0.25">
      <c r="A198">
        <v>2212001</v>
      </c>
      <c r="B198" t="s">
        <v>86</v>
      </c>
      <c r="C198">
        <v>13031</v>
      </c>
      <c r="D198" t="s">
        <v>353</v>
      </c>
      <c r="E198" t="s">
        <v>156</v>
      </c>
      <c r="F198" t="s">
        <v>157</v>
      </c>
      <c r="G198" t="s">
        <v>888</v>
      </c>
      <c r="H198">
        <v>1</v>
      </c>
    </row>
    <row r="199" spans="1:8" x14ac:dyDescent="0.25">
      <c r="A199">
        <v>2212001</v>
      </c>
      <c r="B199" t="s">
        <v>86</v>
      </c>
      <c r="C199">
        <v>13030</v>
      </c>
      <c r="D199" t="s">
        <v>354</v>
      </c>
      <c r="E199" t="s">
        <v>156</v>
      </c>
      <c r="F199" t="s">
        <v>157</v>
      </c>
      <c r="G199" t="s">
        <v>889</v>
      </c>
      <c r="H199">
        <v>1</v>
      </c>
    </row>
    <row r="200" spans="1:8" x14ac:dyDescent="0.25">
      <c r="A200">
        <v>2212001</v>
      </c>
      <c r="B200" t="s">
        <v>86</v>
      </c>
      <c r="C200">
        <v>10762</v>
      </c>
      <c r="D200" t="s">
        <v>355</v>
      </c>
      <c r="E200" t="s">
        <v>156</v>
      </c>
      <c r="F200" t="s">
        <v>157</v>
      </c>
      <c r="G200" t="s">
        <v>890</v>
      </c>
      <c r="H200">
        <v>1</v>
      </c>
    </row>
    <row r="201" spans="1:8" x14ac:dyDescent="0.25">
      <c r="A201">
        <v>2112001</v>
      </c>
      <c r="B201" t="s">
        <v>87</v>
      </c>
      <c r="C201">
        <v>10734</v>
      </c>
      <c r="D201" t="s">
        <v>356</v>
      </c>
      <c r="E201" t="s">
        <v>156</v>
      </c>
      <c r="F201" t="s">
        <v>157</v>
      </c>
      <c r="G201" t="s">
        <v>891</v>
      </c>
      <c r="H201">
        <v>1</v>
      </c>
    </row>
    <row r="202" spans="1:8" x14ac:dyDescent="0.25">
      <c r="A202">
        <v>2112001</v>
      </c>
      <c r="B202" t="s">
        <v>87</v>
      </c>
      <c r="C202">
        <v>10728</v>
      </c>
      <c r="D202" t="s">
        <v>357</v>
      </c>
      <c r="E202" t="s">
        <v>156</v>
      </c>
      <c r="F202" t="s">
        <v>157</v>
      </c>
      <c r="G202" t="s">
        <v>892</v>
      </c>
      <c r="H202">
        <v>1</v>
      </c>
    </row>
    <row r="203" spans="1:8" x14ac:dyDescent="0.25">
      <c r="A203">
        <v>2112001</v>
      </c>
      <c r="B203" t="s">
        <v>87</v>
      </c>
      <c r="C203">
        <v>10717</v>
      </c>
      <c r="D203" t="s">
        <v>358</v>
      </c>
      <c r="E203" t="s">
        <v>156</v>
      </c>
      <c r="F203" t="s">
        <v>157</v>
      </c>
      <c r="G203" t="s">
        <v>893</v>
      </c>
      <c r="H203">
        <v>1</v>
      </c>
    </row>
    <row r="204" spans="1:8" x14ac:dyDescent="0.25">
      <c r="A204">
        <v>2112001</v>
      </c>
      <c r="B204" t="s">
        <v>87</v>
      </c>
      <c r="C204">
        <v>10722</v>
      </c>
      <c r="D204" t="s">
        <v>359</v>
      </c>
      <c r="E204" t="s">
        <v>156</v>
      </c>
      <c r="F204" t="s">
        <v>157</v>
      </c>
      <c r="G204" t="s">
        <v>894</v>
      </c>
      <c r="H204">
        <v>1</v>
      </c>
    </row>
    <row r="205" spans="1:8" x14ac:dyDescent="0.25">
      <c r="A205">
        <v>2112001</v>
      </c>
      <c r="B205" t="s">
        <v>87</v>
      </c>
      <c r="C205">
        <v>10730</v>
      </c>
      <c r="D205" t="s">
        <v>360</v>
      </c>
      <c r="E205" t="s">
        <v>156</v>
      </c>
      <c r="F205" t="s">
        <v>156</v>
      </c>
      <c r="G205" t="s">
        <v>895</v>
      </c>
      <c r="H205">
        <v>1</v>
      </c>
    </row>
    <row r="206" spans="1:8" x14ac:dyDescent="0.25">
      <c r="A206">
        <v>2112001</v>
      </c>
      <c r="B206" t="s">
        <v>87</v>
      </c>
      <c r="C206">
        <v>10731</v>
      </c>
      <c r="D206" t="s">
        <v>361</v>
      </c>
      <c r="E206" t="s">
        <v>156</v>
      </c>
      <c r="F206" t="s">
        <v>157</v>
      </c>
      <c r="G206" t="s">
        <v>896</v>
      </c>
      <c r="H206">
        <v>1</v>
      </c>
    </row>
    <row r="207" spans="1:8" x14ac:dyDescent="0.25">
      <c r="A207">
        <v>2112001</v>
      </c>
      <c r="B207" t="s">
        <v>87</v>
      </c>
      <c r="C207">
        <v>10733</v>
      </c>
      <c r="D207" t="s">
        <v>362</v>
      </c>
      <c r="E207" t="s">
        <v>156</v>
      </c>
      <c r="F207" t="s">
        <v>157</v>
      </c>
      <c r="G207" t="s">
        <v>897</v>
      </c>
      <c r="H207">
        <v>1</v>
      </c>
    </row>
    <row r="208" spans="1:8" x14ac:dyDescent="0.25">
      <c r="A208">
        <v>2112001</v>
      </c>
      <c r="B208" t="s">
        <v>87</v>
      </c>
      <c r="C208">
        <v>10718</v>
      </c>
      <c r="D208" t="s">
        <v>363</v>
      </c>
      <c r="E208" t="s">
        <v>156</v>
      </c>
      <c r="F208" t="s">
        <v>157</v>
      </c>
      <c r="G208" t="s">
        <v>898</v>
      </c>
      <c r="H208">
        <v>1</v>
      </c>
    </row>
    <row r="209" spans="1:8" x14ac:dyDescent="0.25">
      <c r="A209">
        <v>2112001</v>
      </c>
      <c r="B209" t="s">
        <v>87</v>
      </c>
      <c r="C209">
        <v>10724</v>
      </c>
      <c r="D209" t="s">
        <v>364</v>
      </c>
      <c r="E209" t="s">
        <v>156</v>
      </c>
      <c r="F209" t="s">
        <v>157</v>
      </c>
      <c r="G209" t="s">
        <v>899</v>
      </c>
      <c r="H209">
        <v>1</v>
      </c>
    </row>
    <row r="210" spans="1:8" x14ac:dyDescent="0.25">
      <c r="A210">
        <v>2112001</v>
      </c>
      <c r="B210" t="s">
        <v>87</v>
      </c>
      <c r="C210">
        <v>10719</v>
      </c>
      <c r="D210" t="s">
        <v>365</v>
      </c>
      <c r="E210" t="s">
        <v>156</v>
      </c>
      <c r="F210" t="s">
        <v>157</v>
      </c>
      <c r="G210" t="s">
        <v>900</v>
      </c>
      <c r="H210">
        <v>1</v>
      </c>
    </row>
    <row r="211" spans="1:8" x14ac:dyDescent="0.25">
      <c r="A211">
        <v>2112001</v>
      </c>
      <c r="B211" t="s">
        <v>87</v>
      </c>
      <c r="C211">
        <v>10720</v>
      </c>
      <c r="D211" t="s">
        <v>366</v>
      </c>
      <c r="E211" t="s">
        <v>156</v>
      </c>
      <c r="F211" t="s">
        <v>157</v>
      </c>
      <c r="G211" t="s">
        <v>901</v>
      </c>
      <c r="H211">
        <v>1</v>
      </c>
    </row>
    <row r="212" spans="1:8" x14ac:dyDescent="0.25">
      <c r="A212">
        <v>2112001</v>
      </c>
      <c r="B212" t="s">
        <v>87</v>
      </c>
      <c r="C212">
        <v>15633</v>
      </c>
      <c r="D212" t="s">
        <v>367</v>
      </c>
      <c r="E212" t="s">
        <v>156</v>
      </c>
      <c r="F212" t="s">
        <v>157</v>
      </c>
      <c r="G212" t="s">
        <v>902</v>
      </c>
      <c r="H212">
        <v>1</v>
      </c>
    </row>
    <row r="213" spans="1:8" x14ac:dyDescent="0.25">
      <c r="A213">
        <v>1212001</v>
      </c>
      <c r="B213" t="s">
        <v>88</v>
      </c>
      <c r="C213">
        <v>10461</v>
      </c>
      <c r="D213" t="s">
        <v>368</v>
      </c>
      <c r="E213" t="s">
        <v>156</v>
      </c>
      <c r="F213" t="s">
        <v>156</v>
      </c>
      <c r="G213" t="s">
        <v>903</v>
      </c>
      <c r="H213">
        <v>1</v>
      </c>
    </row>
    <row r="214" spans="1:8" x14ac:dyDescent="0.25">
      <c r="A214">
        <v>2012005</v>
      </c>
      <c r="B214" t="s">
        <v>89</v>
      </c>
      <c r="C214">
        <v>10661</v>
      </c>
      <c r="D214" t="s">
        <v>369</v>
      </c>
      <c r="E214" t="s">
        <v>156</v>
      </c>
      <c r="F214" t="s">
        <v>157</v>
      </c>
      <c r="G214" t="s">
        <v>904</v>
      </c>
      <c r="H214">
        <v>1</v>
      </c>
    </row>
    <row r="215" spans="1:8" x14ac:dyDescent="0.25">
      <c r="A215">
        <v>2012005</v>
      </c>
      <c r="B215" t="s">
        <v>89</v>
      </c>
      <c r="C215">
        <v>10662</v>
      </c>
      <c r="D215" t="s">
        <v>370</v>
      </c>
      <c r="E215" t="s">
        <v>156</v>
      </c>
      <c r="F215" t="s">
        <v>157</v>
      </c>
      <c r="G215" t="s">
        <v>905</v>
      </c>
      <c r="H215">
        <v>1</v>
      </c>
    </row>
    <row r="216" spans="1:8" x14ac:dyDescent="0.25">
      <c r="A216">
        <v>1513002</v>
      </c>
      <c r="B216" t="s">
        <v>90</v>
      </c>
      <c r="C216">
        <v>16874</v>
      </c>
      <c r="D216" t="s">
        <v>90</v>
      </c>
      <c r="E216" t="s">
        <v>156</v>
      </c>
      <c r="F216" t="s">
        <v>157</v>
      </c>
      <c r="G216" t="s">
        <v>906</v>
      </c>
      <c r="H216">
        <v>1</v>
      </c>
    </row>
    <row r="217" spans="1:8" x14ac:dyDescent="0.25">
      <c r="A217">
        <v>2013001</v>
      </c>
      <c r="B217" t="s">
        <v>91</v>
      </c>
      <c r="C217">
        <v>14211</v>
      </c>
      <c r="D217" t="s">
        <v>371</v>
      </c>
      <c r="E217" t="s">
        <v>156</v>
      </c>
      <c r="F217" t="s">
        <v>157</v>
      </c>
      <c r="G217" t="s">
        <v>907</v>
      </c>
      <c r="H217">
        <v>1</v>
      </c>
    </row>
    <row r="218" spans="1:8" x14ac:dyDescent="0.25">
      <c r="A218">
        <v>2013001</v>
      </c>
      <c r="B218" t="s">
        <v>91</v>
      </c>
      <c r="C218">
        <v>10664</v>
      </c>
      <c r="D218" t="s">
        <v>372</v>
      </c>
      <c r="E218" t="s">
        <v>156</v>
      </c>
      <c r="F218" t="s">
        <v>157</v>
      </c>
      <c r="G218" t="s">
        <v>908</v>
      </c>
      <c r="H218">
        <v>1</v>
      </c>
    </row>
    <row r="219" spans="1:8" x14ac:dyDescent="0.25">
      <c r="A219">
        <v>2013002</v>
      </c>
      <c r="B219" t="s">
        <v>92</v>
      </c>
      <c r="C219">
        <v>10667</v>
      </c>
      <c r="D219" t="s">
        <v>373</v>
      </c>
      <c r="E219" t="s">
        <v>156</v>
      </c>
      <c r="F219" t="s">
        <v>157</v>
      </c>
      <c r="G219" t="s">
        <v>909</v>
      </c>
      <c r="H219">
        <v>1</v>
      </c>
    </row>
    <row r="220" spans="1:8" x14ac:dyDescent="0.25">
      <c r="A220">
        <v>2013003</v>
      </c>
      <c r="B220" t="s">
        <v>93</v>
      </c>
      <c r="C220">
        <v>10669</v>
      </c>
      <c r="D220" t="s">
        <v>374</v>
      </c>
      <c r="E220" t="s">
        <v>156</v>
      </c>
      <c r="F220" t="s">
        <v>157</v>
      </c>
      <c r="G220" t="s">
        <v>910</v>
      </c>
      <c r="H220">
        <v>1</v>
      </c>
    </row>
    <row r="221" spans="1:8" x14ac:dyDescent="0.25">
      <c r="A221">
        <v>3613001</v>
      </c>
      <c r="B221" t="s">
        <v>94</v>
      </c>
      <c r="C221">
        <v>11303</v>
      </c>
      <c r="D221" t="s">
        <v>375</v>
      </c>
      <c r="E221" t="s">
        <v>156</v>
      </c>
      <c r="F221" t="s">
        <v>157</v>
      </c>
      <c r="G221" t="s">
        <v>911</v>
      </c>
      <c r="H221">
        <v>1</v>
      </c>
    </row>
    <row r="222" spans="1:8" x14ac:dyDescent="0.25">
      <c r="A222">
        <v>3613001</v>
      </c>
      <c r="B222" t="s">
        <v>94</v>
      </c>
      <c r="C222">
        <v>11677</v>
      </c>
      <c r="D222" t="s">
        <v>376</v>
      </c>
      <c r="E222" t="s">
        <v>156</v>
      </c>
      <c r="F222" t="s">
        <v>157</v>
      </c>
      <c r="G222" t="s">
        <v>912</v>
      </c>
      <c r="H222">
        <v>1</v>
      </c>
    </row>
    <row r="223" spans="1:8" x14ac:dyDescent="0.25">
      <c r="A223">
        <v>3613001</v>
      </c>
      <c r="B223" t="s">
        <v>94</v>
      </c>
      <c r="C223">
        <v>11301</v>
      </c>
      <c r="D223" t="s">
        <v>377</v>
      </c>
      <c r="E223" t="s">
        <v>156</v>
      </c>
      <c r="F223" t="s">
        <v>157</v>
      </c>
      <c r="G223" t="s">
        <v>913</v>
      </c>
      <c r="H223">
        <v>1</v>
      </c>
    </row>
    <row r="224" spans="1:8" x14ac:dyDescent="0.25">
      <c r="A224">
        <v>3613001</v>
      </c>
      <c r="B224" t="s">
        <v>94</v>
      </c>
      <c r="C224">
        <v>11308</v>
      </c>
      <c r="D224" t="s">
        <v>378</v>
      </c>
      <c r="E224" t="s">
        <v>156</v>
      </c>
      <c r="F224" t="s">
        <v>157</v>
      </c>
      <c r="G224" t="s">
        <v>914</v>
      </c>
      <c r="H224">
        <v>1</v>
      </c>
    </row>
    <row r="225" spans="1:8" x14ac:dyDescent="0.25">
      <c r="A225">
        <v>3613001</v>
      </c>
      <c r="B225" t="s">
        <v>94</v>
      </c>
      <c r="C225">
        <v>14226</v>
      </c>
      <c r="D225" t="s">
        <v>379</v>
      </c>
      <c r="E225" t="s">
        <v>156</v>
      </c>
      <c r="F225" t="s">
        <v>156</v>
      </c>
      <c r="G225" t="s">
        <v>915</v>
      </c>
      <c r="H225">
        <v>1</v>
      </c>
    </row>
    <row r="226" spans="1:8" x14ac:dyDescent="0.25">
      <c r="A226">
        <v>3613001</v>
      </c>
      <c r="B226" t="s">
        <v>94</v>
      </c>
      <c r="C226">
        <v>11309</v>
      </c>
      <c r="D226" t="s">
        <v>380</v>
      </c>
      <c r="E226" t="s">
        <v>156</v>
      </c>
      <c r="F226" t="s">
        <v>157</v>
      </c>
      <c r="G226" t="s">
        <v>916</v>
      </c>
      <c r="H226">
        <v>1</v>
      </c>
    </row>
    <row r="227" spans="1:8" x14ac:dyDescent="0.25">
      <c r="A227">
        <v>3613001</v>
      </c>
      <c r="B227" t="s">
        <v>94</v>
      </c>
      <c r="C227">
        <v>11305</v>
      </c>
      <c r="D227" t="s">
        <v>381</v>
      </c>
      <c r="E227" t="s">
        <v>156</v>
      </c>
      <c r="F227" t="s">
        <v>157</v>
      </c>
      <c r="G227" t="s">
        <v>917</v>
      </c>
      <c r="H227">
        <v>1</v>
      </c>
    </row>
    <row r="228" spans="1:8" x14ac:dyDescent="0.25">
      <c r="A228">
        <v>1513001</v>
      </c>
      <c r="B228" t="s">
        <v>95</v>
      </c>
      <c r="C228">
        <v>10499</v>
      </c>
      <c r="D228" t="s">
        <v>382</v>
      </c>
      <c r="E228" t="s">
        <v>156</v>
      </c>
      <c r="F228" t="s">
        <v>157</v>
      </c>
      <c r="G228" t="s">
        <v>918</v>
      </c>
      <c r="H228">
        <v>1</v>
      </c>
    </row>
    <row r="229" spans="1:8" x14ac:dyDescent="0.25">
      <c r="A229">
        <v>1513001</v>
      </c>
      <c r="B229" t="s">
        <v>95</v>
      </c>
      <c r="C229">
        <v>10496</v>
      </c>
      <c r="D229" t="s">
        <v>383</v>
      </c>
      <c r="E229" t="s">
        <v>156</v>
      </c>
      <c r="F229" t="s">
        <v>157</v>
      </c>
      <c r="G229" t="s">
        <v>919</v>
      </c>
      <c r="H229">
        <v>1</v>
      </c>
    </row>
    <row r="230" spans="1:8" x14ac:dyDescent="0.25">
      <c r="A230">
        <v>1513001</v>
      </c>
      <c r="B230" t="s">
        <v>95</v>
      </c>
      <c r="C230">
        <v>10501</v>
      </c>
      <c r="D230" t="s">
        <v>250</v>
      </c>
      <c r="E230" t="s">
        <v>156</v>
      </c>
      <c r="F230" t="s">
        <v>157</v>
      </c>
      <c r="G230" t="s">
        <v>920</v>
      </c>
      <c r="H230">
        <v>1</v>
      </c>
    </row>
    <row r="231" spans="1:8" x14ac:dyDescent="0.25">
      <c r="A231">
        <v>1513001</v>
      </c>
      <c r="B231" t="s">
        <v>95</v>
      </c>
      <c r="C231">
        <v>14407</v>
      </c>
      <c r="D231" t="s">
        <v>384</v>
      </c>
      <c r="E231" t="s">
        <v>156</v>
      </c>
      <c r="F231" t="s">
        <v>157</v>
      </c>
      <c r="G231" t="s">
        <v>921</v>
      </c>
      <c r="H231">
        <v>1</v>
      </c>
    </row>
    <row r="232" spans="1:8" x14ac:dyDescent="0.25">
      <c r="A232">
        <v>1513001</v>
      </c>
      <c r="B232" t="s">
        <v>95</v>
      </c>
      <c r="C232">
        <v>10502</v>
      </c>
      <c r="D232" t="s">
        <v>385</v>
      </c>
      <c r="E232" t="s">
        <v>156</v>
      </c>
      <c r="F232" t="s">
        <v>157</v>
      </c>
      <c r="G232" t="s">
        <v>922</v>
      </c>
      <c r="H232">
        <v>1</v>
      </c>
    </row>
    <row r="233" spans="1:8" x14ac:dyDescent="0.25">
      <c r="A233">
        <v>1513001</v>
      </c>
      <c r="B233" t="s">
        <v>95</v>
      </c>
      <c r="C233">
        <v>10504</v>
      </c>
      <c r="D233" t="s">
        <v>319</v>
      </c>
      <c r="E233" t="s">
        <v>156</v>
      </c>
      <c r="F233" t="s">
        <v>157</v>
      </c>
      <c r="G233" t="s">
        <v>923</v>
      </c>
      <c r="H233">
        <v>1</v>
      </c>
    </row>
    <row r="234" spans="1:8" x14ac:dyDescent="0.25">
      <c r="A234">
        <v>1513001</v>
      </c>
      <c r="B234" t="s">
        <v>95</v>
      </c>
      <c r="C234">
        <v>10505</v>
      </c>
      <c r="D234" t="s">
        <v>386</v>
      </c>
      <c r="E234" t="s">
        <v>156</v>
      </c>
      <c r="F234" t="s">
        <v>157</v>
      </c>
      <c r="G234" t="s">
        <v>924</v>
      </c>
      <c r="H234">
        <v>1</v>
      </c>
    </row>
    <row r="235" spans="1:8" x14ac:dyDescent="0.25">
      <c r="A235">
        <v>1513001</v>
      </c>
      <c r="B235" t="s">
        <v>95</v>
      </c>
      <c r="C235">
        <v>10497</v>
      </c>
      <c r="D235" t="s">
        <v>387</v>
      </c>
      <c r="E235" t="s">
        <v>156</v>
      </c>
      <c r="F235" t="s">
        <v>157</v>
      </c>
      <c r="G235" t="s">
        <v>925</v>
      </c>
      <c r="H235">
        <v>1</v>
      </c>
    </row>
    <row r="236" spans="1:8" x14ac:dyDescent="0.25">
      <c r="A236">
        <v>1513001</v>
      </c>
      <c r="B236" t="s">
        <v>95</v>
      </c>
      <c r="C236">
        <v>10494</v>
      </c>
      <c r="D236" t="s">
        <v>388</v>
      </c>
      <c r="E236" t="s">
        <v>156</v>
      </c>
      <c r="F236" t="s">
        <v>157</v>
      </c>
      <c r="G236" t="s">
        <v>926</v>
      </c>
      <c r="H236">
        <v>1</v>
      </c>
    </row>
    <row r="237" spans="1:8" x14ac:dyDescent="0.25">
      <c r="A237">
        <v>1513001</v>
      </c>
      <c r="B237" t="s">
        <v>95</v>
      </c>
      <c r="C237">
        <v>10507</v>
      </c>
      <c r="D237" t="s">
        <v>389</v>
      </c>
      <c r="E237" t="s">
        <v>156</v>
      </c>
      <c r="F237" t="s">
        <v>157</v>
      </c>
      <c r="G237" t="s">
        <v>927</v>
      </c>
      <c r="H237">
        <v>1</v>
      </c>
    </row>
    <row r="238" spans="1:8" x14ac:dyDescent="0.25">
      <c r="A238">
        <v>1513001</v>
      </c>
      <c r="B238" t="s">
        <v>95</v>
      </c>
      <c r="C238">
        <v>16894</v>
      </c>
      <c r="D238" t="s">
        <v>390</v>
      </c>
      <c r="E238" t="s">
        <v>156</v>
      </c>
      <c r="F238" t="s">
        <v>157</v>
      </c>
      <c r="G238" t="s">
        <v>928</v>
      </c>
      <c r="H238">
        <v>1</v>
      </c>
    </row>
    <row r="239" spans="1:8" x14ac:dyDescent="0.25">
      <c r="A239">
        <v>1513001</v>
      </c>
      <c r="B239" t="s">
        <v>95</v>
      </c>
      <c r="C239">
        <v>10508</v>
      </c>
      <c r="D239" t="s">
        <v>391</v>
      </c>
      <c r="E239" t="s">
        <v>156</v>
      </c>
      <c r="F239" t="s">
        <v>157</v>
      </c>
      <c r="G239" t="s">
        <v>929</v>
      </c>
      <c r="H239">
        <v>1</v>
      </c>
    </row>
    <row r="240" spans="1:8" x14ac:dyDescent="0.25">
      <c r="A240">
        <v>1513001</v>
      </c>
      <c r="B240" t="s">
        <v>95</v>
      </c>
      <c r="C240">
        <v>10509</v>
      </c>
      <c r="D240" t="s">
        <v>392</v>
      </c>
      <c r="E240" t="s">
        <v>156</v>
      </c>
      <c r="F240" t="s">
        <v>157</v>
      </c>
      <c r="G240" t="s">
        <v>930</v>
      </c>
      <c r="H240">
        <v>1</v>
      </c>
    </row>
    <row r="241" spans="1:8" x14ac:dyDescent="0.25">
      <c r="A241">
        <v>1513001</v>
      </c>
      <c r="B241" t="s">
        <v>95</v>
      </c>
      <c r="C241">
        <v>10495</v>
      </c>
      <c r="D241" t="s">
        <v>393</v>
      </c>
      <c r="E241" t="s">
        <v>156</v>
      </c>
      <c r="F241" t="s">
        <v>157</v>
      </c>
      <c r="G241" t="s">
        <v>931</v>
      </c>
      <c r="H241">
        <v>1</v>
      </c>
    </row>
    <row r="242" spans="1:8" x14ac:dyDescent="0.25">
      <c r="A242">
        <v>1513001</v>
      </c>
      <c r="B242" t="s">
        <v>95</v>
      </c>
      <c r="C242">
        <v>10510</v>
      </c>
      <c r="D242" t="s">
        <v>394</v>
      </c>
      <c r="E242" t="s">
        <v>156</v>
      </c>
      <c r="F242" t="s">
        <v>157</v>
      </c>
      <c r="G242" t="s">
        <v>932</v>
      </c>
      <c r="H242">
        <v>1</v>
      </c>
    </row>
    <row r="243" spans="1:8" x14ac:dyDescent="0.25">
      <c r="A243">
        <v>1513001</v>
      </c>
      <c r="B243" t="s">
        <v>95</v>
      </c>
      <c r="C243">
        <v>10511</v>
      </c>
      <c r="D243" t="s">
        <v>395</v>
      </c>
      <c r="E243" t="s">
        <v>156</v>
      </c>
      <c r="F243" t="s">
        <v>157</v>
      </c>
      <c r="G243" t="s">
        <v>933</v>
      </c>
      <c r="H243">
        <v>1</v>
      </c>
    </row>
    <row r="244" spans="1:8" x14ac:dyDescent="0.25">
      <c r="A244">
        <v>3013001</v>
      </c>
      <c r="B244" t="s">
        <v>96</v>
      </c>
      <c r="C244">
        <v>11129</v>
      </c>
      <c r="D244" t="s">
        <v>396</v>
      </c>
      <c r="E244" t="s">
        <v>156</v>
      </c>
      <c r="F244" t="s">
        <v>157</v>
      </c>
      <c r="G244" t="s">
        <v>934</v>
      </c>
      <c r="H244">
        <v>1</v>
      </c>
    </row>
    <row r="245" spans="1:8" x14ac:dyDescent="0.25">
      <c r="A245">
        <v>3013001</v>
      </c>
      <c r="B245" t="s">
        <v>96</v>
      </c>
      <c r="C245">
        <v>16086</v>
      </c>
      <c r="D245" t="s">
        <v>397</v>
      </c>
      <c r="E245" t="s">
        <v>156</v>
      </c>
      <c r="F245" t="s">
        <v>157</v>
      </c>
      <c r="G245" t="s">
        <v>935</v>
      </c>
      <c r="H245">
        <v>1</v>
      </c>
    </row>
    <row r="246" spans="1:8" x14ac:dyDescent="0.25">
      <c r="A246">
        <v>1213001</v>
      </c>
      <c r="B246" t="s">
        <v>97</v>
      </c>
      <c r="C246">
        <v>10463</v>
      </c>
      <c r="D246" t="s">
        <v>398</v>
      </c>
      <c r="E246" t="s">
        <v>156</v>
      </c>
      <c r="F246" t="s">
        <v>157</v>
      </c>
      <c r="G246" t="s">
        <v>936</v>
      </c>
      <c r="H246">
        <v>1</v>
      </c>
    </row>
    <row r="247" spans="1:8" x14ac:dyDescent="0.25">
      <c r="A247">
        <v>2513001</v>
      </c>
      <c r="B247" t="s">
        <v>98</v>
      </c>
      <c r="C247">
        <v>10918</v>
      </c>
      <c r="D247" t="s">
        <v>399</v>
      </c>
      <c r="E247" t="s">
        <v>156</v>
      </c>
      <c r="F247" t="s">
        <v>157</v>
      </c>
      <c r="G247" t="s">
        <v>937</v>
      </c>
      <c r="H247">
        <v>1</v>
      </c>
    </row>
    <row r="248" spans="1:8" x14ac:dyDescent="0.25">
      <c r="A248">
        <v>2513001</v>
      </c>
      <c r="B248" t="s">
        <v>98</v>
      </c>
      <c r="C248">
        <v>13374</v>
      </c>
      <c r="D248" t="s">
        <v>400</v>
      </c>
      <c r="E248" t="s">
        <v>156</v>
      </c>
      <c r="F248" t="s">
        <v>157</v>
      </c>
      <c r="G248" t="s">
        <v>938</v>
      </c>
      <c r="H248">
        <v>1</v>
      </c>
    </row>
    <row r="249" spans="1:8" x14ac:dyDescent="0.25">
      <c r="A249">
        <v>2513001</v>
      </c>
      <c r="B249" t="s">
        <v>98</v>
      </c>
      <c r="C249">
        <v>10921</v>
      </c>
      <c r="D249" t="s">
        <v>401</v>
      </c>
      <c r="E249" t="s">
        <v>156</v>
      </c>
      <c r="F249" t="s">
        <v>157</v>
      </c>
      <c r="G249" t="s">
        <v>939</v>
      </c>
      <c r="H249">
        <v>1</v>
      </c>
    </row>
    <row r="250" spans="1:8" x14ac:dyDescent="0.25">
      <c r="A250">
        <v>2513001</v>
      </c>
      <c r="B250" t="s">
        <v>98</v>
      </c>
      <c r="C250">
        <v>13373</v>
      </c>
      <c r="D250" t="s">
        <v>402</v>
      </c>
      <c r="E250" t="s">
        <v>156</v>
      </c>
      <c r="F250" t="s">
        <v>157</v>
      </c>
      <c r="G250" t="s">
        <v>940</v>
      </c>
      <c r="H250">
        <v>1</v>
      </c>
    </row>
    <row r="251" spans="1:8" x14ac:dyDescent="0.25">
      <c r="A251">
        <v>3313002</v>
      </c>
      <c r="B251" t="s">
        <v>99</v>
      </c>
      <c r="C251">
        <v>15896</v>
      </c>
      <c r="D251" t="s">
        <v>99</v>
      </c>
      <c r="E251" t="s">
        <v>156</v>
      </c>
      <c r="F251" t="s">
        <v>157</v>
      </c>
      <c r="G251" t="s">
        <v>941</v>
      </c>
      <c r="H251">
        <v>1</v>
      </c>
    </row>
    <row r="252" spans="1:8" x14ac:dyDescent="0.25">
      <c r="A252">
        <v>2413003</v>
      </c>
      <c r="B252" t="s">
        <v>100</v>
      </c>
      <c r="C252">
        <v>10825</v>
      </c>
      <c r="D252" t="s">
        <v>403</v>
      </c>
      <c r="E252" t="s">
        <v>156</v>
      </c>
      <c r="F252" t="s">
        <v>157</v>
      </c>
      <c r="G252" t="s">
        <v>942</v>
      </c>
      <c r="H252">
        <v>1</v>
      </c>
    </row>
    <row r="253" spans="1:8" x14ac:dyDescent="0.25">
      <c r="A253">
        <v>2613008</v>
      </c>
      <c r="B253" t="s">
        <v>101</v>
      </c>
      <c r="C253">
        <v>12284</v>
      </c>
      <c r="D253" t="s">
        <v>404</v>
      </c>
      <c r="E253" t="s">
        <v>156</v>
      </c>
      <c r="F253" t="s">
        <v>157</v>
      </c>
      <c r="G253" t="s">
        <v>943</v>
      </c>
      <c r="H253">
        <v>1</v>
      </c>
    </row>
    <row r="254" spans="1:8" x14ac:dyDescent="0.25">
      <c r="A254">
        <v>2613008</v>
      </c>
      <c r="B254" t="s">
        <v>101</v>
      </c>
      <c r="C254">
        <v>12828</v>
      </c>
      <c r="D254" t="s">
        <v>405</v>
      </c>
      <c r="E254" t="s">
        <v>156</v>
      </c>
      <c r="F254" t="s">
        <v>157</v>
      </c>
      <c r="G254" t="s">
        <v>944</v>
      </c>
      <c r="H254">
        <v>1</v>
      </c>
    </row>
    <row r="255" spans="1:8" x14ac:dyDescent="0.25">
      <c r="A255">
        <v>2613008</v>
      </c>
      <c r="B255" t="s">
        <v>101</v>
      </c>
      <c r="C255">
        <v>14027</v>
      </c>
      <c r="D255" t="s">
        <v>406</v>
      </c>
      <c r="E255" t="s">
        <v>156</v>
      </c>
      <c r="F255" t="s">
        <v>157</v>
      </c>
      <c r="G255" t="s">
        <v>945</v>
      </c>
      <c r="H255">
        <v>1</v>
      </c>
    </row>
    <row r="256" spans="1:8" x14ac:dyDescent="0.25">
      <c r="A256">
        <v>613002</v>
      </c>
      <c r="B256" t="s">
        <v>102</v>
      </c>
      <c r="C256">
        <v>10371</v>
      </c>
      <c r="D256" t="s">
        <v>407</v>
      </c>
      <c r="E256" t="s">
        <v>156</v>
      </c>
      <c r="F256" t="s">
        <v>157</v>
      </c>
      <c r="G256" t="s">
        <v>946</v>
      </c>
      <c r="H256">
        <v>1</v>
      </c>
    </row>
    <row r="257" spans="1:8" x14ac:dyDescent="0.25">
      <c r="A257">
        <v>2914001</v>
      </c>
      <c r="B257" t="s">
        <v>103</v>
      </c>
      <c r="C257">
        <v>11104</v>
      </c>
      <c r="D257" t="s">
        <v>408</v>
      </c>
      <c r="E257" t="s">
        <v>156</v>
      </c>
      <c r="F257" t="s">
        <v>157</v>
      </c>
      <c r="G257" t="s">
        <v>947</v>
      </c>
      <c r="H257">
        <v>1</v>
      </c>
    </row>
    <row r="258" spans="1:8" x14ac:dyDescent="0.25">
      <c r="A258">
        <v>2914001</v>
      </c>
      <c r="B258" t="s">
        <v>103</v>
      </c>
      <c r="C258">
        <v>14213</v>
      </c>
      <c r="D258" t="s">
        <v>409</v>
      </c>
      <c r="E258" t="s">
        <v>156</v>
      </c>
      <c r="F258" t="s">
        <v>157</v>
      </c>
      <c r="G258" t="s">
        <v>948</v>
      </c>
      <c r="H258">
        <v>1</v>
      </c>
    </row>
    <row r="259" spans="1:8" x14ac:dyDescent="0.25">
      <c r="A259">
        <v>2914001</v>
      </c>
      <c r="B259" t="s">
        <v>103</v>
      </c>
      <c r="C259">
        <v>11105</v>
      </c>
      <c r="D259" t="s">
        <v>410</v>
      </c>
      <c r="E259" t="s">
        <v>156</v>
      </c>
      <c r="F259" t="s">
        <v>157</v>
      </c>
      <c r="G259" t="s">
        <v>949</v>
      </c>
      <c r="H259">
        <v>1</v>
      </c>
    </row>
    <row r="260" spans="1:8" x14ac:dyDescent="0.25">
      <c r="A260">
        <v>2914002</v>
      </c>
      <c r="B260" t="s">
        <v>104</v>
      </c>
      <c r="C260">
        <v>11108</v>
      </c>
      <c r="D260" t="s">
        <v>411</v>
      </c>
      <c r="E260" t="s">
        <v>156</v>
      </c>
      <c r="F260" t="s">
        <v>157</v>
      </c>
      <c r="G260" t="s">
        <v>950</v>
      </c>
      <c r="H260">
        <v>1</v>
      </c>
    </row>
    <row r="261" spans="1:8" x14ac:dyDescent="0.25">
      <c r="A261">
        <v>2914002</v>
      </c>
      <c r="B261" t="s">
        <v>104</v>
      </c>
      <c r="C261">
        <v>11106</v>
      </c>
      <c r="D261" t="s">
        <v>412</v>
      </c>
      <c r="E261" t="s">
        <v>156</v>
      </c>
      <c r="F261" t="s">
        <v>157</v>
      </c>
      <c r="G261" t="s">
        <v>951</v>
      </c>
      <c r="H261">
        <v>1</v>
      </c>
    </row>
    <row r="262" spans="1:8" x14ac:dyDescent="0.25">
      <c r="A262">
        <v>2014003</v>
      </c>
      <c r="B262" t="s">
        <v>105</v>
      </c>
      <c r="C262">
        <v>13580</v>
      </c>
      <c r="D262" t="s">
        <v>105</v>
      </c>
      <c r="E262" t="s">
        <v>156</v>
      </c>
      <c r="F262" t="s">
        <v>157</v>
      </c>
      <c r="G262" t="s">
        <v>952</v>
      </c>
      <c r="H262">
        <v>1</v>
      </c>
    </row>
    <row r="263" spans="1:8" x14ac:dyDescent="0.25">
      <c r="A263">
        <v>3614001</v>
      </c>
      <c r="B263" t="s">
        <v>106</v>
      </c>
      <c r="C263">
        <v>15393</v>
      </c>
      <c r="D263" t="s">
        <v>413</v>
      </c>
      <c r="E263" t="s">
        <v>156</v>
      </c>
      <c r="F263" t="s">
        <v>157</v>
      </c>
      <c r="G263" t="s">
        <v>953</v>
      </c>
      <c r="H263">
        <v>1</v>
      </c>
    </row>
    <row r="264" spans="1:8" x14ac:dyDescent="0.25">
      <c r="A264">
        <v>3614001</v>
      </c>
      <c r="B264" t="s">
        <v>106</v>
      </c>
      <c r="C264">
        <v>11315</v>
      </c>
      <c r="D264" t="s">
        <v>414</v>
      </c>
      <c r="E264" t="s">
        <v>156</v>
      </c>
      <c r="F264" t="s">
        <v>157</v>
      </c>
      <c r="G264" t="s">
        <v>954</v>
      </c>
      <c r="H264">
        <v>1</v>
      </c>
    </row>
    <row r="265" spans="1:8" x14ac:dyDescent="0.25">
      <c r="A265">
        <v>614001</v>
      </c>
      <c r="B265" t="s">
        <v>107</v>
      </c>
      <c r="C265">
        <v>10377</v>
      </c>
      <c r="D265" t="s">
        <v>415</v>
      </c>
      <c r="E265" t="s">
        <v>156</v>
      </c>
      <c r="F265" t="s">
        <v>157</v>
      </c>
      <c r="G265" t="s">
        <v>955</v>
      </c>
      <c r="H265">
        <v>1</v>
      </c>
    </row>
    <row r="266" spans="1:8" x14ac:dyDescent="0.25">
      <c r="A266">
        <v>614001</v>
      </c>
      <c r="B266" t="s">
        <v>107</v>
      </c>
      <c r="C266">
        <v>10378</v>
      </c>
      <c r="D266" t="s">
        <v>416</v>
      </c>
      <c r="E266" t="s">
        <v>156</v>
      </c>
      <c r="F266" t="s">
        <v>157</v>
      </c>
      <c r="G266" t="s">
        <v>956</v>
      </c>
      <c r="H266">
        <v>1</v>
      </c>
    </row>
    <row r="267" spans="1:8" x14ac:dyDescent="0.25">
      <c r="A267">
        <v>614001</v>
      </c>
      <c r="B267" t="s">
        <v>107</v>
      </c>
      <c r="C267">
        <v>10375</v>
      </c>
      <c r="D267" t="s">
        <v>417</v>
      </c>
      <c r="E267" t="s">
        <v>156</v>
      </c>
      <c r="F267" t="s">
        <v>157</v>
      </c>
      <c r="G267" t="s">
        <v>957</v>
      </c>
      <c r="H267">
        <v>1</v>
      </c>
    </row>
    <row r="268" spans="1:8" x14ac:dyDescent="0.25">
      <c r="A268">
        <v>614001</v>
      </c>
      <c r="B268" t="s">
        <v>107</v>
      </c>
      <c r="C268">
        <v>10374</v>
      </c>
      <c r="D268" t="s">
        <v>418</v>
      </c>
      <c r="E268" t="s">
        <v>156</v>
      </c>
      <c r="F268" t="s">
        <v>157</v>
      </c>
      <c r="G268" t="s">
        <v>958</v>
      </c>
      <c r="H268">
        <v>1</v>
      </c>
    </row>
    <row r="269" spans="1:8" x14ac:dyDescent="0.25">
      <c r="A269">
        <v>314001</v>
      </c>
      <c r="B269" t="s">
        <v>108</v>
      </c>
      <c r="C269">
        <v>10257</v>
      </c>
      <c r="D269" t="s">
        <v>419</v>
      </c>
      <c r="E269" t="s">
        <v>156</v>
      </c>
      <c r="F269" t="s">
        <v>157</v>
      </c>
      <c r="G269" t="s">
        <v>959</v>
      </c>
      <c r="H269">
        <v>1</v>
      </c>
    </row>
    <row r="270" spans="1:8" x14ac:dyDescent="0.25">
      <c r="A270">
        <v>314001</v>
      </c>
      <c r="B270" t="s">
        <v>108</v>
      </c>
      <c r="C270">
        <v>13196</v>
      </c>
      <c r="D270" t="s">
        <v>420</v>
      </c>
      <c r="E270" t="s">
        <v>156</v>
      </c>
      <c r="F270" t="s">
        <v>157</v>
      </c>
      <c r="G270" t="s">
        <v>960</v>
      </c>
      <c r="H270">
        <v>1</v>
      </c>
    </row>
    <row r="271" spans="1:8" x14ac:dyDescent="0.25">
      <c r="A271">
        <v>314001</v>
      </c>
      <c r="B271" t="s">
        <v>108</v>
      </c>
      <c r="C271">
        <v>10262</v>
      </c>
      <c r="D271" t="s">
        <v>421</v>
      </c>
      <c r="E271" t="s">
        <v>156</v>
      </c>
      <c r="F271" t="s">
        <v>157</v>
      </c>
      <c r="G271" t="s">
        <v>961</v>
      </c>
      <c r="H271">
        <v>1</v>
      </c>
    </row>
    <row r="272" spans="1:8" x14ac:dyDescent="0.25">
      <c r="A272">
        <v>314001</v>
      </c>
      <c r="B272" t="s">
        <v>108</v>
      </c>
      <c r="C272">
        <v>10267</v>
      </c>
      <c r="D272" t="s">
        <v>422</v>
      </c>
      <c r="E272" t="s">
        <v>156</v>
      </c>
      <c r="F272" t="s">
        <v>157</v>
      </c>
      <c r="G272" t="s">
        <v>962</v>
      </c>
      <c r="H272">
        <v>1</v>
      </c>
    </row>
    <row r="273" spans="1:8" x14ac:dyDescent="0.25">
      <c r="A273">
        <v>1014001</v>
      </c>
      <c r="B273" t="s">
        <v>109</v>
      </c>
      <c r="C273">
        <v>10421</v>
      </c>
      <c r="D273" t="s">
        <v>423</v>
      </c>
      <c r="E273" t="s">
        <v>156</v>
      </c>
      <c r="F273" t="s">
        <v>157</v>
      </c>
      <c r="G273" t="s">
        <v>963</v>
      </c>
      <c r="H273">
        <v>1</v>
      </c>
    </row>
    <row r="274" spans="1:8" x14ac:dyDescent="0.25">
      <c r="A274">
        <v>1914001</v>
      </c>
      <c r="B274" t="s">
        <v>110</v>
      </c>
      <c r="C274">
        <v>10577</v>
      </c>
      <c r="D274" t="s">
        <v>424</v>
      </c>
      <c r="E274" t="s">
        <v>156</v>
      </c>
      <c r="F274" t="s">
        <v>157</v>
      </c>
      <c r="G274" t="s">
        <v>964</v>
      </c>
      <c r="H274">
        <v>1</v>
      </c>
    </row>
    <row r="275" spans="1:8" x14ac:dyDescent="0.25">
      <c r="A275">
        <v>2414003</v>
      </c>
      <c r="B275" t="s">
        <v>111</v>
      </c>
      <c r="C275">
        <v>10834</v>
      </c>
      <c r="D275" t="s">
        <v>425</v>
      </c>
      <c r="E275" t="s">
        <v>156</v>
      </c>
      <c r="F275" t="s">
        <v>157</v>
      </c>
      <c r="G275" t="s">
        <v>965</v>
      </c>
      <c r="H275">
        <v>1</v>
      </c>
    </row>
    <row r="276" spans="1:8" x14ac:dyDescent="0.25">
      <c r="A276">
        <v>2414003</v>
      </c>
      <c r="B276" t="s">
        <v>111</v>
      </c>
      <c r="C276">
        <v>10830</v>
      </c>
      <c r="D276" t="s">
        <v>426</v>
      </c>
      <c r="E276" t="s">
        <v>156</v>
      </c>
      <c r="F276" t="s">
        <v>157</v>
      </c>
      <c r="G276" t="s">
        <v>966</v>
      </c>
      <c r="H276">
        <v>1</v>
      </c>
    </row>
    <row r="277" spans="1:8" x14ac:dyDescent="0.25">
      <c r="A277">
        <v>3314003</v>
      </c>
      <c r="B277" t="s">
        <v>112</v>
      </c>
      <c r="C277">
        <v>13353</v>
      </c>
      <c r="D277" t="s">
        <v>427</v>
      </c>
      <c r="E277" t="s">
        <v>156</v>
      </c>
      <c r="F277" t="s">
        <v>157</v>
      </c>
      <c r="G277" t="s">
        <v>967</v>
      </c>
      <c r="H277">
        <v>1</v>
      </c>
    </row>
    <row r="278" spans="1:8" x14ac:dyDescent="0.25">
      <c r="A278">
        <v>3314003</v>
      </c>
      <c r="B278" t="s">
        <v>112</v>
      </c>
      <c r="C278">
        <v>13357</v>
      </c>
      <c r="D278" t="s">
        <v>428</v>
      </c>
      <c r="E278" t="s">
        <v>156</v>
      </c>
      <c r="F278" t="s">
        <v>157</v>
      </c>
      <c r="G278" t="s">
        <v>968</v>
      </c>
      <c r="H278">
        <v>1</v>
      </c>
    </row>
    <row r="279" spans="1:8" x14ac:dyDescent="0.25">
      <c r="A279">
        <v>3314003</v>
      </c>
      <c r="B279" t="s">
        <v>112</v>
      </c>
      <c r="C279">
        <v>13358</v>
      </c>
      <c r="D279" t="s">
        <v>429</v>
      </c>
      <c r="E279" t="s">
        <v>156</v>
      </c>
      <c r="F279" t="s">
        <v>157</v>
      </c>
      <c r="G279" t="s">
        <v>969</v>
      </c>
      <c r="H279">
        <v>1</v>
      </c>
    </row>
    <row r="280" spans="1:8" x14ac:dyDescent="0.25">
      <c r="A280">
        <v>3314003</v>
      </c>
      <c r="B280" t="s">
        <v>112</v>
      </c>
      <c r="C280">
        <v>13360</v>
      </c>
      <c r="D280" t="s">
        <v>430</v>
      </c>
      <c r="E280" t="s">
        <v>156</v>
      </c>
      <c r="F280" t="s">
        <v>157</v>
      </c>
      <c r="G280" t="s">
        <v>970</v>
      </c>
      <c r="H280">
        <v>1</v>
      </c>
    </row>
    <row r="281" spans="1:8" x14ac:dyDescent="0.25">
      <c r="A281">
        <v>3314003</v>
      </c>
      <c r="B281" t="s">
        <v>112</v>
      </c>
      <c r="C281">
        <v>15120</v>
      </c>
      <c r="D281" t="s">
        <v>431</v>
      </c>
      <c r="E281" t="s">
        <v>156</v>
      </c>
      <c r="F281" t="s">
        <v>157</v>
      </c>
      <c r="G281" t="s">
        <v>971</v>
      </c>
      <c r="H281">
        <v>1</v>
      </c>
    </row>
    <row r="282" spans="1:8" x14ac:dyDescent="0.25">
      <c r="A282">
        <v>2314001</v>
      </c>
      <c r="B282" t="s">
        <v>113</v>
      </c>
      <c r="C282">
        <v>15720</v>
      </c>
      <c r="D282" t="s">
        <v>432</v>
      </c>
      <c r="E282" t="s">
        <v>156</v>
      </c>
      <c r="F282" t="s">
        <v>156</v>
      </c>
      <c r="G282" t="s">
        <v>972</v>
      </c>
      <c r="H282">
        <v>1</v>
      </c>
    </row>
    <row r="283" spans="1:8" x14ac:dyDescent="0.25">
      <c r="A283">
        <v>2314001</v>
      </c>
      <c r="B283" t="s">
        <v>113</v>
      </c>
      <c r="C283">
        <v>10800</v>
      </c>
      <c r="D283" t="s">
        <v>433</v>
      </c>
      <c r="E283" t="s">
        <v>156</v>
      </c>
      <c r="F283" t="s">
        <v>156</v>
      </c>
      <c r="G283" t="s">
        <v>973</v>
      </c>
      <c r="H283">
        <v>1</v>
      </c>
    </row>
    <row r="284" spans="1:8" x14ac:dyDescent="0.25">
      <c r="A284">
        <v>2314001</v>
      </c>
      <c r="B284" t="s">
        <v>113</v>
      </c>
      <c r="C284">
        <v>10798</v>
      </c>
      <c r="D284" t="s">
        <v>434</v>
      </c>
      <c r="E284" t="s">
        <v>156</v>
      </c>
      <c r="F284" t="s">
        <v>157</v>
      </c>
      <c r="G284" t="s">
        <v>974</v>
      </c>
      <c r="H284">
        <v>1</v>
      </c>
    </row>
    <row r="285" spans="1:8" x14ac:dyDescent="0.25">
      <c r="A285">
        <v>1015001</v>
      </c>
      <c r="B285" t="s">
        <v>114</v>
      </c>
      <c r="C285">
        <v>11612</v>
      </c>
      <c r="D285" t="s">
        <v>435</v>
      </c>
      <c r="E285" t="s">
        <v>156</v>
      </c>
      <c r="F285" t="s">
        <v>157</v>
      </c>
      <c r="G285" t="s">
        <v>975</v>
      </c>
      <c r="H285">
        <v>1</v>
      </c>
    </row>
    <row r="286" spans="1:8" x14ac:dyDescent="0.25">
      <c r="A286">
        <v>1015001</v>
      </c>
      <c r="B286" t="s">
        <v>114</v>
      </c>
      <c r="C286">
        <v>14197</v>
      </c>
      <c r="D286" t="s">
        <v>436</v>
      </c>
      <c r="E286" t="s">
        <v>156</v>
      </c>
      <c r="F286" t="s">
        <v>156</v>
      </c>
      <c r="G286" t="s">
        <v>976</v>
      </c>
      <c r="H286">
        <v>1</v>
      </c>
    </row>
    <row r="287" spans="1:8" x14ac:dyDescent="0.25">
      <c r="A287">
        <v>1015001</v>
      </c>
      <c r="B287" t="s">
        <v>114</v>
      </c>
      <c r="C287">
        <v>10422</v>
      </c>
      <c r="D287" t="s">
        <v>437</v>
      </c>
      <c r="E287" t="s">
        <v>156</v>
      </c>
      <c r="F287" t="s">
        <v>157</v>
      </c>
      <c r="G287" t="s">
        <v>977</v>
      </c>
      <c r="H287">
        <v>1</v>
      </c>
    </row>
    <row r="288" spans="1:8" x14ac:dyDescent="0.25">
      <c r="A288">
        <v>2015001</v>
      </c>
      <c r="B288" t="s">
        <v>115</v>
      </c>
      <c r="C288">
        <v>10672</v>
      </c>
      <c r="D288" t="s">
        <v>438</v>
      </c>
      <c r="E288" t="s">
        <v>156</v>
      </c>
      <c r="F288" t="s">
        <v>156</v>
      </c>
      <c r="G288" t="s">
        <v>978</v>
      </c>
      <c r="H288">
        <v>1</v>
      </c>
    </row>
    <row r="289" spans="1:8" x14ac:dyDescent="0.25">
      <c r="A289">
        <v>2015001</v>
      </c>
      <c r="B289" t="s">
        <v>115</v>
      </c>
      <c r="C289">
        <v>13799</v>
      </c>
      <c r="D289" t="s">
        <v>439</v>
      </c>
      <c r="E289" t="s">
        <v>156</v>
      </c>
      <c r="F289" t="s">
        <v>157</v>
      </c>
      <c r="G289" t="s">
        <v>979</v>
      </c>
      <c r="H289">
        <v>1</v>
      </c>
    </row>
    <row r="290" spans="1:8" x14ac:dyDescent="0.25">
      <c r="A290">
        <v>2315001</v>
      </c>
      <c r="B290" t="s">
        <v>116</v>
      </c>
      <c r="C290">
        <v>10804</v>
      </c>
      <c r="D290" t="s">
        <v>440</v>
      </c>
      <c r="E290" t="s">
        <v>156</v>
      </c>
      <c r="F290" t="s">
        <v>156</v>
      </c>
      <c r="G290" t="s">
        <v>980</v>
      </c>
      <c r="H290">
        <v>1</v>
      </c>
    </row>
    <row r="291" spans="1:8" x14ac:dyDescent="0.25">
      <c r="A291">
        <v>2315001</v>
      </c>
      <c r="B291" t="s">
        <v>116</v>
      </c>
      <c r="C291">
        <v>10803</v>
      </c>
      <c r="D291" t="s">
        <v>441</v>
      </c>
      <c r="E291" t="s">
        <v>156</v>
      </c>
      <c r="F291" t="s">
        <v>157</v>
      </c>
      <c r="G291" t="s">
        <v>981</v>
      </c>
      <c r="H291">
        <v>1</v>
      </c>
    </row>
    <row r="292" spans="1:8" x14ac:dyDescent="0.25">
      <c r="A292">
        <v>2315001</v>
      </c>
      <c r="B292" t="s">
        <v>116</v>
      </c>
      <c r="C292">
        <v>10806</v>
      </c>
      <c r="D292" t="s">
        <v>442</v>
      </c>
      <c r="E292" t="s">
        <v>156</v>
      </c>
      <c r="F292" t="s">
        <v>157</v>
      </c>
      <c r="G292" t="s">
        <v>982</v>
      </c>
      <c r="H292">
        <v>1</v>
      </c>
    </row>
    <row r="293" spans="1:8" x14ac:dyDescent="0.25">
      <c r="A293">
        <v>2315001</v>
      </c>
      <c r="B293" t="s">
        <v>116</v>
      </c>
      <c r="C293">
        <v>10802</v>
      </c>
      <c r="D293" t="s">
        <v>443</v>
      </c>
      <c r="E293" t="s">
        <v>156</v>
      </c>
      <c r="F293" t="s">
        <v>157</v>
      </c>
      <c r="G293" t="s">
        <v>983</v>
      </c>
      <c r="H293">
        <v>1</v>
      </c>
    </row>
    <row r="294" spans="1:8" x14ac:dyDescent="0.25">
      <c r="A294">
        <v>2315001</v>
      </c>
      <c r="B294" t="s">
        <v>116</v>
      </c>
      <c r="C294">
        <v>10801</v>
      </c>
      <c r="D294" t="s">
        <v>444</v>
      </c>
      <c r="E294" t="s">
        <v>156</v>
      </c>
      <c r="F294" t="s">
        <v>157</v>
      </c>
      <c r="G294" t="s">
        <v>984</v>
      </c>
      <c r="H294">
        <v>1</v>
      </c>
    </row>
    <row r="295" spans="1:8" x14ac:dyDescent="0.25">
      <c r="A295">
        <v>315002</v>
      </c>
      <c r="B295" t="s">
        <v>117</v>
      </c>
      <c r="C295">
        <v>17023</v>
      </c>
      <c r="D295" t="s">
        <v>445</v>
      </c>
      <c r="E295" t="s">
        <v>156</v>
      </c>
      <c r="F295" t="s">
        <v>157</v>
      </c>
      <c r="G295" t="s">
        <v>985</v>
      </c>
      <c r="H295">
        <v>1</v>
      </c>
    </row>
    <row r="296" spans="1:8" x14ac:dyDescent="0.25">
      <c r="A296">
        <v>315002</v>
      </c>
      <c r="B296" t="s">
        <v>117</v>
      </c>
      <c r="C296">
        <v>15697</v>
      </c>
      <c r="D296" t="s">
        <v>446</v>
      </c>
      <c r="E296" t="s">
        <v>156</v>
      </c>
      <c r="F296" t="s">
        <v>157</v>
      </c>
      <c r="G296" t="s">
        <v>986</v>
      </c>
      <c r="H296">
        <v>1</v>
      </c>
    </row>
    <row r="297" spans="1:8" x14ac:dyDescent="0.25">
      <c r="A297">
        <v>315002</v>
      </c>
      <c r="B297" t="s">
        <v>117</v>
      </c>
      <c r="C297">
        <v>10288</v>
      </c>
      <c r="D297" t="s">
        <v>447</v>
      </c>
      <c r="E297" t="s">
        <v>156</v>
      </c>
      <c r="F297" t="s">
        <v>157</v>
      </c>
      <c r="G297" t="s">
        <v>987</v>
      </c>
      <c r="H297">
        <v>1</v>
      </c>
    </row>
    <row r="298" spans="1:8" x14ac:dyDescent="0.25">
      <c r="A298">
        <v>2415003</v>
      </c>
      <c r="B298" t="s">
        <v>118</v>
      </c>
      <c r="C298">
        <v>11385</v>
      </c>
      <c r="D298" t="s">
        <v>118</v>
      </c>
      <c r="E298" t="s">
        <v>156</v>
      </c>
      <c r="F298" t="s">
        <v>157</v>
      </c>
      <c r="G298" t="s">
        <v>988</v>
      </c>
      <c r="H298">
        <v>1</v>
      </c>
    </row>
    <row r="299" spans="1:8" x14ac:dyDescent="0.25">
      <c r="A299">
        <v>2616002</v>
      </c>
      <c r="B299" t="s">
        <v>119</v>
      </c>
      <c r="C299">
        <v>10967</v>
      </c>
      <c r="D299" t="s">
        <v>448</v>
      </c>
      <c r="E299" t="s">
        <v>156</v>
      </c>
      <c r="F299" t="s">
        <v>157</v>
      </c>
      <c r="G299" t="s">
        <v>989</v>
      </c>
      <c r="H299">
        <v>1</v>
      </c>
    </row>
    <row r="300" spans="1:8" x14ac:dyDescent="0.25">
      <c r="A300">
        <v>2616002</v>
      </c>
      <c r="B300" t="s">
        <v>119</v>
      </c>
      <c r="C300">
        <v>10970</v>
      </c>
      <c r="D300" t="s">
        <v>449</v>
      </c>
      <c r="E300" t="s">
        <v>156</v>
      </c>
      <c r="F300" t="s">
        <v>157</v>
      </c>
      <c r="G300" t="s">
        <v>990</v>
      </c>
      <c r="H300">
        <v>1</v>
      </c>
    </row>
    <row r="301" spans="1:8" x14ac:dyDescent="0.25">
      <c r="A301">
        <v>1516001</v>
      </c>
      <c r="B301" t="s">
        <v>120</v>
      </c>
      <c r="C301">
        <v>13385</v>
      </c>
      <c r="D301" t="s">
        <v>450</v>
      </c>
      <c r="E301" t="s">
        <v>156</v>
      </c>
      <c r="F301" t="s">
        <v>157</v>
      </c>
      <c r="G301" t="s">
        <v>991</v>
      </c>
      <c r="H301">
        <v>1</v>
      </c>
    </row>
    <row r="302" spans="1:8" x14ac:dyDescent="0.25">
      <c r="A302">
        <v>1516001</v>
      </c>
      <c r="B302" t="s">
        <v>120</v>
      </c>
      <c r="C302">
        <v>10515</v>
      </c>
      <c r="D302" t="s">
        <v>451</v>
      </c>
      <c r="E302" t="s">
        <v>156</v>
      </c>
      <c r="F302" t="s">
        <v>157</v>
      </c>
      <c r="G302" t="s">
        <v>992</v>
      </c>
      <c r="H302">
        <v>1</v>
      </c>
    </row>
    <row r="303" spans="1:8" x14ac:dyDescent="0.25">
      <c r="A303">
        <v>1516001</v>
      </c>
      <c r="B303" t="s">
        <v>120</v>
      </c>
      <c r="C303">
        <v>10516</v>
      </c>
      <c r="D303" t="s">
        <v>452</v>
      </c>
      <c r="E303" t="s">
        <v>156</v>
      </c>
      <c r="F303" t="s">
        <v>157</v>
      </c>
      <c r="G303" t="s">
        <v>993</v>
      </c>
      <c r="H303">
        <v>1</v>
      </c>
    </row>
    <row r="304" spans="1:8" x14ac:dyDescent="0.25">
      <c r="A304">
        <v>1516001</v>
      </c>
      <c r="B304" t="s">
        <v>120</v>
      </c>
      <c r="C304">
        <v>10514</v>
      </c>
      <c r="D304" t="s">
        <v>453</v>
      </c>
      <c r="E304" t="s">
        <v>156</v>
      </c>
      <c r="F304" t="s">
        <v>157</v>
      </c>
      <c r="G304" t="s">
        <v>994</v>
      </c>
      <c r="H304">
        <v>1</v>
      </c>
    </row>
    <row r="305" spans="1:8" x14ac:dyDescent="0.25">
      <c r="A305">
        <v>3016002</v>
      </c>
      <c r="B305" t="s">
        <v>121</v>
      </c>
      <c r="C305">
        <v>11142</v>
      </c>
      <c r="D305" t="s">
        <v>454</v>
      </c>
      <c r="E305" t="s">
        <v>156</v>
      </c>
      <c r="F305" t="s">
        <v>157</v>
      </c>
      <c r="G305" t="s">
        <v>995</v>
      </c>
      <c r="H305">
        <v>1</v>
      </c>
    </row>
    <row r="306" spans="1:8" x14ac:dyDescent="0.25">
      <c r="A306">
        <v>816001</v>
      </c>
      <c r="B306" t="s">
        <v>122</v>
      </c>
      <c r="C306">
        <v>10386</v>
      </c>
      <c r="D306" t="s">
        <v>455</v>
      </c>
      <c r="E306" t="s">
        <v>156</v>
      </c>
      <c r="F306" t="s">
        <v>157</v>
      </c>
      <c r="G306" t="s">
        <v>996</v>
      </c>
      <c r="H306">
        <v>1</v>
      </c>
    </row>
    <row r="307" spans="1:8" x14ac:dyDescent="0.25">
      <c r="A307">
        <v>2616011</v>
      </c>
      <c r="B307" t="s">
        <v>12</v>
      </c>
      <c r="C307">
        <v>11009</v>
      </c>
      <c r="D307" t="s">
        <v>456</v>
      </c>
      <c r="E307" t="s">
        <v>156</v>
      </c>
      <c r="F307" t="s">
        <v>157</v>
      </c>
      <c r="G307" t="s">
        <v>997</v>
      </c>
      <c r="H307">
        <v>1</v>
      </c>
    </row>
    <row r="308" spans="1:8" x14ac:dyDescent="0.25">
      <c r="A308">
        <v>2616011</v>
      </c>
      <c r="B308" t="s">
        <v>12</v>
      </c>
      <c r="C308">
        <v>15515</v>
      </c>
      <c r="D308" t="s">
        <v>457</v>
      </c>
      <c r="E308" t="s">
        <v>156</v>
      </c>
      <c r="F308" t="s">
        <v>157</v>
      </c>
      <c r="G308" t="s">
        <v>998</v>
      </c>
      <c r="H308">
        <v>1</v>
      </c>
    </row>
    <row r="309" spans="1:8" x14ac:dyDescent="0.25">
      <c r="A309">
        <v>2616011</v>
      </c>
      <c r="B309" t="s">
        <v>12</v>
      </c>
      <c r="C309">
        <v>15514</v>
      </c>
      <c r="D309" t="s">
        <v>458</v>
      </c>
      <c r="E309" t="s">
        <v>156</v>
      </c>
      <c r="F309" t="s">
        <v>157</v>
      </c>
      <c r="G309" t="s">
        <v>999</v>
      </c>
      <c r="H309">
        <v>1</v>
      </c>
    </row>
    <row r="310" spans="1:8" x14ac:dyDescent="0.25">
      <c r="A310">
        <v>2616011</v>
      </c>
      <c r="B310" t="s">
        <v>12</v>
      </c>
      <c r="C310">
        <v>10995</v>
      </c>
      <c r="D310" t="s">
        <v>459</v>
      </c>
      <c r="E310" t="s">
        <v>156</v>
      </c>
      <c r="F310" t="s">
        <v>157</v>
      </c>
      <c r="G310" t="s">
        <v>1000</v>
      </c>
      <c r="H310">
        <v>1</v>
      </c>
    </row>
    <row r="311" spans="1:8" x14ac:dyDescent="0.25">
      <c r="A311">
        <v>2616011</v>
      </c>
      <c r="B311" t="s">
        <v>12</v>
      </c>
      <c r="C311">
        <v>11015</v>
      </c>
      <c r="D311" t="s">
        <v>460</v>
      </c>
      <c r="E311" t="s">
        <v>156</v>
      </c>
      <c r="F311" t="s">
        <v>157</v>
      </c>
      <c r="G311" t="s">
        <v>1001</v>
      </c>
      <c r="H311">
        <v>1</v>
      </c>
    </row>
    <row r="312" spans="1:8" x14ac:dyDescent="0.25">
      <c r="A312">
        <v>2616011</v>
      </c>
      <c r="B312" t="s">
        <v>12</v>
      </c>
      <c r="C312">
        <v>16456</v>
      </c>
      <c r="D312" t="s">
        <v>461</v>
      </c>
      <c r="E312" t="s">
        <v>156</v>
      </c>
      <c r="F312" t="s">
        <v>156</v>
      </c>
      <c r="G312" t="s">
        <v>1002</v>
      </c>
      <c r="H312">
        <v>1</v>
      </c>
    </row>
    <row r="313" spans="1:8" x14ac:dyDescent="0.25">
      <c r="A313">
        <v>2616011</v>
      </c>
      <c r="B313" t="s">
        <v>12</v>
      </c>
      <c r="C313">
        <v>11018</v>
      </c>
      <c r="D313" t="s">
        <v>462</v>
      </c>
      <c r="E313" t="s">
        <v>156</v>
      </c>
      <c r="F313" t="s">
        <v>157</v>
      </c>
      <c r="G313" t="s">
        <v>1003</v>
      </c>
      <c r="H313">
        <v>1</v>
      </c>
    </row>
    <row r="314" spans="1:8" x14ac:dyDescent="0.25">
      <c r="A314">
        <v>2616011</v>
      </c>
      <c r="B314" t="s">
        <v>12</v>
      </c>
      <c r="C314">
        <v>11022</v>
      </c>
      <c r="D314" t="s">
        <v>463</v>
      </c>
      <c r="E314" t="s">
        <v>156</v>
      </c>
      <c r="F314" t="s">
        <v>157</v>
      </c>
      <c r="G314" t="s">
        <v>1004</v>
      </c>
      <c r="H314">
        <v>1</v>
      </c>
    </row>
    <row r="315" spans="1:8" x14ac:dyDescent="0.25">
      <c r="A315">
        <v>2616011</v>
      </c>
      <c r="B315" t="s">
        <v>12</v>
      </c>
      <c r="C315">
        <v>10986</v>
      </c>
      <c r="D315" t="s">
        <v>464</v>
      </c>
      <c r="E315" t="s">
        <v>156</v>
      </c>
      <c r="F315" t="s">
        <v>157</v>
      </c>
      <c r="G315" t="s">
        <v>1168</v>
      </c>
      <c r="H315">
        <v>1</v>
      </c>
    </row>
    <row r="316" spans="1:8" x14ac:dyDescent="0.25">
      <c r="A316">
        <v>2616011</v>
      </c>
      <c r="B316" t="s">
        <v>12</v>
      </c>
      <c r="C316">
        <v>11025</v>
      </c>
      <c r="D316" t="s">
        <v>465</v>
      </c>
      <c r="E316" t="s">
        <v>156</v>
      </c>
      <c r="F316" t="s">
        <v>157</v>
      </c>
      <c r="G316" t="s">
        <v>1005</v>
      </c>
      <c r="H316">
        <v>1</v>
      </c>
    </row>
    <row r="317" spans="1:8" x14ac:dyDescent="0.25">
      <c r="A317">
        <v>2616011</v>
      </c>
      <c r="B317" t="s">
        <v>12</v>
      </c>
      <c r="C317">
        <v>14257</v>
      </c>
      <c r="D317" t="s">
        <v>466</v>
      </c>
      <c r="E317" t="s">
        <v>156</v>
      </c>
      <c r="F317" t="s">
        <v>157</v>
      </c>
      <c r="G317" t="s">
        <v>1006</v>
      </c>
      <c r="H317">
        <v>1</v>
      </c>
    </row>
    <row r="318" spans="1:8" x14ac:dyDescent="0.25">
      <c r="A318">
        <v>2616011</v>
      </c>
      <c r="B318" t="s">
        <v>12</v>
      </c>
      <c r="C318">
        <v>11031</v>
      </c>
      <c r="D318" t="s">
        <v>467</v>
      </c>
      <c r="E318" t="s">
        <v>156</v>
      </c>
      <c r="F318" t="s">
        <v>157</v>
      </c>
      <c r="G318" t="s">
        <v>1007</v>
      </c>
      <c r="H318">
        <v>1</v>
      </c>
    </row>
    <row r="319" spans="1:8" x14ac:dyDescent="0.25">
      <c r="A319">
        <v>2616011</v>
      </c>
      <c r="B319" t="s">
        <v>12</v>
      </c>
      <c r="C319">
        <v>10975</v>
      </c>
      <c r="D319" t="s">
        <v>320</v>
      </c>
      <c r="E319" t="s">
        <v>156</v>
      </c>
      <c r="F319" t="s">
        <v>157</v>
      </c>
      <c r="G319" t="s">
        <v>1008</v>
      </c>
      <c r="H319">
        <v>1</v>
      </c>
    </row>
    <row r="320" spans="1:8" x14ac:dyDescent="0.25">
      <c r="A320">
        <v>2616011</v>
      </c>
      <c r="B320" t="s">
        <v>12</v>
      </c>
      <c r="C320">
        <v>10991</v>
      </c>
      <c r="D320" t="s">
        <v>468</v>
      </c>
      <c r="E320" t="s">
        <v>156</v>
      </c>
      <c r="F320" t="s">
        <v>157</v>
      </c>
      <c r="G320" t="s">
        <v>1009</v>
      </c>
      <c r="H320">
        <v>1</v>
      </c>
    </row>
    <row r="321" spans="1:8" x14ac:dyDescent="0.25">
      <c r="A321">
        <v>2616011</v>
      </c>
      <c r="B321" t="s">
        <v>12</v>
      </c>
      <c r="C321">
        <v>11032</v>
      </c>
      <c r="D321" t="s">
        <v>469</v>
      </c>
      <c r="E321" t="s">
        <v>156</v>
      </c>
      <c r="F321" t="s">
        <v>157</v>
      </c>
      <c r="G321" t="s">
        <v>1010</v>
      </c>
      <c r="H321">
        <v>1</v>
      </c>
    </row>
    <row r="322" spans="1:8" x14ac:dyDescent="0.25">
      <c r="A322">
        <v>2616011</v>
      </c>
      <c r="B322" t="s">
        <v>12</v>
      </c>
      <c r="C322">
        <v>10992</v>
      </c>
      <c r="D322" t="s">
        <v>470</v>
      </c>
      <c r="E322" t="s">
        <v>156</v>
      </c>
      <c r="F322" t="s">
        <v>157</v>
      </c>
      <c r="G322" t="s">
        <v>1011</v>
      </c>
      <c r="H322">
        <v>1</v>
      </c>
    </row>
    <row r="323" spans="1:8" x14ac:dyDescent="0.25">
      <c r="A323">
        <v>2616011</v>
      </c>
      <c r="B323" t="s">
        <v>12</v>
      </c>
      <c r="C323">
        <v>11036</v>
      </c>
      <c r="D323" t="s">
        <v>471</v>
      </c>
      <c r="E323" t="s">
        <v>156</v>
      </c>
      <c r="F323" t="s">
        <v>157</v>
      </c>
      <c r="G323" t="s">
        <v>1012</v>
      </c>
      <c r="H323">
        <v>1</v>
      </c>
    </row>
    <row r="324" spans="1:8" x14ac:dyDescent="0.25">
      <c r="A324">
        <v>2616011</v>
      </c>
      <c r="B324" t="s">
        <v>12</v>
      </c>
      <c r="C324">
        <v>11037</v>
      </c>
      <c r="D324" t="s">
        <v>472</v>
      </c>
      <c r="E324" t="s">
        <v>156</v>
      </c>
      <c r="F324" t="s">
        <v>157</v>
      </c>
      <c r="G324" t="s">
        <v>1013</v>
      </c>
      <c r="H324">
        <v>1</v>
      </c>
    </row>
    <row r="325" spans="1:8" x14ac:dyDescent="0.25">
      <c r="A325">
        <v>2616011</v>
      </c>
      <c r="B325" t="s">
        <v>12</v>
      </c>
      <c r="C325">
        <v>11034</v>
      </c>
      <c r="D325" t="s">
        <v>473</v>
      </c>
      <c r="E325" t="s">
        <v>156</v>
      </c>
      <c r="F325" t="s">
        <v>157</v>
      </c>
      <c r="G325" t="s">
        <v>1014</v>
      </c>
      <c r="H325">
        <v>1</v>
      </c>
    </row>
    <row r="326" spans="1:8" x14ac:dyDescent="0.25">
      <c r="A326">
        <v>2616011</v>
      </c>
      <c r="B326" t="s">
        <v>12</v>
      </c>
      <c r="C326">
        <v>11042</v>
      </c>
      <c r="D326" t="s">
        <v>474</v>
      </c>
      <c r="E326" t="s">
        <v>156</v>
      </c>
      <c r="F326" t="s">
        <v>157</v>
      </c>
      <c r="G326" t="s">
        <v>1015</v>
      </c>
      <c r="H326">
        <v>1</v>
      </c>
    </row>
    <row r="327" spans="1:8" x14ac:dyDescent="0.25">
      <c r="A327">
        <v>2616011</v>
      </c>
      <c r="B327" t="s">
        <v>12</v>
      </c>
      <c r="C327">
        <v>13801</v>
      </c>
      <c r="D327" t="s">
        <v>475</v>
      </c>
      <c r="E327" t="s">
        <v>156</v>
      </c>
      <c r="F327" t="s">
        <v>156</v>
      </c>
      <c r="G327" t="s">
        <v>1016</v>
      </c>
      <c r="H327">
        <v>1</v>
      </c>
    </row>
    <row r="328" spans="1:8" x14ac:dyDescent="0.25">
      <c r="A328">
        <v>2616011</v>
      </c>
      <c r="B328" t="s">
        <v>12</v>
      </c>
      <c r="C328">
        <v>11047</v>
      </c>
      <c r="D328" t="s">
        <v>476</v>
      </c>
      <c r="E328" t="s">
        <v>156</v>
      </c>
      <c r="F328" t="s">
        <v>157</v>
      </c>
      <c r="G328" t="s">
        <v>1017</v>
      </c>
      <c r="H328">
        <v>1</v>
      </c>
    </row>
    <row r="329" spans="1:8" x14ac:dyDescent="0.25">
      <c r="A329">
        <v>2616011</v>
      </c>
      <c r="B329" t="s">
        <v>12</v>
      </c>
      <c r="C329">
        <v>10980</v>
      </c>
      <c r="D329" t="s">
        <v>477</v>
      </c>
      <c r="E329" t="s">
        <v>156</v>
      </c>
      <c r="F329" t="s">
        <v>157</v>
      </c>
      <c r="G329" t="s">
        <v>1018</v>
      </c>
      <c r="H329">
        <v>1</v>
      </c>
    </row>
    <row r="330" spans="1:8" x14ac:dyDescent="0.25">
      <c r="A330">
        <v>2616011</v>
      </c>
      <c r="B330" t="s">
        <v>12</v>
      </c>
      <c r="C330">
        <v>13804</v>
      </c>
      <c r="D330" t="s">
        <v>478</v>
      </c>
      <c r="E330" t="s">
        <v>156</v>
      </c>
      <c r="F330" t="s">
        <v>157</v>
      </c>
      <c r="G330" t="s">
        <v>1019</v>
      </c>
      <c r="H330">
        <v>1</v>
      </c>
    </row>
    <row r="331" spans="1:8" x14ac:dyDescent="0.25">
      <c r="A331">
        <v>2616011</v>
      </c>
      <c r="B331" t="s">
        <v>12</v>
      </c>
      <c r="C331">
        <v>10988</v>
      </c>
      <c r="D331" t="s">
        <v>479</v>
      </c>
      <c r="E331" t="s">
        <v>156</v>
      </c>
      <c r="F331" t="s">
        <v>157</v>
      </c>
      <c r="G331" t="s">
        <v>1020</v>
      </c>
      <c r="H331">
        <v>1</v>
      </c>
    </row>
    <row r="332" spans="1:8" x14ac:dyDescent="0.25">
      <c r="A332">
        <v>2616011</v>
      </c>
      <c r="B332" t="s">
        <v>12</v>
      </c>
      <c r="C332">
        <v>16074</v>
      </c>
      <c r="D332" t="s">
        <v>480</v>
      </c>
      <c r="E332" t="s">
        <v>156</v>
      </c>
      <c r="F332" t="s">
        <v>156</v>
      </c>
      <c r="G332" t="s">
        <v>1021</v>
      </c>
      <c r="H332">
        <v>1</v>
      </c>
    </row>
    <row r="333" spans="1:8" x14ac:dyDescent="0.25">
      <c r="A333">
        <v>2616011</v>
      </c>
      <c r="B333" t="s">
        <v>12</v>
      </c>
      <c r="C333">
        <v>11050</v>
      </c>
      <c r="D333" t="s">
        <v>481</v>
      </c>
      <c r="E333" t="s">
        <v>156</v>
      </c>
      <c r="F333" t="s">
        <v>157</v>
      </c>
      <c r="G333" t="s">
        <v>1022</v>
      </c>
      <c r="H333">
        <v>1</v>
      </c>
    </row>
    <row r="334" spans="1:8" x14ac:dyDescent="0.25">
      <c r="A334">
        <v>2616011</v>
      </c>
      <c r="B334" t="s">
        <v>12</v>
      </c>
      <c r="C334">
        <v>11051</v>
      </c>
      <c r="D334" t="s">
        <v>482</v>
      </c>
      <c r="E334" t="s">
        <v>156</v>
      </c>
      <c r="F334" t="s">
        <v>157</v>
      </c>
      <c r="G334" t="s">
        <v>1023</v>
      </c>
      <c r="H334">
        <v>1</v>
      </c>
    </row>
    <row r="335" spans="1:8" x14ac:dyDescent="0.25">
      <c r="A335">
        <v>2616011</v>
      </c>
      <c r="B335" t="s">
        <v>12</v>
      </c>
      <c r="C335">
        <v>11057</v>
      </c>
      <c r="D335" t="s">
        <v>483</v>
      </c>
      <c r="E335" t="s">
        <v>156</v>
      </c>
      <c r="F335" t="s">
        <v>157</v>
      </c>
      <c r="G335" t="s">
        <v>1024</v>
      </c>
      <c r="H335">
        <v>1</v>
      </c>
    </row>
    <row r="336" spans="1:8" x14ac:dyDescent="0.25">
      <c r="A336">
        <v>2616011</v>
      </c>
      <c r="B336" t="s">
        <v>12</v>
      </c>
      <c r="C336">
        <v>11059</v>
      </c>
      <c r="D336" t="s">
        <v>484</v>
      </c>
      <c r="E336" t="s">
        <v>156</v>
      </c>
      <c r="F336" t="s">
        <v>157</v>
      </c>
      <c r="G336" t="s">
        <v>1025</v>
      </c>
      <c r="H336">
        <v>1</v>
      </c>
    </row>
    <row r="337" spans="1:8" x14ac:dyDescent="0.25">
      <c r="A337">
        <v>2616011</v>
      </c>
      <c r="B337" t="s">
        <v>12</v>
      </c>
      <c r="C337">
        <v>11061</v>
      </c>
      <c r="D337" t="s">
        <v>485</v>
      </c>
      <c r="E337" t="s">
        <v>156</v>
      </c>
      <c r="F337" t="s">
        <v>157</v>
      </c>
      <c r="G337" t="s">
        <v>1026</v>
      </c>
      <c r="H337">
        <v>1</v>
      </c>
    </row>
    <row r="338" spans="1:8" x14ac:dyDescent="0.25">
      <c r="A338">
        <v>2616011</v>
      </c>
      <c r="B338" t="s">
        <v>12</v>
      </c>
      <c r="C338">
        <v>11064</v>
      </c>
      <c r="D338" t="s">
        <v>486</v>
      </c>
      <c r="E338" t="s">
        <v>156</v>
      </c>
      <c r="F338" t="s">
        <v>157</v>
      </c>
      <c r="G338" t="s">
        <v>1027</v>
      </c>
      <c r="H338">
        <v>1</v>
      </c>
    </row>
    <row r="339" spans="1:8" x14ac:dyDescent="0.25">
      <c r="A339">
        <v>2616011</v>
      </c>
      <c r="B339" t="s">
        <v>12</v>
      </c>
      <c r="C339">
        <v>16035</v>
      </c>
      <c r="D339" t="s">
        <v>487</v>
      </c>
      <c r="E339" t="s">
        <v>156</v>
      </c>
      <c r="F339" t="s">
        <v>156</v>
      </c>
      <c r="G339" t="s">
        <v>1028</v>
      </c>
      <c r="H339">
        <v>1</v>
      </c>
    </row>
    <row r="340" spans="1:8" x14ac:dyDescent="0.25">
      <c r="A340">
        <v>1516002</v>
      </c>
      <c r="B340" t="s">
        <v>123</v>
      </c>
      <c r="C340">
        <v>10519</v>
      </c>
      <c r="D340" t="s">
        <v>488</v>
      </c>
      <c r="E340" t="s">
        <v>156</v>
      </c>
      <c r="F340" t="s">
        <v>157</v>
      </c>
      <c r="G340" t="s">
        <v>1029</v>
      </c>
      <c r="H340">
        <v>1</v>
      </c>
    </row>
    <row r="341" spans="1:8" x14ac:dyDescent="0.25">
      <c r="A341">
        <v>518001</v>
      </c>
      <c r="B341" t="s">
        <v>124</v>
      </c>
      <c r="C341">
        <v>14196</v>
      </c>
      <c r="D341" t="s">
        <v>489</v>
      </c>
      <c r="E341" t="s">
        <v>156</v>
      </c>
      <c r="F341" t="s">
        <v>157</v>
      </c>
      <c r="G341" t="s">
        <v>1030</v>
      </c>
      <c r="H341">
        <v>1</v>
      </c>
    </row>
    <row r="342" spans="1:8" x14ac:dyDescent="0.25">
      <c r="A342">
        <v>518001</v>
      </c>
      <c r="B342" t="s">
        <v>124</v>
      </c>
      <c r="C342">
        <v>10330</v>
      </c>
      <c r="D342" t="s">
        <v>490</v>
      </c>
      <c r="E342" t="s">
        <v>156</v>
      </c>
      <c r="F342" t="s">
        <v>157</v>
      </c>
      <c r="G342" t="s">
        <v>1031</v>
      </c>
      <c r="H342">
        <v>1</v>
      </c>
    </row>
    <row r="343" spans="1:8" x14ac:dyDescent="0.25">
      <c r="A343">
        <v>1018001</v>
      </c>
      <c r="B343" t="s">
        <v>125</v>
      </c>
      <c r="C343">
        <v>10426</v>
      </c>
      <c r="D343" t="s">
        <v>293</v>
      </c>
      <c r="E343" t="s">
        <v>156</v>
      </c>
      <c r="F343" t="s">
        <v>157</v>
      </c>
      <c r="G343" t="s">
        <v>1032</v>
      </c>
      <c r="H343">
        <v>1</v>
      </c>
    </row>
    <row r="344" spans="1:8" x14ac:dyDescent="0.25">
      <c r="A344">
        <v>1018001</v>
      </c>
      <c r="B344" t="s">
        <v>125</v>
      </c>
      <c r="C344">
        <v>10424</v>
      </c>
      <c r="D344" t="s">
        <v>491</v>
      </c>
      <c r="E344" t="s">
        <v>156</v>
      </c>
      <c r="F344" t="s">
        <v>157</v>
      </c>
      <c r="G344" t="s">
        <v>1033</v>
      </c>
      <c r="H344">
        <v>1</v>
      </c>
    </row>
    <row r="345" spans="1:8" x14ac:dyDescent="0.25">
      <c r="A345">
        <v>2618002</v>
      </c>
      <c r="B345" t="s">
        <v>126</v>
      </c>
      <c r="C345">
        <v>11077</v>
      </c>
      <c r="D345" t="s">
        <v>492</v>
      </c>
      <c r="E345" t="s">
        <v>156</v>
      </c>
      <c r="F345" t="s">
        <v>157</v>
      </c>
      <c r="G345" t="s">
        <v>1034</v>
      </c>
      <c r="H345">
        <v>1</v>
      </c>
    </row>
    <row r="346" spans="1:8" x14ac:dyDescent="0.25">
      <c r="A346">
        <v>2618002</v>
      </c>
      <c r="B346" t="s">
        <v>126</v>
      </c>
      <c r="C346">
        <v>11078</v>
      </c>
      <c r="D346" t="s">
        <v>493</v>
      </c>
      <c r="E346" t="s">
        <v>156</v>
      </c>
      <c r="F346" t="s">
        <v>157</v>
      </c>
      <c r="G346" t="s">
        <v>1035</v>
      </c>
      <c r="H346">
        <v>1</v>
      </c>
    </row>
    <row r="347" spans="1:8" x14ac:dyDescent="0.25">
      <c r="A347">
        <v>2618002</v>
      </c>
      <c r="B347" t="s">
        <v>126</v>
      </c>
      <c r="C347">
        <v>11079</v>
      </c>
      <c r="D347" t="s">
        <v>494</v>
      </c>
      <c r="E347" t="s">
        <v>156</v>
      </c>
      <c r="F347" t="s">
        <v>157</v>
      </c>
      <c r="G347" t="s">
        <v>1036</v>
      </c>
      <c r="H347">
        <v>1</v>
      </c>
    </row>
    <row r="348" spans="1:8" x14ac:dyDescent="0.25">
      <c r="A348">
        <v>2618002</v>
      </c>
      <c r="B348" t="s">
        <v>126</v>
      </c>
      <c r="C348">
        <v>11080</v>
      </c>
      <c r="D348" t="s">
        <v>495</v>
      </c>
      <c r="E348" t="s">
        <v>156</v>
      </c>
      <c r="F348" t="s">
        <v>157</v>
      </c>
      <c r="G348" t="s">
        <v>1037</v>
      </c>
      <c r="H348">
        <v>1</v>
      </c>
    </row>
    <row r="349" spans="1:8" x14ac:dyDescent="0.25">
      <c r="A349">
        <v>2618002</v>
      </c>
      <c r="B349" t="s">
        <v>126</v>
      </c>
      <c r="C349">
        <v>11081</v>
      </c>
      <c r="D349" t="s">
        <v>496</v>
      </c>
      <c r="E349" t="s">
        <v>156</v>
      </c>
      <c r="F349" t="s">
        <v>157</v>
      </c>
      <c r="G349" t="s">
        <v>1038</v>
      </c>
      <c r="H349">
        <v>1</v>
      </c>
    </row>
    <row r="350" spans="1:8" x14ac:dyDescent="0.25">
      <c r="A350">
        <v>2618002</v>
      </c>
      <c r="B350" t="s">
        <v>126</v>
      </c>
      <c r="C350">
        <v>11074</v>
      </c>
      <c r="D350" t="s">
        <v>497</v>
      </c>
      <c r="E350" t="s">
        <v>156</v>
      </c>
      <c r="F350" t="s">
        <v>157</v>
      </c>
      <c r="G350" t="s">
        <v>1039</v>
      </c>
      <c r="H350">
        <v>1</v>
      </c>
    </row>
    <row r="351" spans="1:8" x14ac:dyDescent="0.25">
      <c r="A351">
        <v>2618002</v>
      </c>
      <c r="B351" t="s">
        <v>126</v>
      </c>
      <c r="C351">
        <v>11082</v>
      </c>
      <c r="D351" t="s">
        <v>498</v>
      </c>
      <c r="E351" t="s">
        <v>156</v>
      </c>
      <c r="F351" t="s">
        <v>157</v>
      </c>
      <c r="G351" t="s">
        <v>1040</v>
      </c>
      <c r="H351">
        <v>1</v>
      </c>
    </row>
    <row r="352" spans="1:8" x14ac:dyDescent="0.25">
      <c r="A352">
        <v>2618002</v>
      </c>
      <c r="B352" t="s">
        <v>126</v>
      </c>
      <c r="C352">
        <v>11073</v>
      </c>
      <c r="D352" t="s">
        <v>499</v>
      </c>
      <c r="E352" t="s">
        <v>156</v>
      </c>
      <c r="F352" t="s">
        <v>157</v>
      </c>
      <c r="G352" t="s">
        <v>1041</v>
      </c>
      <c r="H352">
        <v>1</v>
      </c>
    </row>
    <row r="353" spans="1:8" x14ac:dyDescent="0.25">
      <c r="A353">
        <v>2618002</v>
      </c>
      <c r="B353" t="s">
        <v>126</v>
      </c>
      <c r="C353">
        <v>13214</v>
      </c>
      <c r="D353" t="s">
        <v>500</v>
      </c>
      <c r="E353" t="s">
        <v>156</v>
      </c>
      <c r="F353" t="s">
        <v>157</v>
      </c>
      <c r="G353" t="s">
        <v>1042</v>
      </c>
      <c r="H353">
        <v>1</v>
      </c>
    </row>
    <row r="354" spans="1:8" x14ac:dyDescent="0.25">
      <c r="A354">
        <v>2618002</v>
      </c>
      <c r="B354" t="s">
        <v>126</v>
      </c>
      <c r="C354">
        <v>11075</v>
      </c>
      <c r="D354" t="s">
        <v>501</v>
      </c>
      <c r="E354" t="s">
        <v>156</v>
      </c>
      <c r="F354" t="s">
        <v>157</v>
      </c>
      <c r="G354" t="s">
        <v>1043</v>
      </c>
      <c r="H354">
        <v>1</v>
      </c>
    </row>
    <row r="355" spans="1:8" x14ac:dyDescent="0.25">
      <c r="A355">
        <v>2618002</v>
      </c>
      <c r="B355" t="s">
        <v>126</v>
      </c>
      <c r="C355">
        <v>14801</v>
      </c>
      <c r="D355" t="s">
        <v>502</v>
      </c>
      <c r="E355" t="s">
        <v>156</v>
      </c>
      <c r="F355" t="s">
        <v>157</v>
      </c>
      <c r="G355" t="s">
        <v>1044</v>
      </c>
      <c r="H355">
        <v>1</v>
      </c>
    </row>
    <row r="356" spans="1:8" x14ac:dyDescent="0.25">
      <c r="A356">
        <v>2618002</v>
      </c>
      <c r="B356" t="s">
        <v>126</v>
      </c>
      <c r="C356">
        <v>13213</v>
      </c>
      <c r="D356" t="s">
        <v>503</v>
      </c>
      <c r="E356" t="s">
        <v>156</v>
      </c>
      <c r="F356" t="s">
        <v>157</v>
      </c>
      <c r="G356" t="s">
        <v>1045</v>
      </c>
      <c r="H356">
        <v>1</v>
      </c>
    </row>
    <row r="357" spans="1:8" x14ac:dyDescent="0.25">
      <c r="A357">
        <v>2618002</v>
      </c>
      <c r="B357" t="s">
        <v>126</v>
      </c>
      <c r="C357">
        <v>11085</v>
      </c>
      <c r="D357" t="s">
        <v>504</v>
      </c>
      <c r="E357" t="s">
        <v>156</v>
      </c>
      <c r="F357" t="s">
        <v>157</v>
      </c>
      <c r="G357" t="s">
        <v>1046</v>
      </c>
      <c r="H357">
        <v>1</v>
      </c>
    </row>
    <row r="358" spans="1:8" x14ac:dyDescent="0.25">
      <c r="A358">
        <v>2618002</v>
      </c>
      <c r="B358" t="s">
        <v>126</v>
      </c>
      <c r="C358">
        <v>11086</v>
      </c>
      <c r="D358" t="s">
        <v>505</v>
      </c>
      <c r="E358" t="s">
        <v>156</v>
      </c>
      <c r="F358" t="s">
        <v>157</v>
      </c>
      <c r="G358" t="s">
        <v>1047</v>
      </c>
      <c r="H358">
        <v>1</v>
      </c>
    </row>
    <row r="359" spans="1:8" x14ac:dyDescent="0.25">
      <c r="A359">
        <v>1018002</v>
      </c>
      <c r="B359" t="s">
        <v>127</v>
      </c>
      <c r="C359">
        <v>10428</v>
      </c>
      <c r="D359" t="s">
        <v>506</v>
      </c>
      <c r="E359" t="s">
        <v>156</v>
      </c>
      <c r="F359" t="s">
        <v>157</v>
      </c>
      <c r="G359" t="s">
        <v>1048</v>
      </c>
      <c r="H359">
        <v>1</v>
      </c>
    </row>
    <row r="360" spans="1:8" x14ac:dyDescent="0.25">
      <c r="A360">
        <v>1018004</v>
      </c>
      <c r="B360" t="s">
        <v>128</v>
      </c>
      <c r="C360">
        <v>10432</v>
      </c>
      <c r="D360" t="s">
        <v>297</v>
      </c>
      <c r="E360" t="s">
        <v>156</v>
      </c>
      <c r="F360" t="s">
        <v>157</v>
      </c>
      <c r="G360" t="s">
        <v>1049</v>
      </c>
      <c r="H360">
        <v>1</v>
      </c>
    </row>
    <row r="361" spans="1:8" x14ac:dyDescent="0.25">
      <c r="A361">
        <v>1018004</v>
      </c>
      <c r="B361" t="s">
        <v>128</v>
      </c>
      <c r="C361">
        <v>10433</v>
      </c>
      <c r="D361" t="s">
        <v>507</v>
      </c>
      <c r="E361" t="s">
        <v>156</v>
      </c>
      <c r="F361" t="s">
        <v>157</v>
      </c>
      <c r="G361" t="s">
        <v>1050</v>
      </c>
      <c r="H361">
        <v>1</v>
      </c>
    </row>
    <row r="362" spans="1:8" x14ac:dyDescent="0.25">
      <c r="A362">
        <v>1018004</v>
      </c>
      <c r="B362" t="s">
        <v>128</v>
      </c>
      <c r="C362">
        <v>10434</v>
      </c>
      <c r="D362" t="s">
        <v>508</v>
      </c>
      <c r="E362" t="s">
        <v>156</v>
      </c>
      <c r="F362" t="s">
        <v>157</v>
      </c>
      <c r="G362" t="s">
        <v>1051</v>
      </c>
      <c r="H362">
        <v>1</v>
      </c>
    </row>
    <row r="363" spans="1:8" x14ac:dyDescent="0.25">
      <c r="A363">
        <v>1018004</v>
      </c>
      <c r="B363" t="s">
        <v>128</v>
      </c>
      <c r="C363">
        <v>10439</v>
      </c>
      <c r="D363" t="s">
        <v>509</v>
      </c>
      <c r="E363" t="s">
        <v>156</v>
      </c>
      <c r="F363" t="s">
        <v>157</v>
      </c>
      <c r="G363" t="s">
        <v>1052</v>
      </c>
      <c r="H363">
        <v>1</v>
      </c>
    </row>
    <row r="364" spans="1:8" x14ac:dyDescent="0.25">
      <c r="A364">
        <v>1018004</v>
      </c>
      <c r="B364" t="s">
        <v>128</v>
      </c>
      <c r="C364">
        <v>10440</v>
      </c>
      <c r="D364" t="s">
        <v>510</v>
      </c>
      <c r="E364" t="s">
        <v>156</v>
      </c>
      <c r="F364" t="s">
        <v>157</v>
      </c>
      <c r="G364" t="s">
        <v>1053</v>
      </c>
      <c r="H364">
        <v>1</v>
      </c>
    </row>
    <row r="365" spans="1:8" x14ac:dyDescent="0.25">
      <c r="A365">
        <v>1018004</v>
      </c>
      <c r="B365" t="s">
        <v>128</v>
      </c>
      <c r="C365">
        <v>10438</v>
      </c>
      <c r="D365" t="s">
        <v>511</v>
      </c>
      <c r="E365" t="s">
        <v>156</v>
      </c>
      <c r="F365" t="s">
        <v>156</v>
      </c>
      <c r="G365" t="s">
        <v>1054</v>
      </c>
      <c r="H365">
        <v>1</v>
      </c>
    </row>
    <row r="366" spans="1:8" x14ac:dyDescent="0.25">
      <c r="A366">
        <v>2419004</v>
      </c>
      <c r="B366" t="s">
        <v>129</v>
      </c>
      <c r="C366">
        <v>10850</v>
      </c>
      <c r="D366" t="s">
        <v>512</v>
      </c>
      <c r="E366" t="s">
        <v>156</v>
      </c>
      <c r="F366" t="s">
        <v>157</v>
      </c>
      <c r="G366" t="s">
        <v>1055</v>
      </c>
      <c r="H366">
        <v>1</v>
      </c>
    </row>
    <row r="367" spans="1:8" x14ac:dyDescent="0.25">
      <c r="A367">
        <v>2419004</v>
      </c>
      <c r="B367" t="s">
        <v>129</v>
      </c>
      <c r="C367">
        <v>15674</v>
      </c>
      <c r="D367" t="s">
        <v>513</v>
      </c>
      <c r="E367" t="s">
        <v>156</v>
      </c>
      <c r="F367" t="s">
        <v>157</v>
      </c>
      <c r="G367" t="s">
        <v>1056</v>
      </c>
      <c r="H367">
        <v>1</v>
      </c>
    </row>
    <row r="368" spans="1:8" x14ac:dyDescent="0.25">
      <c r="A368">
        <v>2419004</v>
      </c>
      <c r="B368" t="s">
        <v>129</v>
      </c>
      <c r="C368">
        <v>16855</v>
      </c>
      <c r="D368" t="s">
        <v>514</v>
      </c>
      <c r="E368" t="s">
        <v>156</v>
      </c>
      <c r="F368" t="s">
        <v>157</v>
      </c>
      <c r="G368" t="s">
        <v>1057</v>
      </c>
      <c r="H368">
        <v>1</v>
      </c>
    </row>
    <row r="369" spans="1:8" x14ac:dyDescent="0.25">
      <c r="A369">
        <v>2419004</v>
      </c>
      <c r="B369" t="s">
        <v>129</v>
      </c>
      <c r="C369">
        <v>16856</v>
      </c>
      <c r="D369" t="s">
        <v>515</v>
      </c>
      <c r="E369" t="s">
        <v>156</v>
      </c>
      <c r="F369" t="s">
        <v>157</v>
      </c>
      <c r="G369" t="s">
        <v>1058</v>
      </c>
      <c r="H369">
        <v>1</v>
      </c>
    </row>
    <row r="370" spans="1:8" x14ac:dyDescent="0.25">
      <c r="A370">
        <v>2419004</v>
      </c>
      <c r="B370" t="s">
        <v>129</v>
      </c>
      <c r="C370">
        <v>16854</v>
      </c>
      <c r="D370" t="s">
        <v>516</v>
      </c>
      <c r="E370" t="s">
        <v>156</v>
      </c>
      <c r="F370" t="s">
        <v>157</v>
      </c>
      <c r="G370" t="s">
        <v>1059</v>
      </c>
      <c r="H370">
        <v>1</v>
      </c>
    </row>
    <row r="371" spans="1:8" x14ac:dyDescent="0.25">
      <c r="A371">
        <v>2419004</v>
      </c>
      <c r="B371" t="s">
        <v>129</v>
      </c>
      <c r="C371">
        <v>10854</v>
      </c>
      <c r="D371" t="s">
        <v>517</v>
      </c>
      <c r="E371" t="s">
        <v>156</v>
      </c>
      <c r="F371" t="s">
        <v>157</v>
      </c>
      <c r="G371" t="s">
        <v>1060</v>
      </c>
      <c r="H371">
        <v>1</v>
      </c>
    </row>
    <row r="372" spans="1:8" x14ac:dyDescent="0.25">
      <c r="A372">
        <v>2419004</v>
      </c>
      <c r="B372" t="s">
        <v>129</v>
      </c>
      <c r="C372">
        <v>15153</v>
      </c>
      <c r="D372" t="s">
        <v>518</v>
      </c>
      <c r="E372" t="s">
        <v>156</v>
      </c>
      <c r="F372" t="s">
        <v>157</v>
      </c>
      <c r="G372" t="s">
        <v>1061</v>
      </c>
      <c r="H372">
        <v>1</v>
      </c>
    </row>
    <row r="373" spans="1:8" x14ac:dyDescent="0.25">
      <c r="A373">
        <v>2419004</v>
      </c>
      <c r="B373" t="s">
        <v>129</v>
      </c>
      <c r="C373">
        <v>12791</v>
      </c>
      <c r="D373" t="s">
        <v>519</v>
      </c>
      <c r="E373" t="s">
        <v>156</v>
      </c>
      <c r="F373" t="s">
        <v>157</v>
      </c>
      <c r="G373" t="s">
        <v>1062</v>
      </c>
      <c r="H373">
        <v>1</v>
      </c>
    </row>
    <row r="374" spans="1:8" x14ac:dyDescent="0.25">
      <c r="A374">
        <v>2419004</v>
      </c>
      <c r="B374" t="s">
        <v>129</v>
      </c>
      <c r="C374">
        <v>13679</v>
      </c>
      <c r="D374" t="s">
        <v>520</v>
      </c>
      <c r="E374" t="s">
        <v>156</v>
      </c>
      <c r="F374" t="s">
        <v>157</v>
      </c>
      <c r="G374" t="s">
        <v>1063</v>
      </c>
      <c r="H374">
        <v>1</v>
      </c>
    </row>
    <row r="375" spans="1:8" x14ac:dyDescent="0.25">
      <c r="A375">
        <v>2419004</v>
      </c>
      <c r="B375" t="s">
        <v>129</v>
      </c>
      <c r="C375">
        <v>15617</v>
      </c>
      <c r="D375" t="s">
        <v>521</v>
      </c>
      <c r="E375" t="s">
        <v>156</v>
      </c>
      <c r="F375" t="s">
        <v>157</v>
      </c>
      <c r="G375" t="s">
        <v>1064</v>
      </c>
      <c r="H375">
        <v>1</v>
      </c>
    </row>
    <row r="376" spans="1:8" x14ac:dyDescent="0.25">
      <c r="A376">
        <v>2419004</v>
      </c>
      <c r="B376" t="s">
        <v>129</v>
      </c>
      <c r="C376">
        <v>10859</v>
      </c>
      <c r="D376" t="s">
        <v>522</v>
      </c>
      <c r="E376" t="s">
        <v>156</v>
      </c>
      <c r="F376" t="s">
        <v>157</v>
      </c>
      <c r="G376" t="s">
        <v>1065</v>
      </c>
      <c r="H376">
        <v>1</v>
      </c>
    </row>
    <row r="377" spans="1:8" x14ac:dyDescent="0.25">
      <c r="A377">
        <v>2419004</v>
      </c>
      <c r="B377" t="s">
        <v>129</v>
      </c>
      <c r="C377">
        <v>10873</v>
      </c>
      <c r="D377" t="s">
        <v>523</v>
      </c>
      <c r="E377" t="s">
        <v>156</v>
      </c>
      <c r="F377" t="s">
        <v>157</v>
      </c>
      <c r="G377" t="s">
        <v>1066</v>
      </c>
      <c r="H377">
        <v>1</v>
      </c>
    </row>
    <row r="378" spans="1:8" x14ac:dyDescent="0.25">
      <c r="A378">
        <v>2419004</v>
      </c>
      <c r="B378" t="s">
        <v>129</v>
      </c>
      <c r="C378">
        <v>10861</v>
      </c>
      <c r="D378" t="s">
        <v>524</v>
      </c>
      <c r="E378" t="s">
        <v>156</v>
      </c>
      <c r="F378" t="s">
        <v>157</v>
      </c>
      <c r="G378" t="s">
        <v>1067</v>
      </c>
      <c r="H378">
        <v>1</v>
      </c>
    </row>
    <row r="379" spans="1:8" x14ac:dyDescent="0.25">
      <c r="A379">
        <v>2419004</v>
      </c>
      <c r="B379" t="s">
        <v>129</v>
      </c>
      <c r="C379">
        <v>12788</v>
      </c>
      <c r="D379" t="s">
        <v>525</v>
      </c>
      <c r="E379" t="s">
        <v>156</v>
      </c>
      <c r="F379" t="s">
        <v>157</v>
      </c>
      <c r="G379" t="s">
        <v>1068</v>
      </c>
      <c r="H379">
        <v>1</v>
      </c>
    </row>
    <row r="380" spans="1:8" x14ac:dyDescent="0.25">
      <c r="A380">
        <v>2419004</v>
      </c>
      <c r="B380" t="s">
        <v>129</v>
      </c>
      <c r="C380">
        <v>13116</v>
      </c>
      <c r="D380" t="s">
        <v>526</v>
      </c>
      <c r="E380" t="s">
        <v>156</v>
      </c>
      <c r="F380" t="s">
        <v>157</v>
      </c>
      <c r="G380" t="s">
        <v>1069</v>
      </c>
      <c r="H380">
        <v>1</v>
      </c>
    </row>
    <row r="381" spans="1:8" x14ac:dyDescent="0.25">
      <c r="A381">
        <v>2419004</v>
      </c>
      <c r="B381" t="s">
        <v>129</v>
      </c>
      <c r="C381">
        <v>10865</v>
      </c>
      <c r="D381" t="s">
        <v>527</v>
      </c>
      <c r="E381" t="s">
        <v>156</v>
      </c>
      <c r="F381" t="s">
        <v>157</v>
      </c>
      <c r="G381" t="s">
        <v>1070</v>
      </c>
      <c r="H381">
        <v>1</v>
      </c>
    </row>
    <row r="382" spans="1:8" x14ac:dyDescent="0.25">
      <c r="A382">
        <v>2419004</v>
      </c>
      <c r="B382" t="s">
        <v>129</v>
      </c>
      <c r="C382">
        <v>12866</v>
      </c>
      <c r="D382" t="s">
        <v>528</v>
      </c>
      <c r="E382" t="s">
        <v>156</v>
      </c>
      <c r="F382" t="s">
        <v>157</v>
      </c>
      <c r="G382" t="s">
        <v>1071</v>
      </c>
      <c r="H382">
        <v>1</v>
      </c>
    </row>
    <row r="383" spans="1:8" x14ac:dyDescent="0.25">
      <c r="A383">
        <v>2419004</v>
      </c>
      <c r="B383" t="s">
        <v>129</v>
      </c>
      <c r="C383">
        <v>10868</v>
      </c>
      <c r="D383" t="s">
        <v>529</v>
      </c>
      <c r="E383" t="s">
        <v>156</v>
      </c>
      <c r="F383" t="s">
        <v>157</v>
      </c>
      <c r="G383" t="s">
        <v>1072</v>
      </c>
      <c r="H383">
        <v>1</v>
      </c>
    </row>
    <row r="384" spans="1:8" x14ac:dyDescent="0.25">
      <c r="A384">
        <v>2419004</v>
      </c>
      <c r="B384" t="s">
        <v>129</v>
      </c>
      <c r="C384">
        <v>10842</v>
      </c>
      <c r="D384" t="s">
        <v>530</v>
      </c>
      <c r="E384" t="s">
        <v>156</v>
      </c>
      <c r="F384" t="s">
        <v>157</v>
      </c>
      <c r="G384" t="s">
        <v>1073</v>
      </c>
      <c r="H384">
        <v>1</v>
      </c>
    </row>
    <row r="385" spans="1:8" x14ac:dyDescent="0.25">
      <c r="A385">
        <v>2419004</v>
      </c>
      <c r="B385" t="s">
        <v>129</v>
      </c>
      <c r="C385">
        <v>10869</v>
      </c>
      <c r="D385" t="s">
        <v>531</v>
      </c>
      <c r="E385" t="s">
        <v>156</v>
      </c>
      <c r="F385" t="s">
        <v>157</v>
      </c>
      <c r="G385" t="s">
        <v>1074</v>
      </c>
      <c r="H385">
        <v>1</v>
      </c>
    </row>
    <row r="386" spans="1:8" x14ac:dyDescent="0.25">
      <c r="A386">
        <v>2419004</v>
      </c>
      <c r="B386" t="s">
        <v>129</v>
      </c>
      <c r="C386">
        <v>10870</v>
      </c>
      <c r="D386" t="s">
        <v>386</v>
      </c>
      <c r="E386" t="s">
        <v>156</v>
      </c>
      <c r="F386" t="s">
        <v>157</v>
      </c>
      <c r="G386" t="s">
        <v>1075</v>
      </c>
      <c r="H386">
        <v>1</v>
      </c>
    </row>
    <row r="387" spans="1:8" x14ac:dyDescent="0.25">
      <c r="A387">
        <v>2419004</v>
      </c>
      <c r="B387" t="s">
        <v>129</v>
      </c>
      <c r="C387">
        <v>12787</v>
      </c>
      <c r="D387" t="s">
        <v>532</v>
      </c>
      <c r="E387" t="s">
        <v>156</v>
      </c>
      <c r="F387" t="s">
        <v>157</v>
      </c>
      <c r="G387" t="s">
        <v>1076</v>
      </c>
      <c r="H387">
        <v>1</v>
      </c>
    </row>
    <row r="388" spans="1:8" x14ac:dyDescent="0.25">
      <c r="A388">
        <v>2419004</v>
      </c>
      <c r="B388" t="s">
        <v>129</v>
      </c>
      <c r="C388">
        <v>12997</v>
      </c>
      <c r="D388" t="s">
        <v>533</v>
      </c>
      <c r="E388" t="s">
        <v>156</v>
      </c>
      <c r="F388" t="s">
        <v>157</v>
      </c>
      <c r="G388" t="s">
        <v>1077</v>
      </c>
      <c r="H388">
        <v>1</v>
      </c>
    </row>
    <row r="389" spans="1:8" x14ac:dyDescent="0.25">
      <c r="A389">
        <v>2419004</v>
      </c>
      <c r="B389" t="s">
        <v>129</v>
      </c>
      <c r="C389">
        <v>10837</v>
      </c>
      <c r="D389" t="s">
        <v>534</v>
      </c>
      <c r="E389" t="s">
        <v>156</v>
      </c>
      <c r="F389" t="s">
        <v>157</v>
      </c>
      <c r="G389" t="s">
        <v>1078</v>
      </c>
      <c r="H389">
        <v>1</v>
      </c>
    </row>
    <row r="390" spans="1:8" x14ac:dyDescent="0.25">
      <c r="A390">
        <v>2419004</v>
      </c>
      <c r="B390" t="s">
        <v>129</v>
      </c>
      <c r="C390">
        <v>12515</v>
      </c>
      <c r="D390" t="s">
        <v>535</v>
      </c>
      <c r="E390" t="s">
        <v>156</v>
      </c>
      <c r="F390" t="s">
        <v>157</v>
      </c>
      <c r="G390" t="s">
        <v>1079</v>
      </c>
      <c r="H390">
        <v>1</v>
      </c>
    </row>
    <row r="391" spans="1:8" x14ac:dyDescent="0.25">
      <c r="A391">
        <v>2419004</v>
      </c>
      <c r="B391" t="s">
        <v>129</v>
      </c>
      <c r="C391">
        <v>10838</v>
      </c>
      <c r="D391" t="s">
        <v>536</v>
      </c>
      <c r="E391" t="s">
        <v>156</v>
      </c>
      <c r="F391" t="s">
        <v>157</v>
      </c>
      <c r="G391" t="s">
        <v>1080</v>
      </c>
      <c r="H391">
        <v>1</v>
      </c>
    </row>
    <row r="392" spans="1:8" x14ac:dyDescent="0.25">
      <c r="A392">
        <v>2419004</v>
      </c>
      <c r="B392" t="s">
        <v>129</v>
      </c>
      <c r="C392">
        <v>10845</v>
      </c>
      <c r="D392" t="s">
        <v>537</v>
      </c>
      <c r="E392" t="s">
        <v>156</v>
      </c>
      <c r="F392" t="s">
        <v>157</v>
      </c>
      <c r="G392" t="s">
        <v>1081</v>
      </c>
      <c r="H392">
        <v>1</v>
      </c>
    </row>
    <row r="393" spans="1:8" x14ac:dyDescent="0.25">
      <c r="A393">
        <v>2419004</v>
      </c>
      <c r="B393" t="s">
        <v>129</v>
      </c>
      <c r="C393">
        <v>10880</v>
      </c>
      <c r="D393" t="s">
        <v>538</v>
      </c>
      <c r="E393" t="s">
        <v>156</v>
      </c>
      <c r="F393" t="s">
        <v>157</v>
      </c>
      <c r="G393" t="s">
        <v>1082</v>
      </c>
      <c r="H393">
        <v>1</v>
      </c>
    </row>
    <row r="394" spans="1:8" x14ac:dyDescent="0.25">
      <c r="A394">
        <v>2419004</v>
      </c>
      <c r="B394" t="s">
        <v>129</v>
      </c>
      <c r="C394">
        <v>13626</v>
      </c>
      <c r="D394" t="s">
        <v>539</v>
      </c>
      <c r="E394" t="s">
        <v>156</v>
      </c>
      <c r="F394" t="s">
        <v>157</v>
      </c>
      <c r="G394" t="s">
        <v>1083</v>
      </c>
      <c r="H394">
        <v>1</v>
      </c>
    </row>
    <row r="395" spans="1:8" x14ac:dyDescent="0.25">
      <c r="A395">
        <v>2419004</v>
      </c>
      <c r="B395" t="s">
        <v>129</v>
      </c>
      <c r="C395">
        <v>16029</v>
      </c>
      <c r="D395" t="s">
        <v>540</v>
      </c>
      <c r="E395" t="s">
        <v>156</v>
      </c>
      <c r="F395" t="s">
        <v>157</v>
      </c>
      <c r="G395" t="s">
        <v>1084</v>
      </c>
      <c r="H395">
        <v>1</v>
      </c>
    </row>
    <row r="396" spans="1:8" x14ac:dyDescent="0.25">
      <c r="A396">
        <v>2419004</v>
      </c>
      <c r="B396" t="s">
        <v>129</v>
      </c>
      <c r="C396">
        <v>14834</v>
      </c>
      <c r="D396" t="s">
        <v>541</v>
      </c>
      <c r="E396" t="s">
        <v>156</v>
      </c>
      <c r="F396" t="s">
        <v>157</v>
      </c>
      <c r="G396" t="s">
        <v>1085</v>
      </c>
      <c r="H396">
        <v>1</v>
      </c>
    </row>
    <row r="397" spans="1:8" x14ac:dyDescent="0.25">
      <c r="A397">
        <v>2419004</v>
      </c>
      <c r="B397" t="s">
        <v>129</v>
      </c>
      <c r="C397">
        <v>10884</v>
      </c>
      <c r="D397" t="s">
        <v>481</v>
      </c>
      <c r="E397" t="s">
        <v>156</v>
      </c>
      <c r="F397" t="s">
        <v>157</v>
      </c>
      <c r="G397" t="s">
        <v>1086</v>
      </c>
      <c r="H397">
        <v>1</v>
      </c>
    </row>
    <row r="398" spans="1:8" x14ac:dyDescent="0.25">
      <c r="A398">
        <v>2419004</v>
      </c>
      <c r="B398" t="s">
        <v>129</v>
      </c>
      <c r="C398">
        <v>10846</v>
      </c>
      <c r="D398" t="s">
        <v>542</v>
      </c>
      <c r="E398" t="s">
        <v>156</v>
      </c>
      <c r="F398" t="s">
        <v>157</v>
      </c>
      <c r="G398" t="s">
        <v>1087</v>
      </c>
      <c r="H398">
        <v>1</v>
      </c>
    </row>
    <row r="399" spans="1:8" x14ac:dyDescent="0.25">
      <c r="A399">
        <v>2419004</v>
      </c>
      <c r="B399" t="s">
        <v>129</v>
      </c>
      <c r="C399">
        <v>10886</v>
      </c>
      <c r="D399" t="s">
        <v>543</v>
      </c>
      <c r="E399" t="s">
        <v>156</v>
      </c>
      <c r="F399" t="s">
        <v>157</v>
      </c>
      <c r="G399" t="s">
        <v>1088</v>
      </c>
      <c r="H399">
        <v>1</v>
      </c>
    </row>
    <row r="400" spans="1:8" x14ac:dyDescent="0.25">
      <c r="A400">
        <v>2419004</v>
      </c>
      <c r="B400" t="s">
        <v>129</v>
      </c>
      <c r="C400">
        <v>10847</v>
      </c>
      <c r="D400" t="s">
        <v>544</v>
      </c>
      <c r="E400" t="s">
        <v>156</v>
      </c>
      <c r="F400" t="s">
        <v>157</v>
      </c>
      <c r="G400" t="s">
        <v>1089</v>
      </c>
      <c r="H400">
        <v>1</v>
      </c>
    </row>
    <row r="401" spans="1:8" x14ac:dyDescent="0.25">
      <c r="A401">
        <v>2419004</v>
      </c>
      <c r="B401" t="s">
        <v>129</v>
      </c>
      <c r="C401">
        <v>10887</v>
      </c>
      <c r="D401" t="s">
        <v>394</v>
      </c>
      <c r="E401" t="s">
        <v>156</v>
      </c>
      <c r="F401" t="s">
        <v>157</v>
      </c>
      <c r="G401" t="s">
        <v>1090</v>
      </c>
      <c r="H401">
        <v>1</v>
      </c>
    </row>
    <row r="402" spans="1:8" x14ac:dyDescent="0.25">
      <c r="A402">
        <v>2419004</v>
      </c>
      <c r="B402" t="s">
        <v>129</v>
      </c>
      <c r="C402">
        <v>12790</v>
      </c>
      <c r="D402" t="s">
        <v>545</v>
      </c>
      <c r="E402" t="s">
        <v>156</v>
      </c>
      <c r="F402" t="s">
        <v>157</v>
      </c>
      <c r="G402" t="s">
        <v>1091</v>
      </c>
      <c r="H402">
        <v>1</v>
      </c>
    </row>
    <row r="403" spans="1:8" x14ac:dyDescent="0.25">
      <c r="A403">
        <v>2419004</v>
      </c>
      <c r="B403" t="s">
        <v>129</v>
      </c>
      <c r="C403">
        <v>10860</v>
      </c>
      <c r="D403" t="s">
        <v>546</v>
      </c>
      <c r="E403" t="s">
        <v>156</v>
      </c>
      <c r="F403" t="s">
        <v>157</v>
      </c>
      <c r="G403" t="s">
        <v>1092</v>
      </c>
      <c r="H403">
        <v>1</v>
      </c>
    </row>
    <row r="404" spans="1:8" x14ac:dyDescent="0.25">
      <c r="A404">
        <v>2419004</v>
      </c>
      <c r="B404" t="s">
        <v>129</v>
      </c>
      <c r="C404">
        <v>10888</v>
      </c>
      <c r="D404" t="s">
        <v>547</v>
      </c>
      <c r="E404" t="s">
        <v>156</v>
      </c>
      <c r="F404" t="s">
        <v>157</v>
      </c>
      <c r="G404" t="s">
        <v>1093</v>
      </c>
      <c r="H404">
        <v>1</v>
      </c>
    </row>
    <row r="405" spans="1:8" x14ac:dyDescent="0.25">
      <c r="A405">
        <v>519001</v>
      </c>
      <c r="B405" t="s">
        <v>130</v>
      </c>
      <c r="C405">
        <v>16144</v>
      </c>
      <c r="D405" t="s">
        <v>548</v>
      </c>
      <c r="E405" t="s">
        <v>156</v>
      </c>
      <c r="F405" t="s">
        <v>157</v>
      </c>
      <c r="G405" t="s">
        <v>1094</v>
      </c>
      <c r="H405">
        <v>1</v>
      </c>
    </row>
    <row r="406" spans="1:8" x14ac:dyDescent="0.25">
      <c r="A406">
        <v>3619001</v>
      </c>
      <c r="B406" t="s">
        <v>131</v>
      </c>
      <c r="C406">
        <v>13460</v>
      </c>
      <c r="D406" t="s">
        <v>549</v>
      </c>
      <c r="E406" t="s">
        <v>156</v>
      </c>
      <c r="F406" t="s">
        <v>157</v>
      </c>
      <c r="G406" t="s">
        <v>1095</v>
      </c>
      <c r="H406">
        <v>1</v>
      </c>
    </row>
    <row r="407" spans="1:8" x14ac:dyDescent="0.25">
      <c r="A407">
        <v>3619001</v>
      </c>
      <c r="B407" t="s">
        <v>131</v>
      </c>
      <c r="C407">
        <v>17028</v>
      </c>
      <c r="D407" t="s">
        <v>550</v>
      </c>
      <c r="E407" t="s">
        <v>156</v>
      </c>
      <c r="F407" t="s">
        <v>157</v>
      </c>
      <c r="G407" t="s">
        <v>1096</v>
      </c>
      <c r="H407">
        <v>1</v>
      </c>
    </row>
    <row r="408" spans="1:8" x14ac:dyDescent="0.25">
      <c r="A408">
        <v>2419006</v>
      </c>
      <c r="B408" t="s">
        <v>132</v>
      </c>
      <c r="C408">
        <v>16735</v>
      </c>
      <c r="D408" t="s">
        <v>551</v>
      </c>
      <c r="E408" t="s">
        <v>156</v>
      </c>
      <c r="F408" t="s">
        <v>156</v>
      </c>
      <c r="G408" t="s">
        <v>1097</v>
      </c>
      <c r="H408">
        <v>1</v>
      </c>
    </row>
    <row r="409" spans="1:8" x14ac:dyDescent="0.25">
      <c r="A409">
        <v>2419006</v>
      </c>
      <c r="B409" t="s">
        <v>132</v>
      </c>
      <c r="C409">
        <v>16885</v>
      </c>
      <c r="D409" t="s">
        <v>552</v>
      </c>
      <c r="E409" t="s">
        <v>156</v>
      </c>
      <c r="F409" t="s">
        <v>157</v>
      </c>
      <c r="G409" t="s">
        <v>1098</v>
      </c>
      <c r="H409">
        <v>1</v>
      </c>
    </row>
    <row r="410" spans="1:8" x14ac:dyDescent="0.25">
      <c r="A410">
        <v>2019002</v>
      </c>
      <c r="B410" t="s">
        <v>133</v>
      </c>
      <c r="C410">
        <v>10680</v>
      </c>
      <c r="D410" t="s">
        <v>553</v>
      </c>
      <c r="E410" t="s">
        <v>156</v>
      </c>
      <c r="F410" t="s">
        <v>157</v>
      </c>
      <c r="G410" t="s">
        <v>1099</v>
      </c>
      <c r="H410">
        <v>1</v>
      </c>
    </row>
    <row r="411" spans="1:8" x14ac:dyDescent="0.25">
      <c r="A411">
        <v>2019002</v>
      </c>
      <c r="B411" t="s">
        <v>133</v>
      </c>
      <c r="C411">
        <v>10678</v>
      </c>
      <c r="D411" t="s">
        <v>554</v>
      </c>
      <c r="E411" t="s">
        <v>156</v>
      </c>
      <c r="F411" t="s">
        <v>157</v>
      </c>
      <c r="G411" t="s">
        <v>1100</v>
      </c>
      <c r="H411">
        <v>1</v>
      </c>
    </row>
    <row r="412" spans="1:8" x14ac:dyDescent="0.25">
      <c r="A412">
        <v>2019002</v>
      </c>
      <c r="B412" t="s">
        <v>133</v>
      </c>
      <c r="C412">
        <v>17045</v>
      </c>
      <c r="D412" t="s">
        <v>555</v>
      </c>
      <c r="E412" t="s">
        <v>156</v>
      </c>
      <c r="F412" t="s">
        <v>157</v>
      </c>
      <c r="G412" t="s">
        <v>1101</v>
      </c>
      <c r="H412">
        <v>1</v>
      </c>
    </row>
    <row r="413" spans="1:8" x14ac:dyDescent="0.25">
      <c r="A413">
        <v>1019001</v>
      </c>
      <c r="B413" t="s">
        <v>134</v>
      </c>
      <c r="C413">
        <v>10442</v>
      </c>
      <c r="D413" t="s">
        <v>556</v>
      </c>
      <c r="E413" t="s">
        <v>156</v>
      </c>
      <c r="F413" t="s">
        <v>157</v>
      </c>
      <c r="G413" t="s">
        <v>1102</v>
      </c>
      <c r="H413">
        <v>1</v>
      </c>
    </row>
    <row r="414" spans="1:8" x14ac:dyDescent="0.25">
      <c r="A414">
        <v>1019001</v>
      </c>
      <c r="B414" t="s">
        <v>134</v>
      </c>
      <c r="C414">
        <v>10443</v>
      </c>
      <c r="D414" t="s">
        <v>557</v>
      </c>
      <c r="E414" t="s">
        <v>156</v>
      </c>
      <c r="F414" t="s">
        <v>157</v>
      </c>
      <c r="G414" t="s">
        <v>1103</v>
      </c>
      <c r="H414">
        <v>1</v>
      </c>
    </row>
    <row r="415" spans="1:8" x14ac:dyDescent="0.25">
      <c r="A415">
        <v>1019001</v>
      </c>
      <c r="B415" t="s">
        <v>134</v>
      </c>
      <c r="C415">
        <v>10441</v>
      </c>
      <c r="D415" t="s">
        <v>558</v>
      </c>
      <c r="E415" t="s">
        <v>156</v>
      </c>
      <c r="F415" t="s">
        <v>157</v>
      </c>
      <c r="G415" t="s">
        <v>1104</v>
      </c>
      <c r="H415">
        <v>1</v>
      </c>
    </row>
    <row r="416" spans="1:8" x14ac:dyDescent="0.25">
      <c r="A416">
        <v>1019001</v>
      </c>
      <c r="B416" t="s">
        <v>134</v>
      </c>
      <c r="C416">
        <v>10444</v>
      </c>
      <c r="D416" t="s">
        <v>559</v>
      </c>
      <c r="E416" t="s">
        <v>156</v>
      </c>
      <c r="F416" t="s">
        <v>157</v>
      </c>
      <c r="G416" t="s">
        <v>1105</v>
      </c>
      <c r="H416">
        <v>1</v>
      </c>
    </row>
    <row r="417" spans="1:8" x14ac:dyDescent="0.25">
      <c r="A417">
        <v>3319001</v>
      </c>
      <c r="B417" t="s">
        <v>135</v>
      </c>
      <c r="C417">
        <v>11184</v>
      </c>
      <c r="D417" t="s">
        <v>560</v>
      </c>
      <c r="E417" t="s">
        <v>156</v>
      </c>
      <c r="F417" t="s">
        <v>156</v>
      </c>
      <c r="G417" t="s">
        <v>1106</v>
      </c>
      <c r="H417">
        <v>1</v>
      </c>
    </row>
    <row r="418" spans="1:8" x14ac:dyDescent="0.25">
      <c r="A418">
        <v>3319001</v>
      </c>
      <c r="B418" t="s">
        <v>135</v>
      </c>
      <c r="C418">
        <v>11183</v>
      </c>
      <c r="D418" t="s">
        <v>561</v>
      </c>
      <c r="E418" t="s">
        <v>156</v>
      </c>
      <c r="F418" t="s">
        <v>157</v>
      </c>
      <c r="G418" t="s">
        <v>1107</v>
      </c>
      <c r="H418">
        <v>1</v>
      </c>
    </row>
    <row r="419" spans="1:8" x14ac:dyDescent="0.25">
      <c r="A419">
        <v>2019007</v>
      </c>
      <c r="B419" t="s">
        <v>136</v>
      </c>
      <c r="C419">
        <v>10695</v>
      </c>
      <c r="D419" t="s">
        <v>562</v>
      </c>
      <c r="E419" t="s">
        <v>156</v>
      </c>
      <c r="F419" t="s">
        <v>157</v>
      </c>
      <c r="G419" t="s">
        <v>1108</v>
      </c>
      <c r="H419">
        <v>1</v>
      </c>
    </row>
    <row r="420" spans="1:8" x14ac:dyDescent="0.25">
      <c r="A420">
        <v>2019007</v>
      </c>
      <c r="B420" t="s">
        <v>136</v>
      </c>
      <c r="C420">
        <v>10701</v>
      </c>
      <c r="D420" t="s">
        <v>563</v>
      </c>
      <c r="E420" t="s">
        <v>156</v>
      </c>
      <c r="F420" t="s">
        <v>157</v>
      </c>
      <c r="G420" t="s">
        <v>1109</v>
      </c>
      <c r="H420">
        <v>1</v>
      </c>
    </row>
    <row r="421" spans="1:8" x14ac:dyDescent="0.25">
      <c r="A421">
        <v>2019007</v>
      </c>
      <c r="B421" t="s">
        <v>136</v>
      </c>
      <c r="C421">
        <v>10702</v>
      </c>
      <c r="D421" t="s">
        <v>564</v>
      </c>
      <c r="E421" t="s">
        <v>156</v>
      </c>
      <c r="F421" t="s">
        <v>157</v>
      </c>
      <c r="G421" t="s">
        <v>1110</v>
      </c>
      <c r="H421">
        <v>1</v>
      </c>
    </row>
    <row r="422" spans="1:8" x14ac:dyDescent="0.25">
      <c r="A422">
        <v>2019007</v>
      </c>
      <c r="B422" t="s">
        <v>136</v>
      </c>
      <c r="C422">
        <v>10703</v>
      </c>
      <c r="D422" t="s">
        <v>565</v>
      </c>
      <c r="E422" t="s">
        <v>156</v>
      </c>
      <c r="F422" t="s">
        <v>157</v>
      </c>
      <c r="G422" t="s">
        <v>1111</v>
      </c>
      <c r="H422">
        <v>1</v>
      </c>
    </row>
    <row r="423" spans="1:8" x14ac:dyDescent="0.25">
      <c r="A423">
        <v>2019007</v>
      </c>
      <c r="B423" t="s">
        <v>136</v>
      </c>
      <c r="C423">
        <v>14377</v>
      </c>
      <c r="D423" t="s">
        <v>566</v>
      </c>
      <c r="E423" t="s">
        <v>156</v>
      </c>
      <c r="F423" t="s">
        <v>157</v>
      </c>
      <c r="G423" t="s">
        <v>1112</v>
      </c>
      <c r="H423">
        <v>1</v>
      </c>
    </row>
    <row r="424" spans="1:8" x14ac:dyDescent="0.25">
      <c r="A424">
        <v>2019007</v>
      </c>
      <c r="B424" t="s">
        <v>136</v>
      </c>
      <c r="C424">
        <v>10705</v>
      </c>
      <c r="D424" t="s">
        <v>567</v>
      </c>
      <c r="E424" t="s">
        <v>156</v>
      </c>
      <c r="F424" t="s">
        <v>157</v>
      </c>
      <c r="G424" t="s">
        <v>1113</v>
      </c>
      <c r="H424">
        <v>1</v>
      </c>
    </row>
    <row r="425" spans="1:8" x14ac:dyDescent="0.25">
      <c r="A425">
        <v>2019007</v>
      </c>
      <c r="B425" t="s">
        <v>136</v>
      </c>
      <c r="C425">
        <v>10696</v>
      </c>
      <c r="D425" t="s">
        <v>568</v>
      </c>
      <c r="E425" t="s">
        <v>156</v>
      </c>
      <c r="F425" t="s">
        <v>157</v>
      </c>
      <c r="G425" t="s">
        <v>1114</v>
      </c>
      <c r="H425">
        <v>1</v>
      </c>
    </row>
    <row r="426" spans="1:8" x14ac:dyDescent="0.25">
      <c r="A426">
        <v>2019007</v>
      </c>
      <c r="B426" t="s">
        <v>136</v>
      </c>
      <c r="C426">
        <v>10706</v>
      </c>
      <c r="D426" t="s">
        <v>569</v>
      </c>
      <c r="E426" t="s">
        <v>156</v>
      </c>
      <c r="F426" t="s">
        <v>157</v>
      </c>
      <c r="G426" t="s">
        <v>1115</v>
      </c>
      <c r="H426">
        <v>1</v>
      </c>
    </row>
    <row r="427" spans="1:8" x14ac:dyDescent="0.25">
      <c r="A427">
        <v>2019007</v>
      </c>
      <c r="B427" t="s">
        <v>136</v>
      </c>
      <c r="C427">
        <v>10709</v>
      </c>
      <c r="D427" t="s">
        <v>570</v>
      </c>
      <c r="E427" t="s">
        <v>156</v>
      </c>
      <c r="F427" t="s">
        <v>157</v>
      </c>
      <c r="G427" t="s">
        <v>1116</v>
      </c>
      <c r="H427">
        <v>1</v>
      </c>
    </row>
    <row r="428" spans="1:8" x14ac:dyDescent="0.25">
      <c r="A428">
        <v>2019007</v>
      </c>
      <c r="B428" t="s">
        <v>136</v>
      </c>
      <c r="C428">
        <v>10711</v>
      </c>
      <c r="D428" t="s">
        <v>571</v>
      </c>
      <c r="E428" t="s">
        <v>156</v>
      </c>
      <c r="F428" t="s">
        <v>157</v>
      </c>
      <c r="G428" t="s">
        <v>1117</v>
      </c>
      <c r="H428">
        <v>1</v>
      </c>
    </row>
    <row r="429" spans="1:8" x14ac:dyDescent="0.25">
      <c r="A429">
        <v>2019007</v>
      </c>
      <c r="B429" t="s">
        <v>136</v>
      </c>
      <c r="C429">
        <v>15105</v>
      </c>
      <c r="D429" t="s">
        <v>572</v>
      </c>
      <c r="E429" t="s">
        <v>156</v>
      </c>
      <c r="F429" t="s">
        <v>157</v>
      </c>
      <c r="G429" t="s">
        <v>1118</v>
      </c>
      <c r="H429">
        <v>1</v>
      </c>
    </row>
    <row r="430" spans="1:8" x14ac:dyDescent="0.25">
      <c r="A430">
        <v>2019007</v>
      </c>
      <c r="B430" t="s">
        <v>136</v>
      </c>
      <c r="C430">
        <v>15162</v>
      </c>
      <c r="D430" t="s">
        <v>573</v>
      </c>
      <c r="E430" t="s">
        <v>156</v>
      </c>
      <c r="F430" t="s">
        <v>157</v>
      </c>
      <c r="G430" t="s">
        <v>1119</v>
      </c>
      <c r="H430">
        <v>1</v>
      </c>
    </row>
    <row r="431" spans="1:8" x14ac:dyDescent="0.25">
      <c r="A431">
        <v>519003</v>
      </c>
      <c r="B431" t="s">
        <v>137</v>
      </c>
      <c r="C431">
        <v>10343</v>
      </c>
      <c r="D431" t="s">
        <v>574</v>
      </c>
      <c r="E431" t="s">
        <v>156</v>
      </c>
      <c r="F431" t="s">
        <v>157</v>
      </c>
      <c r="G431" t="s">
        <v>1120</v>
      </c>
      <c r="H431">
        <v>1</v>
      </c>
    </row>
    <row r="432" spans="1:8" x14ac:dyDescent="0.25">
      <c r="A432">
        <v>519003</v>
      </c>
      <c r="B432" t="s">
        <v>137</v>
      </c>
      <c r="C432">
        <v>10344</v>
      </c>
      <c r="D432" t="s">
        <v>575</v>
      </c>
      <c r="E432" t="s">
        <v>156</v>
      </c>
      <c r="F432" t="s">
        <v>157</v>
      </c>
      <c r="G432" t="s">
        <v>1121</v>
      </c>
      <c r="H432">
        <v>1</v>
      </c>
    </row>
    <row r="433" spans="1:8" x14ac:dyDescent="0.25">
      <c r="A433">
        <v>519003</v>
      </c>
      <c r="B433" t="s">
        <v>137</v>
      </c>
      <c r="C433">
        <v>10346</v>
      </c>
      <c r="D433" t="s">
        <v>576</v>
      </c>
      <c r="E433" t="s">
        <v>156</v>
      </c>
      <c r="F433" t="s">
        <v>157</v>
      </c>
      <c r="G433" t="s">
        <v>1122</v>
      </c>
      <c r="H433">
        <v>1</v>
      </c>
    </row>
    <row r="434" spans="1:8" x14ac:dyDescent="0.25">
      <c r="A434">
        <v>519003</v>
      </c>
      <c r="B434" t="s">
        <v>137</v>
      </c>
      <c r="C434">
        <v>10348</v>
      </c>
      <c r="D434" t="s">
        <v>577</v>
      </c>
      <c r="E434" t="s">
        <v>156</v>
      </c>
      <c r="F434" t="s">
        <v>157</v>
      </c>
      <c r="G434" t="s">
        <v>1123</v>
      </c>
      <c r="H434">
        <v>1</v>
      </c>
    </row>
    <row r="435" spans="1:8" x14ac:dyDescent="0.25">
      <c r="A435">
        <v>519003</v>
      </c>
      <c r="B435" t="s">
        <v>137</v>
      </c>
      <c r="C435">
        <v>10342</v>
      </c>
      <c r="D435" t="s">
        <v>578</v>
      </c>
      <c r="E435" t="s">
        <v>156</v>
      </c>
      <c r="F435" t="s">
        <v>157</v>
      </c>
      <c r="G435" t="s">
        <v>1124</v>
      </c>
      <c r="H435">
        <v>1</v>
      </c>
    </row>
    <row r="436" spans="1:8" x14ac:dyDescent="0.25">
      <c r="A436">
        <v>3019001</v>
      </c>
      <c r="B436" t="s">
        <v>138</v>
      </c>
      <c r="C436">
        <v>11144</v>
      </c>
      <c r="D436" t="s">
        <v>579</v>
      </c>
      <c r="E436" t="s">
        <v>156</v>
      </c>
      <c r="F436" t="s">
        <v>157</v>
      </c>
      <c r="G436" t="s">
        <v>1125</v>
      </c>
      <c r="H436">
        <v>1</v>
      </c>
    </row>
    <row r="437" spans="1:8" x14ac:dyDescent="0.25">
      <c r="A437">
        <v>3019001</v>
      </c>
      <c r="B437" t="s">
        <v>138</v>
      </c>
      <c r="C437">
        <v>11143</v>
      </c>
      <c r="D437" t="s">
        <v>580</v>
      </c>
      <c r="E437" t="s">
        <v>156</v>
      </c>
      <c r="F437" t="s">
        <v>157</v>
      </c>
      <c r="G437" t="s">
        <v>1126</v>
      </c>
      <c r="H437">
        <v>1</v>
      </c>
    </row>
    <row r="438" spans="1:8" x14ac:dyDescent="0.25">
      <c r="A438">
        <v>1019003</v>
      </c>
      <c r="B438" t="s">
        <v>139</v>
      </c>
      <c r="C438">
        <v>10448</v>
      </c>
      <c r="D438" t="s">
        <v>581</v>
      </c>
      <c r="E438" t="s">
        <v>156</v>
      </c>
      <c r="F438" t="s">
        <v>157</v>
      </c>
      <c r="G438" t="s">
        <v>1127</v>
      </c>
      <c r="H438">
        <v>1</v>
      </c>
    </row>
    <row r="439" spans="1:8" x14ac:dyDescent="0.25">
      <c r="A439">
        <v>1019003</v>
      </c>
      <c r="B439" t="s">
        <v>139</v>
      </c>
      <c r="C439">
        <v>10449</v>
      </c>
      <c r="D439" t="s">
        <v>582</v>
      </c>
      <c r="E439" t="s">
        <v>156</v>
      </c>
      <c r="F439" t="s">
        <v>157</v>
      </c>
      <c r="G439" t="s">
        <v>1128</v>
      </c>
      <c r="H439">
        <v>1</v>
      </c>
    </row>
    <row r="440" spans="1:8" x14ac:dyDescent="0.25">
      <c r="A440">
        <v>2219004</v>
      </c>
      <c r="B440" t="s">
        <v>140</v>
      </c>
      <c r="C440">
        <v>10785</v>
      </c>
      <c r="D440" t="s">
        <v>583</v>
      </c>
      <c r="E440" t="s">
        <v>156</v>
      </c>
      <c r="F440" t="s">
        <v>157</v>
      </c>
      <c r="G440" t="s">
        <v>1129</v>
      </c>
      <c r="H440">
        <v>1</v>
      </c>
    </row>
    <row r="441" spans="1:8" x14ac:dyDescent="0.25">
      <c r="A441">
        <v>2219004</v>
      </c>
      <c r="B441" t="s">
        <v>140</v>
      </c>
      <c r="C441">
        <v>10786</v>
      </c>
      <c r="D441" t="s">
        <v>584</v>
      </c>
      <c r="E441" t="s">
        <v>156</v>
      </c>
      <c r="F441" t="s">
        <v>157</v>
      </c>
      <c r="G441" t="s">
        <v>1130</v>
      </c>
      <c r="H441">
        <v>1</v>
      </c>
    </row>
    <row r="442" spans="1:8" x14ac:dyDescent="0.25">
      <c r="A442">
        <v>2219004</v>
      </c>
      <c r="B442" t="s">
        <v>140</v>
      </c>
      <c r="C442">
        <v>10788</v>
      </c>
      <c r="D442" t="s">
        <v>585</v>
      </c>
      <c r="E442" t="s">
        <v>156</v>
      </c>
      <c r="F442" t="s">
        <v>157</v>
      </c>
      <c r="G442" t="s">
        <v>1131</v>
      </c>
      <c r="H442">
        <v>1</v>
      </c>
    </row>
    <row r="443" spans="1:8" x14ac:dyDescent="0.25">
      <c r="A443">
        <v>2219004</v>
      </c>
      <c r="B443" t="s">
        <v>140</v>
      </c>
      <c r="C443">
        <v>10783</v>
      </c>
      <c r="D443" t="s">
        <v>586</v>
      </c>
      <c r="E443" t="s">
        <v>156</v>
      </c>
      <c r="F443" t="s">
        <v>157</v>
      </c>
      <c r="G443" t="s">
        <v>1132</v>
      </c>
      <c r="H443">
        <v>1</v>
      </c>
    </row>
    <row r="444" spans="1:8" x14ac:dyDescent="0.25">
      <c r="A444">
        <v>1720001</v>
      </c>
      <c r="B444" t="s">
        <v>141</v>
      </c>
      <c r="C444">
        <v>10537</v>
      </c>
      <c r="D444" t="s">
        <v>215</v>
      </c>
      <c r="E444" t="s">
        <v>156</v>
      </c>
      <c r="F444" t="s">
        <v>157</v>
      </c>
      <c r="G444" t="s">
        <v>1133</v>
      </c>
      <c r="H444">
        <v>1</v>
      </c>
    </row>
    <row r="445" spans="1:8" x14ac:dyDescent="0.25">
      <c r="A445">
        <v>1720001</v>
      </c>
      <c r="B445" t="s">
        <v>141</v>
      </c>
      <c r="C445">
        <v>10538</v>
      </c>
      <c r="D445" t="s">
        <v>587</v>
      </c>
      <c r="E445" t="s">
        <v>156</v>
      </c>
      <c r="F445" t="s">
        <v>157</v>
      </c>
      <c r="G445" t="s">
        <v>1134</v>
      </c>
      <c r="H445">
        <v>1</v>
      </c>
    </row>
    <row r="446" spans="1:8" x14ac:dyDescent="0.25">
      <c r="A446">
        <v>1720001</v>
      </c>
      <c r="B446" t="s">
        <v>141</v>
      </c>
      <c r="C446">
        <v>10540</v>
      </c>
      <c r="D446" t="s">
        <v>588</v>
      </c>
      <c r="E446" t="s">
        <v>156</v>
      </c>
      <c r="F446" t="s">
        <v>157</v>
      </c>
      <c r="G446" t="s">
        <v>1135</v>
      </c>
      <c r="H446">
        <v>1</v>
      </c>
    </row>
    <row r="447" spans="1:8" x14ac:dyDescent="0.25">
      <c r="A447">
        <v>1720001</v>
      </c>
      <c r="B447" t="s">
        <v>141</v>
      </c>
      <c r="C447">
        <v>10539</v>
      </c>
      <c r="D447" t="s">
        <v>589</v>
      </c>
      <c r="E447" t="s">
        <v>156</v>
      </c>
      <c r="F447" t="s">
        <v>157</v>
      </c>
      <c r="G447" t="s">
        <v>1136</v>
      </c>
      <c r="H447">
        <v>1</v>
      </c>
    </row>
    <row r="448" spans="1:8" x14ac:dyDescent="0.25">
      <c r="A448">
        <v>1720001</v>
      </c>
      <c r="B448" t="s">
        <v>141</v>
      </c>
      <c r="C448">
        <v>10533</v>
      </c>
      <c r="D448" t="s">
        <v>590</v>
      </c>
      <c r="E448" t="s">
        <v>156</v>
      </c>
      <c r="F448" t="s">
        <v>157</v>
      </c>
      <c r="G448" t="s">
        <v>1137</v>
      </c>
      <c r="H448">
        <v>1</v>
      </c>
    </row>
    <row r="449" spans="1:8" x14ac:dyDescent="0.25">
      <c r="A449">
        <v>1720001</v>
      </c>
      <c r="B449" t="s">
        <v>141</v>
      </c>
      <c r="C449">
        <v>10535</v>
      </c>
      <c r="D449" t="s">
        <v>591</v>
      </c>
      <c r="E449" t="s">
        <v>156</v>
      </c>
      <c r="F449" t="s">
        <v>157</v>
      </c>
      <c r="G449" t="s">
        <v>1138</v>
      </c>
      <c r="H449">
        <v>1</v>
      </c>
    </row>
    <row r="450" spans="1:8" x14ac:dyDescent="0.25">
      <c r="A450">
        <v>1720001</v>
      </c>
      <c r="B450" t="s">
        <v>141</v>
      </c>
      <c r="C450">
        <v>10536</v>
      </c>
      <c r="D450" t="s">
        <v>592</v>
      </c>
      <c r="E450" t="s">
        <v>156</v>
      </c>
      <c r="F450" t="s">
        <v>157</v>
      </c>
      <c r="G450" t="s">
        <v>1139</v>
      </c>
      <c r="H450">
        <v>1</v>
      </c>
    </row>
    <row r="451" spans="1:8" x14ac:dyDescent="0.25">
      <c r="A451">
        <v>1720001</v>
      </c>
      <c r="B451" t="s">
        <v>141</v>
      </c>
      <c r="C451">
        <v>10542</v>
      </c>
      <c r="D451" t="s">
        <v>593</v>
      </c>
      <c r="E451" t="s">
        <v>156</v>
      </c>
      <c r="F451" t="s">
        <v>157</v>
      </c>
      <c r="G451" t="s">
        <v>1140</v>
      </c>
      <c r="H451">
        <v>1</v>
      </c>
    </row>
    <row r="452" spans="1:8" x14ac:dyDescent="0.25">
      <c r="A452">
        <v>1720001</v>
      </c>
      <c r="B452" t="s">
        <v>141</v>
      </c>
      <c r="C452">
        <v>13727</v>
      </c>
      <c r="D452" t="s">
        <v>594</v>
      </c>
      <c r="E452" t="s">
        <v>156</v>
      </c>
      <c r="F452" t="s">
        <v>157</v>
      </c>
      <c r="G452" t="s">
        <v>1141</v>
      </c>
      <c r="H452">
        <v>1</v>
      </c>
    </row>
    <row r="453" spans="1:8" x14ac:dyDescent="0.25">
      <c r="A453">
        <v>1720001</v>
      </c>
      <c r="B453" t="s">
        <v>141</v>
      </c>
      <c r="C453">
        <v>16706</v>
      </c>
      <c r="D453" t="s">
        <v>595</v>
      </c>
      <c r="E453" t="s">
        <v>156</v>
      </c>
      <c r="F453" t="s">
        <v>157</v>
      </c>
      <c r="G453" t="s">
        <v>1142</v>
      </c>
      <c r="H453">
        <v>1</v>
      </c>
    </row>
    <row r="454" spans="1:8" x14ac:dyDescent="0.25">
      <c r="A454">
        <v>1720001</v>
      </c>
      <c r="B454" t="s">
        <v>141</v>
      </c>
      <c r="C454">
        <v>10546</v>
      </c>
      <c r="D454" t="s">
        <v>596</v>
      </c>
      <c r="E454" t="s">
        <v>156</v>
      </c>
      <c r="F454" t="s">
        <v>157</v>
      </c>
      <c r="G454" t="s">
        <v>1143</v>
      </c>
      <c r="H454">
        <v>1</v>
      </c>
    </row>
    <row r="455" spans="1:8" x14ac:dyDescent="0.25">
      <c r="A455">
        <v>3420001</v>
      </c>
      <c r="B455" t="s">
        <v>142</v>
      </c>
      <c r="C455">
        <v>15619</v>
      </c>
      <c r="D455" t="s">
        <v>597</v>
      </c>
      <c r="E455" t="s">
        <v>156</v>
      </c>
      <c r="F455" t="s">
        <v>157</v>
      </c>
      <c r="G455" t="s">
        <v>1144</v>
      </c>
      <c r="H455">
        <v>1</v>
      </c>
    </row>
    <row r="456" spans="1:8" x14ac:dyDescent="0.25">
      <c r="A456">
        <v>3420001</v>
      </c>
      <c r="B456" t="s">
        <v>142</v>
      </c>
      <c r="C456">
        <v>11285</v>
      </c>
      <c r="D456" t="s">
        <v>598</v>
      </c>
      <c r="E456" t="s">
        <v>156</v>
      </c>
      <c r="F456" t="s">
        <v>157</v>
      </c>
      <c r="G456" t="s">
        <v>1145</v>
      </c>
      <c r="H456">
        <v>1</v>
      </c>
    </row>
    <row r="457" spans="1:8" x14ac:dyDescent="0.25">
      <c r="A457">
        <v>3420001</v>
      </c>
      <c r="B457" t="s">
        <v>142</v>
      </c>
      <c r="C457">
        <v>16877</v>
      </c>
      <c r="D457" t="s">
        <v>599</v>
      </c>
      <c r="E457" t="s">
        <v>156</v>
      </c>
      <c r="F457" t="s">
        <v>157</v>
      </c>
      <c r="G457" t="s">
        <v>1146</v>
      </c>
      <c r="H457">
        <v>1</v>
      </c>
    </row>
    <row r="458" spans="1:8" x14ac:dyDescent="0.25">
      <c r="A458">
        <v>3021002</v>
      </c>
      <c r="B458" t="s">
        <v>143</v>
      </c>
      <c r="C458">
        <v>11148</v>
      </c>
      <c r="D458" t="s">
        <v>600</v>
      </c>
      <c r="E458" t="s">
        <v>156</v>
      </c>
      <c r="F458" t="s">
        <v>157</v>
      </c>
      <c r="G458" t="s">
        <v>1147</v>
      </c>
      <c r="H458">
        <v>1</v>
      </c>
    </row>
    <row r="459" spans="1:8" x14ac:dyDescent="0.25">
      <c r="A459">
        <v>3021002</v>
      </c>
      <c r="B459" t="s">
        <v>143</v>
      </c>
      <c r="C459">
        <v>11149</v>
      </c>
      <c r="D459" t="s">
        <v>601</v>
      </c>
      <c r="E459" t="s">
        <v>156</v>
      </c>
      <c r="F459" t="s">
        <v>157</v>
      </c>
      <c r="G459" t="s">
        <v>1148</v>
      </c>
      <c r="H459">
        <v>1</v>
      </c>
    </row>
    <row r="460" spans="1:8" x14ac:dyDescent="0.25">
      <c r="A460">
        <v>2322001</v>
      </c>
      <c r="B460" t="s">
        <v>144</v>
      </c>
      <c r="C460">
        <v>14204</v>
      </c>
      <c r="D460" t="s">
        <v>602</v>
      </c>
      <c r="E460" t="s">
        <v>156</v>
      </c>
      <c r="F460" t="s">
        <v>156</v>
      </c>
      <c r="G460" t="s">
        <v>1149</v>
      </c>
      <c r="H460">
        <v>1</v>
      </c>
    </row>
    <row r="461" spans="1:8" x14ac:dyDescent="0.25">
      <c r="A461">
        <v>522001</v>
      </c>
      <c r="B461" t="s">
        <v>145</v>
      </c>
      <c r="C461">
        <v>10352</v>
      </c>
      <c r="D461" t="s">
        <v>603</v>
      </c>
      <c r="E461" t="s">
        <v>156</v>
      </c>
      <c r="F461" t="s">
        <v>157</v>
      </c>
      <c r="G461" t="s">
        <v>1150</v>
      </c>
      <c r="H461">
        <v>1</v>
      </c>
    </row>
    <row r="462" spans="1:8" x14ac:dyDescent="0.25">
      <c r="A462">
        <v>522001</v>
      </c>
      <c r="B462" t="s">
        <v>145</v>
      </c>
      <c r="C462">
        <v>13645</v>
      </c>
      <c r="D462" t="s">
        <v>604</v>
      </c>
      <c r="E462" t="s">
        <v>156</v>
      </c>
      <c r="F462" t="s">
        <v>157</v>
      </c>
      <c r="G462" t="s">
        <v>1151</v>
      </c>
      <c r="H462">
        <v>1</v>
      </c>
    </row>
    <row r="463" spans="1:8" x14ac:dyDescent="0.25">
      <c r="A463">
        <v>3623002</v>
      </c>
      <c r="B463" t="s">
        <v>146</v>
      </c>
      <c r="C463">
        <v>11326</v>
      </c>
      <c r="D463" t="s">
        <v>605</v>
      </c>
      <c r="E463" t="s">
        <v>156</v>
      </c>
      <c r="F463" t="s">
        <v>157</v>
      </c>
      <c r="G463" t="s">
        <v>1152</v>
      </c>
      <c r="H463">
        <v>1</v>
      </c>
    </row>
    <row r="464" spans="1:8" x14ac:dyDescent="0.25">
      <c r="A464">
        <v>1023001</v>
      </c>
      <c r="B464" t="s">
        <v>147</v>
      </c>
      <c r="C464">
        <v>13049</v>
      </c>
      <c r="D464" t="s">
        <v>606</v>
      </c>
      <c r="E464" t="s">
        <v>156</v>
      </c>
      <c r="F464" t="s">
        <v>157</v>
      </c>
      <c r="G464" t="s">
        <v>1153</v>
      </c>
      <c r="H464">
        <v>1</v>
      </c>
    </row>
    <row r="465" spans="1:8" x14ac:dyDescent="0.25">
      <c r="A465">
        <v>1023001</v>
      </c>
      <c r="B465" t="s">
        <v>147</v>
      </c>
      <c r="C465">
        <v>15345</v>
      </c>
      <c r="D465" t="s">
        <v>607</v>
      </c>
      <c r="E465" t="s">
        <v>156</v>
      </c>
      <c r="F465" t="s">
        <v>157</v>
      </c>
      <c r="G465" t="s">
        <v>1154</v>
      </c>
      <c r="H465">
        <v>1</v>
      </c>
    </row>
    <row r="466" spans="1:8" x14ac:dyDescent="0.25">
      <c r="A466">
        <v>1023001</v>
      </c>
      <c r="B466" t="s">
        <v>147</v>
      </c>
      <c r="C466">
        <v>10453</v>
      </c>
      <c r="D466" t="s">
        <v>608</v>
      </c>
      <c r="E466" t="s">
        <v>156</v>
      </c>
      <c r="F466" t="s">
        <v>156</v>
      </c>
      <c r="G466" t="s">
        <v>1155</v>
      </c>
      <c r="H466">
        <v>1</v>
      </c>
    </row>
    <row r="467" spans="1:8" x14ac:dyDescent="0.25">
      <c r="A467">
        <v>1023001</v>
      </c>
      <c r="B467" t="s">
        <v>147</v>
      </c>
      <c r="C467">
        <v>10451</v>
      </c>
      <c r="D467" t="s">
        <v>609</v>
      </c>
      <c r="E467" t="s">
        <v>156</v>
      </c>
      <c r="F467" t="s">
        <v>157</v>
      </c>
      <c r="G467" t="s">
        <v>1156</v>
      </c>
      <c r="H467">
        <v>1</v>
      </c>
    </row>
    <row r="468" spans="1:8" x14ac:dyDescent="0.25">
      <c r="A468">
        <v>2423006</v>
      </c>
      <c r="B468" t="s">
        <v>148</v>
      </c>
      <c r="C468">
        <v>14006</v>
      </c>
      <c r="D468" t="s">
        <v>610</v>
      </c>
      <c r="E468" t="s">
        <v>156</v>
      </c>
      <c r="F468" t="s">
        <v>157</v>
      </c>
      <c r="G468" t="s">
        <v>1157</v>
      </c>
      <c r="H468">
        <v>1</v>
      </c>
    </row>
    <row r="469" spans="1:8" x14ac:dyDescent="0.25">
      <c r="A469">
        <v>2423006</v>
      </c>
      <c r="B469" t="s">
        <v>148</v>
      </c>
      <c r="C469">
        <v>10908</v>
      </c>
      <c r="D469" t="s">
        <v>611</v>
      </c>
      <c r="E469" t="s">
        <v>156</v>
      </c>
      <c r="F469" t="s">
        <v>157</v>
      </c>
      <c r="G469" t="s">
        <v>1158</v>
      </c>
      <c r="H469">
        <v>1</v>
      </c>
    </row>
    <row r="470" spans="1:8" x14ac:dyDescent="0.25">
      <c r="A470">
        <v>2423006</v>
      </c>
      <c r="B470" t="s">
        <v>148</v>
      </c>
      <c r="C470">
        <v>10910</v>
      </c>
      <c r="D470" t="s">
        <v>612</v>
      </c>
      <c r="E470" t="s">
        <v>156</v>
      </c>
      <c r="F470" t="s">
        <v>157</v>
      </c>
      <c r="G470" t="s">
        <v>1159</v>
      </c>
      <c r="H470">
        <v>1</v>
      </c>
    </row>
    <row r="471" spans="1:8" x14ac:dyDescent="0.25">
      <c r="A471">
        <v>2423006</v>
      </c>
      <c r="B471" t="s">
        <v>148</v>
      </c>
      <c r="C471">
        <v>10911</v>
      </c>
      <c r="D471" t="s">
        <v>212</v>
      </c>
      <c r="E471" t="s">
        <v>156</v>
      </c>
      <c r="F471" t="s">
        <v>157</v>
      </c>
      <c r="G471" t="s">
        <v>1160</v>
      </c>
      <c r="H471">
        <v>1</v>
      </c>
    </row>
    <row r="472" spans="1:8" x14ac:dyDescent="0.25">
      <c r="A472">
        <v>2423006</v>
      </c>
      <c r="B472" t="s">
        <v>148</v>
      </c>
      <c r="C472">
        <v>10912</v>
      </c>
      <c r="D472" t="s">
        <v>613</v>
      </c>
      <c r="E472" t="s">
        <v>156</v>
      </c>
      <c r="F472" t="s">
        <v>157</v>
      </c>
      <c r="G472" t="s">
        <v>1161</v>
      </c>
      <c r="H472">
        <v>1</v>
      </c>
    </row>
    <row r="473" spans="1:8" x14ac:dyDescent="0.25">
      <c r="A473">
        <v>2423006</v>
      </c>
      <c r="B473" t="s">
        <v>148</v>
      </c>
      <c r="C473">
        <v>13840</v>
      </c>
      <c r="D473" t="s">
        <v>614</v>
      </c>
      <c r="E473" t="s">
        <v>156</v>
      </c>
      <c r="F473" t="s">
        <v>157</v>
      </c>
      <c r="G473" t="s">
        <v>1162</v>
      </c>
      <c r="H473">
        <v>1</v>
      </c>
    </row>
    <row r="474" spans="1:8" x14ac:dyDescent="0.25">
      <c r="A474">
        <v>2423006</v>
      </c>
      <c r="B474" t="s">
        <v>148</v>
      </c>
      <c r="C474">
        <v>10909</v>
      </c>
      <c r="D474" t="s">
        <v>615</v>
      </c>
      <c r="E474" t="s">
        <v>156</v>
      </c>
      <c r="F474" t="s">
        <v>157</v>
      </c>
      <c r="G474" t="s">
        <v>1163</v>
      </c>
      <c r="H474">
        <v>1</v>
      </c>
    </row>
    <row r="475" spans="1:8" x14ac:dyDescent="0.25">
      <c r="A475">
        <v>2423006</v>
      </c>
      <c r="B475" t="s">
        <v>148</v>
      </c>
      <c r="C475">
        <v>10913</v>
      </c>
      <c r="D475" t="s">
        <v>394</v>
      </c>
      <c r="E475" t="s">
        <v>156</v>
      </c>
      <c r="F475" t="s">
        <v>157</v>
      </c>
      <c r="G475" t="s">
        <v>1164</v>
      </c>
      <c r="H475">
        <v>1</v>
      </c>
    </row>
    <row r="476" spans="1:8" x14ac:dyDescent="0.25">
      <c r="A476">
        <v>1025001</v>
      </c>
      <c r="B476" t="s">
        <v>149</v>
      </c>
      <c r="C476">
        <v>10456</v>
      </c>
      <c r="D476" t="s">
        <v>616</v>
      </c>
      <c r="E476" t="s">
        <v>156</v>
      </c>
      <c r="F476" t="s">
        <v>157</v>
      </c>
      <c r="G476" t="s">
        <v>1165</v>
      </c>
      <c r="H476">
        <v>1</v>
      </c>
    </row>
    <row r="477" spans="1:8" x14ac:dyDescent="0.25">
      <c r="A477">
        <v>1025001</v>
      </c>
      <c r="B477" t="s">
        <v>149</v>
      </c>
      <c r="C477">
        <v>10455</v>
      </c>
      <c r="D477" t="s">
        <v>617</v>
      </c>
      <c r="E477" t="s">
        <v>156</v>
      </c>
      <c r="F477" t="s">
        <v>157</v>
      </c>
      <c r="G477" t="s">
        <v>1166</v>
      </c>
      <c r="H477">
        <v>1</v>
      </c>
    </row>
  </sheetData>
  <sheetProtection algorithmName="SHA-512" hashValue="bbh0BqnkdD+Q7mTo8jGNhviAlBC2CT9qZlgrgN9cnpUCImHkH9dihb42TZju5mofk98bCU14rnI8nM+yJ95e4g==" saltValue="F7Y+arkWLrEBNGAi8J5NbQ=="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C05FB-1320-4229-B134-4C5AA383B589}">
  <sheetPr codeName="Sheet8">
    <tabColor rgb="FFFFFF00"/>
  </sheetPr>
  <dimension ref="A1:F477"/>
  <sheetViews>
    <sheetView zoomScale="90" zoomScaleNormal="90" workbookViewId="0">
      <selection activeCell="D2" sqref="D2"/>
    </sheetView>
  </sheetViews>
  <sheetFormatPr defaultRowHeight="15" x14ac:dyDescent="0.25"/>
  <cols>
    <col min="1" max="1" width="11.85546875" bestFit="1" customWidth="1"/>
    <col min="2" max="2" width="13.85546875" bestFit="1" customWidth="1"/>
    <col min="3" max="3" width="37" bestFit="1" customWidth="1"/>
    <col min="4" max="4" width="81.140625" bestFit="1" customWidth="1"/>
    <col min="5" max="5" width="8.7109375" bestFit="1" customWidth="1"/>
    <col min="6" max="6" width="9.140625" bestFit="1" customWidth="1"/>
  </cols>
  <sheetData>
    <row r="1" spans="1:6" x14ac:dyDescent="0.25">
      <c r="A1" s="94" t="s">
        <v>667</v>
      </c>
      <c r="B1" s="95" t="s">
        <v>668</v>
      </c>
      <c r="C1" s="95" t="s">
        <v>669</v>
      </c>
      <c r="D1" s="95" t="s">
        <v>670</v>
      </c>
      <c r="E1" s="95" t="s">
        <v>671</v>
      </c>
      <c r="F1" s="96" t="s">
        <v>1167</v>
      </c>
    </row>
    <row r="2" spans="1:6" x14ac:dyDescent="0.25">
      <c r="A2" s="97">
        <v>87790</v>
      </c>
      <c r="B2" s="98">
        <v>201001</v>
      </c>
      <c r="C2" s="98" t="s">
        <v>41</v>
      </c>
      <c r="D2" s="98" t="s">
        <v>155</v>
      </c>
      <c r="E2" s="98">
        <v>15014</v>
      </c>
      <c r="F2" s="99">
        <v>1</v>
      </c>
    </row>
    <row r="3" spans="1:6" x14ac:dyDescent="0.25">
      <c r="A3" s="100">
        <v>87808</v>
      </c>
      <c r="B3" s="101">
        <v>401002</v>
      </c>
      <c r="C3" s="101" t="s">
        <v>42</v>
      </c>
      <c r="D3" s="101" t="s">
        <v>158</v>
      </c>
      <c r="E3" s="101">
        <v>10010</v>
      </c>
      <c r="F3" s="102">
        <v>1</v>
      </c>
    </row>
    <row r="4" spans="1:6" x14ac:dyDescent="0.25">
      <c r="A4" s="97">
        <v>87809</v>
      </c>
      <c r="B4" s="98">
        <v>3001001</v>
      </c>
      <c r="C4" s="98" t="s">
        <v>43</v>
      </c>
      <c r="D4" s="98" t="s">
        <v>159</v>
      </c>
      <c r="E4" s="98">
        <v>14206</v>
      </c>
      <c r="F4" s="99">
        <v>1</v>
      </c>
    </row>
    <row r="5" spans="1:6" x14ac:dyDescent="0.25">
      <c r="A5" s="100">
        <v>87810</v>
      </c>
      <c r="B5" s="101">
        <v>3001001</v>
      </c>
      <c r="C5" s="101" t="s">
        <v>43</v>
      </c>
      <c r="D5" s="101" t="s">
        <v>160</v>
      </c>
      <c r="E5" s="101">
        <v>11116</v>
      </c>
      <c r="F5" s="102">
        <v>1</v>
      </c>
    </row>
    <row r="6" spans="1:6" x14ac:dyDescent="0.25">
      <c r="A6" s="97">
        <v>87811</v>
      </c>
      <c r="B6" s="98">
        <v>102001</v>
      </c>
      <c r="C6" s="98" t="s">
        <v>44</v>
      </c>
      <c r="D6" s="98" t="s">
        <v>161</v>
      </c>
      <c r="E6" s="98">
        <v>16662</v>
      </c>
      <c r="F6" s="99">
        <v>1</v>
      </c>
    </row>
    <row r="7" spans="1:6" x14ac:dyDescent="0.25">
      <c r="A7" s="100">
        <v>87812</v>
      </c>
      <c r="B7" s="101">
        <v>102001</v>
      </c>
      <c r="C7" s="101" t="s">
        <v>44</v>
      </c>
      <c r="D7" s="101" t="s">
        <v>672</v>
      </c>
      <c r="E7" s="101">
        <v>10017</v>
      </c>
      <c r="F7" s="102">
        <v>1</v>
      </c>
    </row>
    <row r="8" spans="1:6" x14ac:dyDescent="0.25">
      <c r="A8" s="97">
        <v>87813</v>
      </c>
      <c r="B8" s="98">
        <v>102001</v>
      </c>
      <c r="C8" s="98" t="s">
        <v>44</v>
      </c>
      <c r="D8" s="98" t="s">
        <v>163</v>
      </c>
      <c r="E8" s="98">
        <v>14855</v>
      </c>
      <c r="F8" s="99">
        <v>1</v>
      </c>
    </row>
    <row r="9" spans="1:6" x14ac:dyDescent="0.25">
      <c r="A9" s="100">
        <v>87814</v>
      </c>
      <c r="B9" s="101">
        <v>102001</v>
      </c>
      <c r="C9" s="101" t="s">
        <v>44</v>
      </c>
      <c r="D9" s="101" t="s">
        <v>164</v>
      </c>
      <c r="E9" s="101">
        <v>16879</v>
      </c>
      <c r="F9" s="102">
        <v>1</v>
      </c>
    </row>
    <row r="10" spans="1:6" x14ac:dyDescent="0.25">
      <c r="A10" s="97">
        <v>87815</v>
      </c>
      <c r="B10" s="98">
        <v>102001</v>
      </c>
      <c r="C10" s="98" t="s">
        <v>44</v>
      </c>
      <c r="D10" s="98" t="s">
        <v>165</v>
      </c>
      <c r="E10" s="98">
        <v>10022</v>
      </c>
      <c r="F10" s="99">
        <v>1</v>
      </c>
    </row>
    <row r="11" spans="1:6" x14ac:dyDescent="0.25">
      <c r="A11" s="100">
        <v>87867</v>
      </c>
      <c r="B11" s="101">
        <v>902001</v>
      </c>
      <c r="C11" s="101" t="s">
        <v>673</v>
      </c>
      <c r="D11" s="101" t="s">
        <v>166</v>
      </c>
      <c r="E11" s="101">
        <v>10036</v>
      </c>
      <c r="F11" s="102">
        <v>1</v>
      </c>
    </row>
    <row r="12" spans="1:6" x14ac:dyDescent="0.25">
      <c r="A12" s="97">
        <v>87875</v>
      </c>
      <c r="B12" s="98">
        <v>902001</v>
      </c>
      <c r="C12" s="98" t="s">
        <v>673</v>
      </c>
      <c r="D12" s="98" t="s">
        <v>167</v>
      </c>
      <c r="E12" s="98">
        <v>10038</v>
      </c>
      <c r="F12" s="99">
        <v>1</v>
      </c>
    </row>
    <row r="13" spans="1:6" x14ac:dyDescent="0.25">
      <c r="A13" s="100">
        <v>87876</v>
      </c>
      <c r="B13" s="101">
        <v>902001</v>
      </c>
      <c r="C13" s="101" t="s">
        <v>673</v>
      </c>
      <c r="D13" s="101" t="s">
        <v>168</v>
      </c>
      <c r="E13" s="101">
        <v>13454</v>
      </c>
      <c r="F13" s="102">
        <v>1</v>
      </c>
    </row>
    <row r="14" spans="1:6" x14ac:dyDescent="0.25">
      <c r="A14" s="97">
        <v>87877</v>
      </c>
      <c r="B14" s="98">
        <v>902001</v>
      </c>
      <c r="C14" s="98" t="s">
        <v>673</v>
      </c>
      <c r="D14" s="98" t="s">
        <v>169</v>
      </c>
      <c r="E14" s="98">
        <v>10042</v>
      </c>
      <c r="F14" s="99">
        <v>1</v>
      </c>
    </row>
    <row r="15" spans="1:6" x14ac:dyDescent="0.25">
      <c r="A15" s="100">
        <v>87878</v>
      </c>
      <c r="B15" s="101">
        <v>902001</v>
      </c>
      <c r="C15" s="101" t="s">
        <v>673</v>
      </c>
      <c r="D15" s="101" t="s">
        <v>674</v>
      </c>
      <c r="E15" s="101">
        <v>10028</v>
      </c>
      <c r="F15" s="102">
        <v>1</v>
      </c>
    </row>
    <row r="16" spans="1:6" x14ac:dyDescent="0.25">
      <c r="A16" s="97">
        <v>87879</v>
      </c>
      <c r="B16" s="98">
        <v>902001</v>
      </c>
      <c r="C16" s="98" t="s">
        <v>673</v>
      </c>
      <c r="D16" s="98" t="s">
        <v>171</v>
      </c>
      <c r="E16" s="98">
        <v>10033</v>
      </c>
      <c r="F16" s="99">
        <v>1</v>
      </c>
    </row>
    <row r="17" spans="1:6" x14ac:dyDescent="0.25">
      <c r="A17" s="100">
        <v>87880</v>
      </c>
      <c r="B17" s="101">
        <v>902001</v>
      </c>
      <c r="C17" s="101" t="s">
        <v>673</v>
      </c>
      <c r="D17" s="101" t="s">
        <v>172</v>
      </c>
      <c r="E17" s="101">
        <v>14788</v>
      </c>
      <c r="F17" s="102">
        <v>1</v>
      </c>
    </row>
    <row r="18" spans="1:6" x14ac:dyDescent="0.25">
      <c r="A18" s="97">
        <v>87881</v>
      </c>
      <c r="B18" s="98">
        <v>2002002</v>
      </c>
      <c r="C18" s="98" t="s">
        <v>46</v>
      </c>
      <c r="D18" s="98" t="s">
        <v>173</v>
      </c>
      <c r="E18" s="98">
        <v>10581</v>
      </c>
      <c r="F18" s="99">
        <v>1</v>
      </c>
    </row>
    <row r="19" spans="1:6" x14ac:dyDescent="0.25">
      <c r="A19" s="100">
        <v>87882</v>
      </c>
      <c r="B19" s="101">
        <v>2002002</v>
      </c>
      <c r="C19" s="101" t="s">
        <v>46</v>
      </c>
      <c r="D19" s="101" t="s">
        <v>174</v>
      </c>
      <c r="E19" s="101">
        <v>10584</v>
      </c>
      <c r="F19" s="102">
        <v>1</v>
      </c>
    </row>
    <row r="20" spans="1:6" x14ac:dyDescent="0.25">
      <c r="A20" s="97">
        <v>87883</v>
      </c>
      <c r="B20" s="98">
        <v>2002002</v>
      </c>
      <c r="C20" s="98" t="s">
        <v>46</v>
      </c>
      <c r="D20" s="98" t="s">
        <v>175</v>
      </c>
      <c r="E20" s="98">
        <v>10585</v>
      </c>
      <c r="F20" s="99">
        <v>1</v>
      </c>
    </row>
    <row r="21" spans="1:6" x14ac:dyDescent="0.25">
      <c r="A21" s="100">
        <v>87884</v>
      </c>
      <c r="B21" s="101">
        <v>2002002</v>
      </c>
      <c r="C21" s="101" t="s">
        <v>46</v>
      </c>
      <c r="D21" s="101" t="s">
        <v>176</v>
      </c>
      <c r="E21" s="101">
        <v>10587</v>
      </c>
      <c r="F21" s="102">
        <v>1</v>
      </c>
    </row>
    <row r="22" spans="1:6" x14ac:dyDescent="0.25">
      <c r="A22" s="97">
        <v>87885</v>
      </c>
      <c r="B22" s="98">
        <v>802001</v>
      </c>
      <c r="C22" s="98" t="s">
        <v>675</v>
      </c>
      <c r="D22" s="98" t="s">
        <v>177</v>
      </c>
      <c r="E22" s="98">
        <v>10389</v>
      </c>
      <c r="F22" s="99">
        <v>1</v>
      </c>
    </row>
    <row r="23" spans="1:6" x14ac:dyDescent="0.25">
      <c r="A23" s="100">
        <v>87886</v>
      </c>
      <c r="B23" s="101">
        <v>802001</v>
      </c>
      <c r="C23" s="101" t="s">
        <v>675</v>
      </c>
      <c r="D23" s="101" t="s">
        <v>676</v>
      </c>
      <c r="E23" s="101">
        <v>10388</v>
      </c>
      <c r="F23" s="102">
        <v>1</v>
      </c>
    </row>
    <row r="24" spans="1:6" x14ac:dyDescent="0.25">
      <c r="A24" s="97">
        <v>87887</v>
      </c>
      <c r="B24" s="98">
        <v>802001</v>
      </c>
      <c r="C24" s="98" t="s">
        <v>675</v>
      </c>
      <c r="D24" s="98" t="s">
        <v>179</v>
      </c>
      <c r="E24" s="98">
        <v>10390</v>
      </c>
      <c r="F24" s="99">
        <v>1</v>
      </c>
    </row>
    <row r="25" spans="1:6" x14ac:dyDescent="0.25">
      <c r="A25" s="100">
        <v>87888</v>
      </c>
      <c r="B25" s="101">
        <v>1502001</v>
      </c>
      <c r="C25" s="101" t="s">
        <v>48</v>
      </c>
      <c r="D25" s="101" t="s">
        <v>180</v>
      </c>
      <c r="E25" s="101">
        <v>14200</v>
      </c>
      <c r="F25" s="102">
        <v>1</v>
      </c>
    </row>
    <row r="26" spans="1:6" x14ac:dyDescent="0.25">
      <c r="A26" s="97">
        <v>87889</v>
      </c>
      <c r="B26" s="98">
        <v>1502001</v>
      </c>
      <c r="C26" s="98" t="s">
        <v>48</v>
      </c>
      <c r="D26" s="98" t="s">
        <v>181</v>
      </c>
      <c r="E26" s="98">
        <v>10476</v>
      </c>
      <c r="F26" s="99">
        <v>1</v>
      </c>
    </row>
    <row r="27" spans="1:6" x14ac:dyDescent="0.25">
      <c r="A27" s="100">
        <v>87890</v>
      </c>
      <c r="B27" s="101">
        <v>2403005</v>
      </c>
      <c r="C27" s="101" t="s">
        <v>677</v>
      </c>
      <c r="D27" s="101" t="s">
        <v>182</v>
      </c>
      <c r="E27" s="101">
        <v>10814</v>
      </c>
      <c r="F27" s="102">
        <v>1</v>
      </c>
    </row>
    <row r="28" spans="1:6" x14ac:dyDescent="0.25">
      <c r="A28" s="97">
        <v>87891</v>
      </c>
      <c r="B28" s="98">
        <v>2403005</v>
      </c>
      <c r="C28" s="98" t="s">
        <v>677</v>
      </c>
      <c r="D28" s="98" t="s">
        <v>183</v>
      </c>
      <c r="E28" s="98">
        <v>16024</v>
      </c>
      <c r="F28" s="99">
        <v>1</v>
      </c>
    </row>
    <row r="29" spans="1:6" x14ac:dyDescent="0.25">
      <c r="A29" s="100">
        <v>87892</v>
      </c>
      <c r="B29" s="101">
        <v>2603006</v>
      </c>
      <c r="C29" s="101" t="s">
        <v>50</v>
      </c>
      <c r="D29" s="101" t="s">
        <v>184</v>
      </c>
      <c r="E29" s="101">
        <v>10925</v>
      </c>
      <c r="F29" s="102">
        <v>1</v>
      </c>
    </row>
    <row r="30" spans="1:6" x14ac:dyDescent="0.25">
      <c r="A30" s="97">
        <v>87893</v>
      </c>
      <c r="B30" s="98">
        <v>2603006</v>
      </c>
      <c r="C30" s="98" t="s">
        <v>50</v>
      </c>
      <c r="D30" s="98" t="s">
        <v>187</v>
      </c>
      <c r="E30" s="98">
        <v>10926</v>
      </c>
      <c r="F30" s="99">
        <v>1</v>
      </c>
    </row>
    <row r="31" spans="1:6" x14ac:dyDescent="0.25">
      <c r="A31" s="100">
        <v>87894</v>
      </c>
      <c r="B31" s="101">
        <v>2603006</v>
      </c>
      <c r="C31" s="101" t="s">
        <v>50</v>
      </c>
      <c r="D31" s="101" t="s">
        <v>188</v>
      </c>
      <c r="E31" s="101">
        <v>10927</v>
      </c>
      <c r="F31" s="102">
        <v>1</v>
      </c>
    </row>
    <row r="32" spans="1:6" x14ac:dyDescent="0.25">
      <c r="A32" s="97">
        <v>87895</v>
      </c>
      <c r="B32" s="98">
        <v>2603006</v>
      </c>
      <c r="C32" s="98" t="s">
        <v>50</v>
      </c>
      <c r="D32" s="98" t="s">
        <v>186</v>
      </c>
      <c r="E32" s="98">
        <v>10930</v>
      </c>
      <c r="F32" s="99">
        <v>1</v>
      </c>
    </row>
    <row r="33" spans="1:6" x14ac:dyDescent="0.25">
      <c r="A33" s="100">
        <v>87896</v>
      </c>
      <c r="B33" s="101">
        <v>2603006</v>
      </c>
      <c r="C33" s="101" t="s">
        <v>50</v>
      </c>
      <c r="D33" s="101" t="s">
        <v>185</v>
      </c>
      <c r="E33" s="101">
        <v>16822</v>
      </c>
      <c r="F33" s="102">
        <v>1</v>
      </c>
    </row>
    <row r="34" spans="1:6" x14ac:dyDescent="0.25">
      <c r="A34" s="97">
        <v>87951</v>
      </c>
      <c r="B34" s="98">
        <v>803001</v>
      </c>
      <c r="C34" s="98" t="s">
        <v>51</v>
      </c>
      <c r="D34" s="98" t="s">
        <v>189</v>
      </c>
      <c r="E34" s="98">
        <v>10052</v>
      </c>
      <c r="F34" s="99">
        <v>1</v>
      </c>
    </row>
    <row r="35" spans="1:6" x14ac:dyDescent="0.25">
      <c r="A35" s="100">
        <v>87952</v>
      </c>
      <c r="B35" s="101">
        <v>1503002</v>
      </c>
      <c r="C35" s="101" t="s">
        <v>52</v>
      </c>
      <c r="D35" s="101" t="s">
        <v>190</v>
      </c>
      <c r="E35" s="101">
        <v>11627</v>
      </c>
      <c r="F35" s="102">
        <v>1</v>
      </c>
    </row>
    <row r="36" spans="1:6" x14ac:dyDescent="0.25">
      <c r="A36" s="97">
        <v>87953</v>
      </c>
      <c r="B36" s="98">
        <v>1503002</v>
      </c>
      <c r="C36" s="98" t="s">
        <v>52</v>
      </c>
      <c r="D36" s="98" t="s">
        <v>191</v>
      </c>
      <c r="E36" s="98">
        <v>11628</v>
      </c>
      <c r="F36" s="99">
        <v>1</v>
      </c>
    </row>
    <row r="37" spans="1:6" x14ac:dyDescent="0.25">
      <c r="A37" s="100">
        <v>87954</v>
      </c>
      <c r="B37" s="101">
        <v>1503002</v>
      </c>
      <c r="C37" s="101" t="s">
        <v>52</v>
      </c>
      <c r="D37" s="101" t="s">
        <v>192</v>
      </c>
      <c r="E37" s="101">
        <v>16828</v>
      </c>
      <c r="F37" s="102">
        <v>1</v>
      </c>
    </row>
    <row r="38" spans="1:6" x14ac:dyDescent="0.25">
      <c r="A38" s="97">
        <v>87955</v>
      </c>
      <c r="B38" s="98">
        <v>2703001</v>
      </c>
      <c r="C38" s="98" t="s">
        <v>53</v>
      </c>
      <c r="D38" s="98" t="s">
        <v>193</v>
      </c>
      <c r="E38" s="98">
        <v>12999</v>
      </c>
      <c r="F38" s="99">
        <v>1</v>
      </c>
    </row>
    <row r="39" spans="1:6" x14ac:dyDescent="0.25">
      <c r="A39" s="100">
        <v>87956</v>
      </c>
      <c r="B39" s="101">
        <v>2703001</v>
      </c>
      <c r="C39" s="101" t="s">
        <v>53</v>
      </c>
      <c r="D39" s="101" t="s">
        <v>194</v>
      </c>
      <c r="E39" s="101">
        <v>11089</v>
      </c>
      <c r="F39" s="102">
        <v>1</v>
      </c>
    </row>
    <row r="40" spans="1:6" x14ac:dyDescent="0.25">
      <c r="A40" s="97">
        <v>87957</v>
      </c>
      <c r="B40" s="98">
        <v>2703001</v>
      </c>
      <c r="C40" s="98" t="s">
        <v>53</v>
      </c>
      <c r="D40" s="98" t="s">
        <v>195</v>
      </c>
      <c r="E40" s="98">
        <v>11092</v>
      </c>
      <c r="F40" s="99">
        <v>1</v>
      </c>
    </row>
    <row r="41" spans="1:6" x14ac:dyDescent="0.25">
      <c r="A41" s="100">
        <v>87958</v>
      </c>
      <c r="B41" s="101">
        <v>2703001</v>
      </c>
      <c r="C41" s="101" t="s">
        <v>53</v>
      </c>
      <c r="D41" s="101" t="s">
        <v>196</v>
      </c>
      <c r="E41" s="101">
        <v>11093</v>
      </c>
      <c r="F41" s="102">
        <v>1</v>
      </c>
    </row>
    <row r="42" spans="1:6" x14ac:dyDescent="0.25">
      <c r="A42" s="97">
        <v>87959</v>
      </c>
      <c r="B42" s="98">
        <v>2703001</v>
      </c>
      <c r="C42" s="98" t="s">
        <v>53</v>
      </c>
      <c r="D42" s="98" t="s">
        <v>197</v>
      </c>
      <c r="E42" s="98">
        <v>11090</v>
      </c>
      <c r="F42" s="99">
        <v>1</v>
      </c>
    </row>
    <row r="43" spans="1:6" x14ac:dyDescent="0.25">
      <c r="A43" s="100">
        <v>87998</v>
      </c>
      <c r="B43" s="101">
        <v>503001</v>
      </c>
      <c r="C43" s="101" t="s">
        <v>54</v>
      </c>
      <c r="D43" s="101" t="s">
        <v>198</v>
      </c>
      <c r="E43" s="101">
        <v>10327</v>
      </c>
      <c r="F43" s="102">
        <v>1</v>
      </c>
    </row>
    <row r="44" spans="1:6" x14ac:dyDescent="0.25">
      <c r="A44" s="97">
        <v>87999</v>
      </c>
      <c r="B44" s="98">
        <v>603004</v>
      </c>
      <c r="C44" s="98" t="s">
        <v>678</v>
      </c>
      <c r="D44" s="98" t="s">
        <v>199</v>
      </c>
      <c r="E44" s="98">
        <v>10359</v>
      </c>
      <c r="F44" s="99">
        <v>1</v>
      </c>
    </row>
    <row r="45" spans="1:6" x14ac:dyDescent="0.25">
      <c r="A45" s="100">
        <v>88000</v>
      </c>
      <c r="B45" s="101">
        <v>603004</v>
      </c>
      <c r="C45" s="101" t="s">
        <v>678</v>
      </c>
      <c r="D45" s="101" t="s">
        <v>200</v>
      </c>
      <c r="E45" s="101">
        <v>13503</v>
      </c>
      <c r="F45" s="102">
        <v>1</v>
      </c>
    </row>
    <row r="46" spans="1:6" x14ac:dyDescent="0.25">
      <c r="A46" s="97">
        <v>88001</v>
      </c>
      <c r="B46" s="98">
        <v>603004</v>
      </c>
      <c r="C46" s="98" t="s">
        <v>678</v>
      </c>
      <c r="D46" s="98" t="s">
        <v>201</v>
      </c>
      <c r="E46" s="98">
        <v>16516</v>
      </c>
      <c r="F46" s="99">
        <v>1</v>
      </c>
    </row>
    <row r="47" spans="1:6" x14ac:dyDescent="0.25">
      <c r="A47" s="100">
        <v>88002</v>
      </c>
      <c r="B47" s="101">
        <v>603004</v>
      </c>
      <c r="C47" s="101" t="s">
        <v>678</v>
      </c>
      <c r="D47" s="101" t="s">
        <v>202</v>
      </c>
      <c r="E47" s="101">
        <v>10363</v>
      </c>
      <c r="F47" s="102">
        <v>1</v>
      </c>
    </row>
    <row r="48" spans="1:6" x14ac:dyDescent="0.25">
      <c r="A48" s="97">
        <v>88003</v>
      </c>
      <c r="B48" s="98">
        <v>603004</v>
      </c>
      <c r="C48" s="98" t="s">
        <v>678</v>
      </c>
      <c r="D48" s="98" t="s">
        <v>203</v>
      </c>
      <c r="E48" s="98">
        <v>16464</v>
      </c>
      <c r="F48" s="99">
        <v>1</v>
      </c>
    </row>
    <row r="49" spans="1:6" x14ac:dyDescent="0.25">
      <c r="A49" s="100">
        <v>88004</v>
      </c>
      <c r="B49" s="101">
        <v>603004</v>
      </c>
      <c r="C49" s="101" t="s">
        <v>678</v>
      </c>
      <c r="D49" s="101" t="s">
        <v>204</v>
      </c>
      <c r="E49" s="101">
        <v>10358</v>
      </c>
      <c r="F49" s="102">
        <v>1</v>
      </c>
    </row>
    <row r="50" spans="1:6" x14ac:dyDescent="0.25">
      <c r="A50" s="97">
        <v>88005</v>
      </c>
      <c r="B50" s="98">
        <v>603005</v>
      </c>
      <c r="C50" s="98" t="s">
        <v>56</v>
      </c>
      <c r="D50" s="98" t="s">
        <v>205</v>
      </c>
      <c r="E50" s="98">
        <v>10057</v>
      </c>
      <c r="F50" s="99">
        <v>1</v>
      </c>
    </row>
    <row r="51" spans="1:6" x14ac:dyDescent="0.25">
      <c r="A51" s="100">
        <v>88006</v>
      </c>
      <c r="B51" s="101">
        <v>603005</v>
      </c>
      <c r="C51" s="101" t="s">
        <v>56</v>
      </c>
      <c r="D51" s="101" t="s">
        <v>206</v>
      </c>
      <c r="E51" s="101">
        <v>16017</v>
      </c>
      <c r="F51" s="102">
        <v>1</v>
      </c>
    </row>
    <row r="52" spans="1:6" x14ac:dyDescent="0.25">
      <c r="A52" s="97">
        <v>88007</v>
      </c>
      <c r="B52" s="98">
        <v>603005</v>
      </c>
      <c r="C52" s="98" t="s">
        <v>56</v>
      </c>
      <c r="D52" s="98" t="s">
        <v>207</v>
      </c>
      <c r="E52" s="98">
        <v>16016</v>
      </c>
      <c r="F52" s="99">
        <v>1</v>
      </c>
    </row>
    <row r="53" spans="1:6" x14ac:dyDescent="0.25">
      <c r="A53" s="100">
        <v>88008</v>
      </c>
      <c r="B53" s="101">
        <v>603005</v>
      </c>
      <c r="C53" s="101" t="s">
        <v>56</v>
      </c>
      <c r="D53" s="101" t="s">
        <v>208</v>
      </c>
      <c r="E53" s="101">
        <v>16324</v>
      </c>
      <c r="F53" s="102">
        <v>1</v>
      </c>
    </row>
    <row r="54" spans="1:6" x14ac:dyDescent="0.25">
      <c r="A54" s="97">
        <v>88009</v>
      </c>
      <c r="B54" s="98">
        <v>603005</v>
      </c>
      <c r="C54" s="98" t="s">
        <v>56</v>
      </c>
      <c r="D54" s="98" t="s">
        <v>209</v>
      </c>
      <c r="E54" s="98">
        <v>15023</v>
      </c>
      <c r="F54" s="99">
        <v>1</v>
      </c>
    </row>
    <row r="55" spans="1:6" x14ac:dyDescent="0.25">
      <c r="A55" s="100">
        <v>88010</v>
      </c>
      <c r="B55" s="101">
        <v>203003</v>
      </c>
      <c r="C55" s="101" t="s">
        <v>57</v>
      </c>
      <c r="D55" s="101" t="s">
        <v>210</v>
      </c>
      <c r="E55" s="101">
        <v>10178</v>
      </c>
      <c r="F55" s="102">
        <v>1</v>
      </c>
    </row>
    <row r="56" spans="1:6" x14ac:dyDescent="0.25">
      <c r="A56" s="97">
        <v>88011</v>
      </c>
      <c r="B56" s="98">
        <v>203003</v>
      </c>
      <c r="C56" s="98" t="s">
        <v>57</v>
      </c>
      <c r="D56" s="98" t="s">
        <v>211</v>
      </c>
      <c r="E56" s="98">
        <v>10185</v>
      </c>
      <c r="F56" s="99">
        <v>1</v>
      </c>
    </row>
    <row r="57" spans="1:6" x14ac:dyDescent="0.25">
      <c r="A57" s="100">
        <v>88012</v>
      </c>
      <c r="B57" s="101">
        <v>203003</v>
      </c>
      <c r="C57" s="101" t="s">
        <v>57</v>
      </c>
      <c r="D57" s="101" t="s">
        <v>212</v>
      </c>
      <c r="E57" s="101">
        <v>10183</v>
      </c>
      <c r="F57" s="102">
        <v>1</v>
      </c>
    </row>
    <row r="58" spans="1:6" x14ac:dyDescent="0.25">
      <c r="A58" s="97">
        <v>88013</v>
      </c>
      <c r="B58" s="98">
        <v>203003</v>
      </c>
      <c r="C58" s="98" t="s">
        <v>57</v>
      </c>
      <c r="D58" s="98" t="s">
        <v>213</v>
      </c>
      <c r="E58" s="98">
        <v>10184</v>
      </c>
      <c r="F58" s="99">
        <v>1</v>
      </c>
    </row>
    <row r="59" spans="1:6" x14ac:dyDescent="0.25">
      <c r="A59" s="100">
        <v>88014</v>
      </c>
      <c r="B59" s="101">
        <v>703001</v>
      </c>
      <c r="C59" s="101" t="s">
        <v>58</v>
      </c>
      <c r="D59" s="101" t="s">
        <v>214</v>
      </c>
      <c r="E59" s="101">
        <v>16101</v>
      </c>
      <c r="F59" s="102">
        <v>1</v>
      </c>
    </row>
    <row r="60" spans="1:6" x14ac:dyDescent="0.25">
      <c r="A60" s="97">
        <v>88015</v>
      </c>
      <c r="B60" s="98">
        <v>2003009</v>
      </c>
      <c r="C60" s="98" t="s">
        <v>59</v>
      </c>
      <c r="D60" s="98" t="s">
        <v>215</v>
      </c>
      <c r="E60" s="98">
        <v>10597</v>
      </c>
      <c r="F60" s="99">
        <v>1</v>
      </c>
    </row>
    <row r="61" spans="1:6" x14ac:dyDescent="0.25">
      <c r="A61" s="100">
        <v>88016</v>
      </c>
      <c r="B61" s="101">
        <v>1603003</v>
      </c>
      <c r="C61" s="101" t="s">
        <v>60</v>
      </c>
      <c r="D61" s="101" t="s">
        <v>216</v>
      </c>
      <c r="E61" s="101">
        <v>14202</v>
      </c>
      <c r="F61" s="102">
        <v>1</v>
      </c>
    </row>
    <row r="62" spans="1:6" x14ac:dyDescent="0.25">
      <c r="A62" s="97">
        <v>88017</v>
      </c>
      <c r="B62" s="98">
        <v>1603003</v>
      </c>
      <c r="C62" s="98" t="s">
        <v>60</v>
      </c>
      <c r="D62" s="98" t="s">
        <v>217</v>
      </c>
      <c r="E62" s="98">
        <v>14201</v>
      </c>
      <c r="F62" s="99">
        <v>1</v>
      </c>
    </row>
    <row r="63" spans="1:6" x14ac:dyDescent="0.25">
      <c r="A63" s="100">
        <v>88018</v>
      </c>
      <c r="B63" s="101">
        <v>2704001</v>
      </c>
      <c r="C63" s="101" t="s">
        <v>61</v>
      </c>
      <c r="D63" s="101" t="s">
        <v>218</v>
      </c>
      <c r="E63" s="101">
        <v>11095</v>
      </c>
      <c r="F63" s="102">
        <v>1</v>
      </c>
    </row>
    <row r="64" spans="1:6" x14ac:dyDescent="0.25">
      <c r="A64" s="97">
        <v>88019</v>
      </c>
      <c r="B64" s="98">
        <v>2704001</v>
      </c>
      <c r="C64" s="98" t="s">
        <v>61</v>
      </c>
      <c r="D64" s="98" t="s">
        <v>219</v>
      </c>
      <c r="E64" s="98">
        <v>10066</v>
      </c>
      <c r="F64" s="99">
        <v>1</v>
      </c>
    </row>
    <row r="65" spans="1:6" x14ac:dyDescent="0.25">
      <c r="A65" s="100">
        <v>88020</v>
      </c>
      <c r="B65" s="101">
        <v>2704001</v>
      </c>
      <c r="C65" s="101" t="s">
        <v>61</v>
      </c>
      <c r="D65" s="101" t="s">
        <v>220</v>
      </c>
      <c r="E65" s="101">
        <v>10068</v>
      </c>
      <c r="F65" s="102">
        <v>1</v>
      </c>
    </row>
    <row r="66" spans="1:6" x14ac:dyDescent="0.25">
      <c r="A66" s="97">
        <v>88021</v>
      </c>
      <c r="B66" s="98">
        <v>2704001</v>
      </c>
      <c r="C66" s="98" t="s">
        <v>61</v>
      </c>
      <c r="D66" s="98" t="s">
        <v>221</v>
      </c>
      <c r="E66" s="98">
        <v>10069</v>
      </c>
      <c r="F66" s="99">
        <v>1</v>
      </c>
    </row>
    <row r="67" spans="1:6" x14ac:dyDescent="0.25">
      <c r="A67" s="100">
        <v>88022</v>
      </c>
      <c r="B67" s="101">
        <v>2604001</v>
      </c>
      <c r="C67" s="101" t="s">
        <v>62</v>
      </c>
      <c r="D67" s="101" t="s">
        <v>222</v>
      </c>
      <c r="E67" s="101">
        <v>10937</v>
      </c>
      <c r="F67" s="102">
        <v>1</v>
      </c>
    </row>
    <row r="68" spans="1:6" x14ac:dyDescent="0.25">
      <c r="A68" s="97">
        <v>88023</v>
      </c>
      <c r="B68" s="98">
        <v>2604001</v>
      </c>
      <c r="C68" s="98" t="s">
        <v>62</v>
      </c>
      <c r="D68" s="98" t="s">
        <v>223</v>
      </c>
      <c r="E68" s="98">
        <v>10939</v>
      </c>
      <c r="F68" s="99">
        <v>1</v>
      </c>
    </row>
    <row r="69" spans="1:6" x14ac:dyDescent="0.25">
      <c r="A69" s="100">
        <v>88024</v>
      </c>
      <c r="B69" s="101">
        <v>2604001</v>
      </c>
      <c r="C69" s="101" t="s">
        <v>62</v>
      </c>
      <c r="D69" s="101" t="s">
        <v>224</v>
      </c>
      <c r="E69" s="101">
        <v>12494</v>
      </c>
      <c r="F69" s="102">
        <v>1</v>
      </c>
    </row>
    <row r="70" spans="1:6" x14ac:dyDescent="0.25">
      <c r="A70" s="97">
        <v>88025</v>
      </c>
      <c r="B70" s="98">
        <v>2604001</v>
      </c>
      <c r="C70" s="98" t="s">
        <v>62</v>
      </c>
      <c r="D70" s="98" t="s">
        <v>225</v>
      </c>
      <c r="E70" s="98">
        <v>10938</v>
      </c>
      <c r="F70" s="99">
        <v>1</v>
      </c>
    </row>
    <row r="71" spans="1:6" x14ac:dyDescent="0.25">
      <c r="A71" s="100">
        <v>88026</v>
      </c>
      <c r="B71" s="101">
        <v>2604001</v>
      </c>
      <c r="C71" s="101" t="s">
        <v>62</v>
      </c>
      <c r="D71" s="101" t="s">
        <v>226</v>
      </c>
      <c r="E71" s="101">
        <v>10940</v>
      </c>
      <c r="F71" s="102">
        <v>1</v>
      </c>
    </row>
    <row r="72" spans="1:6" x14ac:dyDescent="0.25">
      <c r="A72" s="97">
        <v>88027</v>
      </c>
      <c r="B72" s="98">
        <v>2604001</v>
      </c>
      <c r="C72" s="98" t="s">
        <v>62</v>
      </c>
      <c r="D72" s="98" t="s">
        <v>227</v>
      </c>
      <c r="E72" s="98">
        <v>10941</v>
      </c>
      <c r="F72" s="99">
        <v>1</v>
      </c>
    </row>
    <row r="73" spans="1:6" x14ac:dyDescent="0.25">
      <c r="A73" s="100">
        <v>88028</v>
      </c>
      <c r="B73" s="101">
        <v>2604001</v>
      </c>
      <c r="C73" s="101" t="s">
        <v>62</v>
      </c>
      <c r="D73" s="101" t="s">
        <v>228</v>
      </c>
      <c r="E73" s="101">
        <v>10942</v>
      </c>
      <c r="F73" s="102">
        <v>1</v>
      </c>
    </row>
    <row r="74" spans="1:6" x14ac:dyDescent="0.25">
      <c r="A74" s="97">
        <v>88029</v>
      </c>
      <c r="B74" s="98">
        <v>2604001</v>
      </c>
      <c r="C74" s="98" t="s">
        <v>62</v>
      </c>
      <c r="D74" s="98" t="s">
        <v>229</v>
      </c>
      <c r="E74" s="98">
        <v>10943</v>
      </c>
      <c r="F74" s="99">
        <v>1</v>
      </c>
    </row>
    <row r="75" spans="1:6" x14ac:dyDescent="0.25">
      <c r="A75" s="100">
        <v>88030</v>
      </c>
      <c r="B75" s="101">
        <v>2604001</v>
      </c>
      <c r="C75" s="101" t="s">
        <v>62</v>
      </c>
      <c r="D75" s="101" t="s">
        <v>230</v>
      </c>
      <c r="E75" s="101">
        <v>10944</v>
      </c>
      <c r="F75" s="102">
        <v>1</v>
      </c>
    </row>
    <row r="76" spans="1:6" x14ac:dyDescent="0.25">
      <c r="A76" s="97">
        <v>88031</v>
      </c>
      <c r="B76" s="98">
        <v>2604001</v>
      </c>
      <c r="C76" s="98" t="s">
        <v>62</v>
      </c>
      <c r="D76" s="98" t="s">
        <v>231</v>
      </c>
      <c r="E76" s="98">
        <v>13660</v>
      </c>
      <c r="F76" s="99">
        <v>1</v>
      </c>
    </row>
    <row r="77" spans="1:6" x14ac:dyDescent="0.25">
      <c r="A77" s="100">
        <v>88032</v>
      </c>
      <c r="B77" s="101">
        <v>2604001</v>
      </c>
      <c r="C77" s="101" t="s">
        <v>62</v>
      </c>
      <c r="D77" s="101" t="s">
        <v>232</v>
      </c>
      <c r="E77" s="101">
        <v>10945</v>
      </c>
      <c r="F77" s="102">
        <v>1</v>
      </c>
    </row>
    <row r="78" spans="1:6" x14ac:dyDescent="0.25">
      <c r="A78" s="97">
        <v>88801</v>
      </c>
      <c r="B78" s="98">
        <v>2604001</v>
      </c>
      <c r="C78" s="98" t="s">
        <v>62</v>
      </c>
      <c r="D78" s="98" t="s">
        <v>233</v>
      </c>
      <c r="E78" s="98">
        <v>10946</v>
      </c>
      <c r="F78" s="99">
        <v>1</v>
      </c>
    </row>
    <row r="79" spans="1:6" x14ac:dyDescent="0.25">
      <c r="A79" s="100">
        <v>88033</v>
      </c>
      <c r="B79" s="101">
        <v>1004001</v>
      </c>
      <c r="C79" s="101" t="s">
        <v>63</v>
      </c>
      <c r="D79" s="101" t="s">
        <v>234</v>
      </c>
      <c r="E79" s="101">
        <v>13793</v>
      </c>
      <c r="F79" s="102">
        <v>1</v>
      </c>
    </row>
    <row r="80" spans="1:6" x14ac:dyDescent="0.25">
      <c r="A80" s="97">
        <v>88034</v>
      </c>
      <c r="B80" s="98">
        <v>3604001</v>
      </c>
      <c r="C80" s="98" t="s">
        <v>679</v>
      </c>
      <c r="D80" s="98" t="s">
        <v>235</v>
      </c>
      <c r="E80" s="98">
        <v>11300</v>
      </c>
      <c r="F80" s="99">
        <v>1</v>
      </c>
    </row>
    <row r="81" spans="1:6" x14ac:dyDescent="0.25">
      <c r="A81" s="100">
        <v>88035</v>
      </c>
      <c r="B81" s="101">
        <v>3604001</v>
      </c>
      <c r="C81" s="101" t="s">
        <v>679</v>
      </c>
      <c r="D81" s="101" t="s">
        <v>236</v>
      </c>
      <c r="E81" s="101">
        <v>14193</v>
      </c>
      <c r="F81" s="102">
        <v>1</v>
      </c>
    </row>
    <row r="82" spans="1:6" x14ac:dyDescent="0.25">
      <c r="A82" s="97">
        <v>88036</v>
      </c>
      <c r="B82" s="98">
        <v>3604001</v>
      </c>
      <c r="C82" s="98" t="s">
        <v>679</v>
      </c>
      <c r="D82" s="98" t="s">
        <v>237</v>
      </c>
      <c r="E82" s="98">
        <v>11299</v>
      </c>
      <c r="F82" s="99">
        <v>1</v>
      </c>
    </row>
    <row r="83" spans="1:6" x14ac:dyDescent="0.25">
      <c r="A83" s="100">
        <v>88037</v>
      </c>
      <c r="B83" s="101">
        <v>1505001</v>
      </c>
      <c r="C83" s="101" t="s">
        <v>65</v>
      </c>
      <c r="D83" s="101" t="s">
        <v>238</v>
      </c>
      <c r="E83" s="101">
        <v>11617</v>
      </c>
      <c r="F83" s="102">
        <v>1</v>
      </c>
    </row>
    <row r="84" spans="1:6" x14ac:dyDescent="0.25">
      <c r="A84" s="97">
        <v>88038</v>
      </c>
      <c r="B84" s="98">
        <v>1505001</v>
      </c>
      <c r="C84" s="98" t="s">
        <v>65</v>
      </c>
      <c r="D84" s="98" t="s">
        <v>239</v>
      </c>
      <c r="E84" s="98">
        <v>11618</v>
      </c>
      <c r="F84" s="99">
        <v>1</v>
      </c>
    </row>
    <row r="85" spans="1:6" x14ac:dyDescent="0.25">
      <c r="A85" s="100">
        <v>88039</v>
      </c>
      <c r="B85" s="101">
        <v>1505001</v>
      </c>
      <c r="C85" s="101" t="s">
        <v>65</v>
      </c>
      <c r="D85" s="101" t="s">
        <v>241</v>
      </c>
      <c r="E85" s="101">
        <v>11620</v>
      </c>
      <c r="F85" s="102">
        <v>1</v>
      </c>
    </row>
    <row r="86" spans="1:6" x14ac:dyDescent="0.25">
      <c r="A86" s="97">
        <v>88040</v>
      </c>
      <c r="B86" s="98">
        <v>1505001</v>
      </c>
      <c r="C86" s="98" t="s">
        <v>65</v>
      </c>
      <c r="D86" s="98" t="s">
        <v>240</v>
      </c>
      <c r="E86" s="98">
        <v>15285</v>
      </c>
      <c r="F86" s="99">
        <v>1</v>
      </c>
    </row>
    <row r="87" spans="1:6" x14ac:dyDescent="0.25">
      <c r="A87" s="100">
        <v>88041</v>
      </c>
      <c r="B87" s="101">
        <v>1505001</v>
      </c>
      <c r="C87" s="101" t="s">
        <v>65</v>
      </c>
      <c r="D87" s="101" t="s">
        <v>242</v>
      </c>
      <c r="E87" s="101">
        <v>13133</v>
      </c>
      <c r="F87" s="102">
        <v>1</v>
      </c>
    </row>
    <row r="88" spans="1:6" x14ac:dyDescent="0.25">
      <c r="A88" s="97">
        <v>88042</v>
      </c>
      <c r="B88" s="98">
        <v>2005005</v>
      </c>
      <c r="C88" s="98" t="s">
        <v>66</v>
      </c>
      <c r="D88" s="98" t="s">
        <v>243</v>
      </c>
      <c r="E88" s="98">
        <v>10615</v>
      </c>
      <c r="F88" s="99">
        <v>1</v>
      </c>
    </row>
    <row r="89" spans="1:6" x14ac:dyDescent="0.25">
      <c r="A89" s="100">
        <v>88043</v>
      </c>
      <c r="B89" s="101">
        <v>2005005</v>
      </c>
      <c r="C89" s="101" t="s">
        <v>66</v>
      </c>
      <c r="D89" s="101" t="s">
        <v>244</v>
      </c>
      <c r="E89" s="101">
        <v>13502</v>
      </c>
      <c r="F89" s="102">
        <v>1</v>
      </c>
    </row>
    <row r="90" spans="1:6" x14ac:dyDescent="0.25">
      <c r="A90" s="97">
        <v>88044</v>
      </c>
      <c r="B90" s="98">
        <v>2005005</v>
      </c>
      <c r="C90" s="98" t="s">
        <v>66</v>
      </c>
      <c r="D90" s="98" t="s">
        <v>245</v>
      </c>
      <c r="E90" s="98">
        <v>10606</v>
      </c>
      <c r="F90" s="99">
        <v>1</v>
      </c>
    </row>
    <row r="91" spans="1:6" x14ac:dyDescent="0.25">
      <c r="A91" s="100">
        <v>88045</v>
      </c>
      <c r="B91" s="101">
        <v>2005005</v>
      </c>
      <c r="C91" s="101" t="s">
        <v>66</v>
      </c>
      <c r="D91" s="101" t="s">
        <v>246</v>
      </c>
      <c r="E91" s="101">
        <v>10650</v>
      </c>
      <c r="F91" s="102">
        <v>1</v>
      </c>
    </row>
    <row r="92" spans="1:6" x14ac:dyDescent="0.25">
      <c r="A92" s="97">
        <v>88046</v>
      </c>
      <c r="B92" s="98">
        <v>2005005</v>
      </c>
      <c r="C92" s="98" t="s">
        <v>66</v>
      </c>
      <c r="D92" s="98" t="s">
        <v>247</v>
      </c>
      <c r="E92" s="98">
        <v>10645</v>
      </c>
      <c r="F92" s="99">
        <v>1</v>
      </c>
    </row>
    <row r="93" spans="1:6" x14ac:dyDescent="0.25">
      <c r="A93" s="100">
        <v>88047</v>
      </c>
      <c r="B93" s="101">
        <v>2005005</v>
      </c>
      <c r="C93" s="101" t="s">
        <v>66</v>
      </c>
      <c r="D93" s="101" t="s">
        <v>248</v>
      </c>
      <c r="E93" s="101">
        <v>15826</v>
      </c>
      <c r="F93" s="102">
        <v>1</v>
      </c>
    </row>
    <row r="94" spans="1:6" x14ac:dyDescent="0.25">
      <c r="A94" s="97">
        <v>88048</v>
      </c>
      <c r="B94" s="98">
        <v>2005005</v>
      </c>
      <c r="C94" s="98" t="s">
        <v>66</v>
      </c>
      <c r="D94" s="98" t="s">
        <v>249</v>
      </c>
      <c r="E94" s="98">
        <v>13649</v>
      </c>
      <c r="F94" s="99">
        <v>1</v>
      </c>
    </row>
    <row r="95" spans="1:6" x14ac:dyDescent="0.25">
      <c r="A95" s="100">
        <v>88049</v>
      </c>
      <c r="B95" s="101">
        <v>2005005</v>
      </c>
      <c r="C95" s="101" t="s">
        <v>66</v>
      </c>
      <c r="D95" s="101" t="s">
        <v>250</v>
      </c>
      <c r="E95" s="101">
        <v>10627</v>
      </c>
      <c r="F95" s="102">
        <v>1</v>
      </c>
    </row>
    <row r="96" spans="1:6" x14ac:dyDescent="0.25">
      <c r="A96" s="97">
        <v>88050</v>
      </c>
      <c r="B96" s="98">
        <v>2005005</v>
      </c>
      <c r="C96" s="98" t="s">
        <v>66</v>
      </c>
      <c r="D96" s="98" t="s">
        <v>251</v>
      </c>
      <c r="E96" s="98">
        <v>10629</v>
      </c>
      <c r="F96" s="99">
        <v>1</v>
      </c>
    </row>
    <row r="97" spans="1:6" x14ac:dyDescent="0.25">
      <c r="A97" s="100">
        <v>88051</v>
      </c>
      <c r="B97" s="101">
        <v>2005005</v>
      </c>
      <c r="C97" s="101" t="s">
        <v>66</v>
      </c>
      <c r="D97" s="101" t="s">
        <v>252</v>
      </c>
      <c r="E97" s="101">
        <v>10602</v>
      </c>
      <c r="F97" s="102">
        <v>1</v>
      </c>
    </row>
    <row r="98" spans="1:6" x14ac:dyDescent="0.25">
      <c r="A98" s="97">
        <v>88052</v>
      </c>
      <c r="B98" s="98">
        <v>2005005</v>
      </c>
      <c r="C98" s="98" t="s">
        <v>66</v>
      </c>
      <c r="D98" s="98" t="s">
        <v>253</v>
      </c>
      <c r="E98" s="98">
        <v>10631</v>
      </c>
      <c r="F98" s="99">
        <v>1</v>
      </c>
    </row>
    <row r="99" spans="1:6" x14ac:dyDescent="0.25">
      <c r="A99" s="100">
        <v>88053</v>
      </c>
      <c r="B99" s="101">
        <v>2005005</v>
      </c>
      <c r="C99" s="101" t="s">
        <v>66</v>
      </c>
      <c r="D99" s="101" t="s">
        <v>254</v>
      </c>
      <c r="E99" s="101">
        <v>10633</v>
      </c>
      <c r="F99" s="102">
        <v>1</v>
      </c>
    </row>
    <row r="100" spans="1:6" x14ac:dyDescent="0.25">
      <c r="A100" s="97">
        <v>88054</v>
      </c>
      <c r="B100" s="98">
        <v>2005005</v>
      </c>
      <c r="C100" s="98" t="s">
        <v>66</v>
      </c>
      <c r="D100" s="98" t="s">
        <v>255</v>
      </c>
      <c r="E100" s="98">
        <v>10638</v>
      </c>
      <c r="F100" s="99">
        <v>1</v>
      </c>
    </row>
    <row r="101" spans="1:6" x14ac:dyDescent="0.25">
      <c r="A101" s="100">
        <v>88055</v>
      </c>
      <c r="B101" s="101">
        <v>2706001</v>
      </c>
      <c r="C101" s="101" t="s">
        <v>67</v>
      </c>
      <c r="D101" s="101" t="s">
        <v>680</v>
      </c>
      <c r="E101" s="101">
        <v>11097</v>
      </c>
      <c r="F101" s="102">
        <v>1</v>
      </c>
    </row>
    <row r="102" spans="1:6" x14ac:dyDescent="0.25">
      <c r="A102" s="97">
        <v>88056</v>
      </c>
      <c r="B102" s="98">
        <v>2706001</v>
      </c>
      <c r="C102" s="98" t="s">
        <v>67</v>
      </c>
      <c r="D102" s="98" t="s">
        <v>681</v>
      </c>
      <c r="E102" s="98">
        <v>11096</v>
      </c>
      <c r="F102" s="99">
        <v>1</v>
      </c>
    </row>
    <row r="103" spans="1:6" x14ac:dyDescent="0.25">
      <c r="A103" s="100">
        <v>88057</v>
      </c>
      <c r="B103" s="101">
        <v>3406001</v>
      </c>
      <c r="C103" s="101" t="s">
        <v>68</v>
      </c>
      <c r="D103" s="101" t="s">
        <v>682</v>
      </c>
      <c r="E103" s="101">
        <v>15529</v>
      </c>
      <c r="F103" s="102">
        <v>1</v>
      </c>
    </row>
    <row r="104" spans="1:6" x14ac:dyDescent="0.25">
      <c r="A104" s="97">
        <v>88058</v>
      </c>
      <c r="B104" s="98">
        <v>3406001</v>
      </c>
      <c r="C104" s="98" t="s">
        <v>68</v>
      </c>
      <c r="D104" s="98" t="s">
        <v>259</v>
      </c>
      <c r="E104" s="98">
        <v>11233</v>
      </c>
      <c r="F104" s="99">
        <v>1</v>
      </c>
    </row>
    <row r="105" spans="1:6" x14ac:dyDescent="0.25">
      <c r="A105" s="100">
        <v>88059</v>
      </c>
      <c r="B105" s="101">
        <v>3406001</v>
      </c>
      <c r="C105" s="101" t="s">
        <v>68</v>
      </c>
      <c r="D105" s="101" t="s">
        <v>260</v>
      </c>
      <c r="E105" s="101">
        <v>11235</v>
      </c>
      <c r="F105" s="102">
        <v>1</v>
      </c>
    </row>
    <row r="106" spans="1:6" x14ac:dyDescent="0.25">
      <c r="A106" s="97">
        <v>88060</v>
      </c>
      <c r="B106" s="98">
        <v>3406001</v>
      </c>
      <c r="C106" s="98" t="s">
        <v>68</v>
      </c>
      <c r="D106" s="98" t="s">
        <v>261</v>
      </c>
      <c r="E106" s="98">
        <v>13283</v>
      </c>
      <c r="F106" s="99">
        <v>1</v>
      </c>
    </row>
    <row r="107" spans="1:6" x14ac:dyDescent="0.25">
      <c r="A107" s="100">
        <v>88061</v>
      </c>
      <c r="B107" s="101">
        <v>3406001</v>
      </c>
      <c r="C107" s="101" t="s">
        <v>68</v>
      </c>
      <c r="D107" s="101" t="s">
        <v>262</v>
      </c>
      <c r="E107" s="101">
        <v>11238</v>
      </c>
      <c r="F107" s="102">
        <v>1</v>
      </c>
    </row>
    <row r="108" spans="1:6" x14ac:dyDescent="0.25">
      <c r="A108" s="97">
        <v>88062</v>
      </c>
      <c r="B108" s="98">
        <v>3406001</v>
      </c>
      <c r="C108" s="98" t="s">
        <v>68</v>
      </c>
      <c r="D108" s="98" t="s">
        <v>263</v>
      </c>
      <c r="E108" s="98">
        <v>11232</v>
      </c>
      <c r="F108" s="99">
        <v>1</v>
      </c>
    </row>
    <row r="109" spans="1:6" x14ac:dyDescent="0.25">
      <c r="A109" s="100">
        <v>88063</v>
      </c>
      <c r="B109" s="101">
        <v>3406001</v>
      </c>
      <c r="C109" s="101" t="s">
        <v>68</v>
      </c>
      <c r="D109" s="101" t="s">
        <v>264</v>
      </c>
      <c r="E109" s="101">
        <v>15531</v>
      </c>
      <c r="F109" s="102">
        <v>1</v>
      </c>
    </row>
    <row r="110" spans="1:6" x14ac:dyDescent="0.25">
      <c r="A110" s="97">
        <v>88064</v>
      </c>
      <c r="B110" s="98">
        <v>3406001</v>
      </c>
      <c r="C110" s="98" t="s">
        <v>68</v>
      </c>
      <c r="D110" s="98" t="s">
        <v>265</v>
      </c>
      <c r="E110" s="98">
        <v>11239</v>
      </c>
      <c r="F110" s="99">
        <v>1</v>
      </c>
    </row>
    <row r="111" spans="1:6" x14ac:dyDescent="0.25">
      <c r="A111" s="100">
        <v>88065</v>
      </c>
      <c r="B111" s="101">
        <v>2407001</v>
      </c>
      <c r="C111" s="101" t="s">
        <v>69</v>
      </c>
      <c r="D111" s="101" t="s">
        <v>266</v>
      </c>
      <c r="E111" s="101">
        <v>15653</v>
      </c>
      <c r="F111" s="102">
        <v>1</v>
      </c>
    </row>
    <row r="112" spans="1:6" x14ac:dyDescent="0.25">
      <c r="A112" s="97">
        <v>88066</v>
      </c>
      <c r="B112" s="98">
        <v>2407001</v>
      </c>
      <c r="C112" s="98" t="s">
        <v>69</v>
      </c>
      <c r="D112" s="98" t="s">
        <v>267</v>
      </c>
      <c r="E112" s="98">
        <v>15276</v>
      </c>
      <c r="F112" s="99">
        <v>1</v>
      </c>
    </row>
    <row r="113" spans="1:6" x14ac:dyDescent="0.25">
      <c r="A113" s="100">
        <v>88067</v>
      </c>
      <c r="B113" s="101">
        <v>2407001</v>
      </c>
      <c r="C113" s="101" t="s">
        <v>69</v>
      </c>
      <c r="D113" s="101" t="s">
        <v>268</v>
      </c>
      <c r="E113" s="101">
        <v>10073</v>
      </c>
      <c r="F113" s="102">
        <v>1</v>
      </c>
    </row>
    <row r="114" spans="1:6" x14ac:dyDescent="0.25">
      <c r="A114" s="97">
        <v>88068</v>
      </c>
      <c r="B114" s="98">
        <v>2407001</v>
      </c>
      <c r="C114" s="98" t="s">
        <v>69</v>
      </c>
      <c r="D114" s="98" t="s">
        <v>269</v>
      </c>
      <c r="E114" s="98">
        <v>10076</v>
      </c>
      <c r="F114" s="99">
        <v>1</v>
      </c>
    </row>
    <row r="115" spans="1:6" x14ac:dyDescent="0.25">
      <c r="A115" s="100">
        <v>88069</v>
      </c>
      <c r="B115" s="101">
        <v>307001</v>
      </c>
      <c r="C115" s="101" t="s">
        <v>70</v>
      </c>
      <c r="D115" s="101" t="s">
        <v>270</v>
      </c>
      <c r="E115" s="101">
        <v>14405</v>
      </c>
      <c r="F115" s="102">
        <v>1</v>
      </c>
    </row>
    <row r="116" spans="1:6" x14ac:dyDescent="0.25">
      <c r="A116" s="97">
        <v>88070</v>
      </c>
      <c r="B116" s="98">
        <v>1007001</v>
      </c>
      <c r="C116" s="98" t="s">
        <v>71</v>
      </c>
      <c r="D116" s="98" t="s">
        <v>271</v>
      </c>
      <c r="E116" s="98">
        <v>10413</v>
      </c>
      <c r="F116" s="99">
        <v>1</v>
      </c>
    </row>
    <row r="117" spans="1:6" x14ac:dyDescent="0.25">
      <c r="A117" s="100">
        <v>88071</v>
      </c>
      <c r="B117" s="101">
        <v>1707001</v>
      </c>
      <c r="C117" s="101" t="s">
        <v>72</v>
      </c>
      <c r="D117" s="101" t="s">
        <v>272</v>
      </c>
      <c r="E117" s="101">
        <v>10090</v>
      </c>
      <c r="F117" s="102">
        <v>1</v>
      </c>
    </row>
    <row r="118" spans="1:6" x14ac:dyDescent="0.25">
      <c r="A118" s="97">
        <v>88072</v>
      </c>
      <c r="B118" s="98">
        <v>1707001</v>
      </c>
      <c r="C118" s="98" t="s">
        <v>72</v>
      </c>
      <c r="D118" s="98" t="s">
        <v>273</v>
      </c>
      <c r="E118" s="98">
        <v>16866</v>
      </c>
      <c r="F118" s="99">
        <v>1</v>
      </c>
    </row>
    <row r="119" spans="1:6" x14ac:dyDescent="0.25">
      <c r="A119" s="100">
        <v>88073</v>
      </c>
      <c r="B119" s="101">
        <v>1707001</v>
      </c>
      <c r="C119" s="101" t="s">
        <v>72</v>
      </c>
      <c r="D119" s="101" t="s">
        <v>205</v>
      </c>
      <c r="E119" s="101">
        <v>10092</v>
      </c>
      <c r="F119" s="102">
        <v>1</v>
      </c>
    </row>
    <row r="120" spans="1:6" x14ac:dyDescent="0.25">
      <c r="A120" s="97">
        <v>88074</v>
      </c>
      <c r="B120" s="98">
        <v>1707001</v>
      </c>
      <c r="C120" s="98" t="s">
        <v>72</v>
      </c>
      <c r="D120" s="98" t="s">
        <v>274</v>
      </c>
      <c r="E120" s="98">
        <v>10093</v>
      </c>
      <c r="F120" s="99">
        <v>1</v>
      </c>
    </row>
    <row r="121" spans="1:6" x14ac:dyDescent="0.25">
      <c r="A121" s="100">
        <v>88075</v>
      </c>
      <c r="B121" s="101">
        <v>1707001</v>
      </c>
      <c r="C121" s="101" t="s">
        <v>72</v>
      </c>
      <c r="D121" s="101" t="s">
        <v>275</v>
      </c>
      <c r="E121" s="101">
        <v>10095</v>
      </c>
      <c r="F121" s="102">
        <v>1</v>
      </c>
    </row>
    <row r="122" spans="1:6" x14ac:dyDescent="0.25">
      <c r="A122" s="97">
        <v>88076</v>
      </c>
      <c r="B122" s="98">
        <v>2207001</v>
      </c>
      <c r="C122" s="98" t="s">
        <v>683</v>
      </c>
      <c r="D122" s="98" t="s">
        <v>276</v>
      </c>
      <c r="E122" s="98">
        <v>12512</v>
      </c>
      <c r="F122" s="99">
        <v>1</v>
      </c>
    </row>
    <row r="123" spans="1:6" x14ac:dyDescent="0.25">
      <c r="A123" s="100">
        <v>88077</v>
      </c>
      <c r="B123" s="101">
        <v>2207001</v>
      </c>
      <c r="C123" s="101" t="s">
        <v>683</v>
      </c>
      <c r="D123" s="101" t="s">
        <v>277</v>
      </c>
      <c r="E123" s="101">
        <v>10741</v>
      </c>
      <c r="F123" s="102">
        <v>1</v>
      </c>
    </row>
    <row r="124" spans="1:6" x14ac:dyDescent="0.25">
      <c r="A124" s="97">
        <v>88078</v>
      </c>
      <c r="B124" s="98">
        <v>2207001</v>
      </c>
      <c r="C124" s="98" t="s">
        <v>683</v>
      </c>
      <c r="D124" s="98" t="s">
        <v>278</v>
      </c>
      <c r="E124" s="98">
        <v>10744</v>
      </c>
      <c r="F124" s="99">
        <v>1</v>
      </c>
    </row>
    <row r="125" spans="1:6" x14ac:dyDescent="0.25">
      <c r="A125" s="100">
        <v>88079</v>
      </c>
      <c r="B125" s="101">
        <v>2207001</v>
      </c>
      <c r="C125" s="101" t="s">
        <v>683</v>
      </c>
      <c r="D125" s="101" t="s">
        <v>279</v>
      </c>
      <c r="E125" s="101">
        <v>10746</v>
      </c>
      <c r="F125" s="102">
        <v>1</v>
      </c>
    </row>
    <row r="126" spans="1:6" x14ac:dyDescent="0.25">
      <c r="A126" s="97">
        <v>88080</v>
      </c>
      <c r="B126" s="98">
        <v>2207001</v>
      </c>
      <c r="C126" s="98" t="s">
        <v>683</v>
      </c>
      <c r="D126" s="98" t="s">
        <v>280</v>
      </c>
      <c r="E126" s="98">
        <v>10742</v>
      </c>
      <c r="F126" s="99">
        <v>1</v>
      </c>
    </row>
    <row r="127" spans="1:6" x14ac:dyDescent="0.25">
      <c r="A127" s="100">
        <v>88081</v>
      </c>
      <c r="B127" s="101">
        <v>2207001</v>
      </c>
      <c r="C127" s="101" t="s">
        <v>683</v>
      </c>
      <c r="D127" s="101" t="s">
        <v>281</v>
      </c>
      <c r="E127" s="101">
        <v>10749</v>
      </c>
      <c r="F127" s="102">
        <v>1</v>
      </c>
    </row>
    <row r="128" spans="1:6" x14ac:dyDescent="0.25">
      <c r="A128" s="97">
        <v>88082</v>
      </c>
      <c r="B128" s="98">
        <v>2207001</v>
      </c>
      <c r="C128" s="98" t="s">
        <v>683</v>
      </c>
      <c r="D128" s="98" t="s">
        <v>282</v>
      </c>
      <c r="E128" s="98">
        <v>10750</v>
      </c>
      <c r="F128" s="99">
        <v>1</v>
      </c>
    </row>
    <row r="129" spans="1:6" x14ac:dyDescent="0.25">
      <c r="A129" s="100">
        <v>88083</v>
      </c>
      <c r="B129" s="101">
        <v>2207001</v>
      </c>
      <c r="C129" s="101" t="s">
        <v>683</v>
      </c>
      <c r="D129" s="101" t="s">
        <v>283</v>
      </c>
      <c r="E129" s="101">
        <v>10739</v>
      </c>
      <c r="F129" s="102">
        <v>1</v>
      </c>
    </row>
    <row r="130" spans="1:6" x14ac:dyDescent="0.25">
      <c r="A130" s="97">
        <v>88084</v>
      </c>
      <c r="B130" s="98">
        <v>2207001</v>
      </c>
      <c r="C130" s="98" t="s">
        <v>683</v>
      </c>
      <c r="D130" s="98" t="s">
        <v>284</v>
      </c>
      <c r="E130" s="98">
        <v>10751</v>
      </c>
      <c r="F130" s="99">
        <v>1</v>
      </c>
    </row>
    <row r="131" spans="1:6" x14ac:dyDescent="0.25">
      <c r="A131" s="100">
        <v>88085</v>
      </c>
      <c r="B131" s="101">
        <v>2207001</v>
      </c>
      <c r="C131" s="101" t="s">
        <v>683</v>
      </c>
      <c r="D131" s="101" t="s">
        <v>285</v>
      </c>
      <c r="E131" s="101">
        <v>10752</v>
      </c>
      <c r="F131" s="102">
        <v>1</v>
      </c>
    </row>
    <row r="132" spans="1:6" x14ac:dyDescent="0.25">
      <c r="A132" s="97">
        <v>88086</v>
      </c>
      <c r="B132" s="98">
        <v>2207001</v>
      </c>
      <c r="C132" s="98" t="s">
        <v>683</v>
      </c>
      <c r="D132" s="98" t="s">
        <v>286</v>
      </c>
      <c r="E132" s="98">
        <v>10753</v>
      </c>
      <c r="F132" s="99">
        <v>1</v>
      </c>
    </row>
    <row r="133" spans="1:6" x14ac:dyDescent="0.25">
      <c r="A133" s="100">
        <v>88087</v>
      </c>
      <c r="B133" s="101">
        <v>2207001</v>
      </c>
      <c r="C133" s="101" t="s">
        <v>683</v>
      </c>
      <c r="D133" s="101" t="s">
        <v>287</v>
      </c>
      <c r="E133" s="101">
        <v>10754</v>
      </c>
      <c r="F133" s="102">
        <v>1</v>
      </c>
    </row>
    <row r="134" spans="1:6" x14ac:dyDescent="0.25">
      <c r="A134" s="97">
        <v>88088</v>
      </c>
      <c r="B134" s="98">
        <v>2207001</v>
      </c>
      <c r="C134" s="98" t="s">
        <v>683</v>
      </c>
      <c r="D134" s="98" t="s">
        <v>288</v>
      </c>
      <c r="E134" s="98">
        <v>10755</v>
      </c>
      <c r="F134" s="99">
        <v>1</v>
      </c>
    </row>
    <row r="135" spans="1:6" x14ac:dyDescent="0.25">
      <c r="A135" s="100">
        <v>88089</v>
      </c>
      <c r="B135" s="101">
        <v>2607003</v>
      </c>
      <c r="C135" s="101" t="s">
        <v>74</v>
      </c>
      <c r="D135" s="101" t="s">
        <v>289</v>
      </c>
      <c r="E135" s="101">
        <v>13850</v>
      </c>
      <c r="F135" s="102">
        <v>1</v>
      </c>
    </row>
    <row r="136" spans="1:6" x14ac:dyDescent="0.25">
      <c r="A136" s="97">
        <v>88090</v>
      </c>
      <c r="B136" s="98">
        <v>2607003</v>
      </c>
      <c r="C136" s="98" t="s">
        <v>74</v>
      </c>
      <c r="D136" s="98" t="s">
        <v>290</v>
      </c>
      <c r="E136" s="98">
        <v>10949</v>
      </c>
      <c r="F136" s="99">
        <v>1</v>
      </c>
    </row>
    <row r="137" spans="1:6" x14ac:dyDescent="0.25">
      <c r="A137" s="100">
        <v>88091</v>
      </c>
      <c r="B137" s="101">
        <v>2607003</v>
      </c>
      <c r="C137" s="101" t="s">
        <v>74</v>
      </c>
      <c r="D137" s="101" t="s">
        <v>291</v>
      </c>
      <c r="E137" s="101">
        <v>10955</v>
      </c>
      <c r="F137" s="102">
        <v>1</v>
      </c>
    </row>
    <row r="138" spans="1:6" x14ac:dyDescent="0.25">
      <c r="A138" s="97">
        <v>88092</v>
      </c>
      <c r="B138" s="98">
        <v>2607003</v>
      </c>
      <c r="C138" s="98" t="s">
        <v>74</v>
      </c>
      <c r="D138" s="98" t="s">
        <v>292</v>
      </c>
      <c r="E138" s="98">
        <v>10957</v>
      </c>
      <c r="F138" s="99">
        <v>1</v>
      </c>
    </row>
    <row r="139" spans="1:6" x14ac:dyDescent="0.25">
      <c r="A139" s="100">
        <v>88093</v>
      </c>
      <c r="B139" s="101">
        <v>2607003</v>
      </c>
      <c r="C139" s="101" t="s">
        <v>74</v>
      </c>
      <c r="D139" s="101" t="s">
        <v>293</v>
      </c>
      <c r="E139" s="101">
        <v>10958</v>
      </c>
      <c r="F139" s="102">
        <v>1</v>
      </c>
    </row>
    <row r="140" spans="1:6" x14ac:dyDescent="0.25">
      <c r="A140" s="97">
        <v>88094</v>
      </c>
      <c r="B140" s="98">
        <v>2607003</v>
      </c>
      <c r="C140" s="98" t="s">
        <v>74</v>
      </c>
      <c r="D140" s="98" t="s">
        <v>294</v>
      </c>
      <c r="E140" s="98">
        <v>10961</v>
      </c>
      <c r="F140" s="99">
        <v>1</v>
      </c>
    </row>
    <row r="141" spans="1:6" x14ac:dyDescent="0.25">
      <c r="A141" s="100">
        <v>88095</v>
      </c>
      <c r="B141" s="101">
        <v>2208001</v>
      </c>
      <c r="C141" s="101" t="s">
        <v>75</v>
      </c>
      <c r="D141" s="101" t="s">
        <v>295</v>
      </c>
      <c r="E141" s="101">
        <v>10103</v>
      </c>
      <c r="F141" s="102">
        <v>1</v>
      </c>
    </row>
    <row r="142" spans="1:6" x14ac:dyDescent="0.25">
      <c r="A142" s="97">
        <v>88096</v>
      </c>
      <c r="B142" s="98">
        <v>3408001</v>
      </c>
      <c r="C142" s="98" t="s">
        <v>76</v>
      </c>
      <c r="D142" s="98" t="s">
        <v>296</v>
      </c>
      <c r="E142" s="98">
        <v>11251</v>
      </c>
      <c r="F142" s="99">
        <v>1</v>
      </c>
    </row>
    <row r="143" spans="1:6" x14ac:dyDescent="0.25">
      <c r="A143" s="100">
        <v>88097</v>
      </c>
      <c r="B143" s="101">
        <v>3408001</v>
      </c>
      <c r="C143" s="101" t="s">
        <v>76</v>
      </c>
      <c r="D143" s="101" t="s">
        <v>297</v>
      </c>
      <c r="E143" s="101">
        <v>11253</v>
      </c>
      <c r="F143" s="102">
        <v>1</v>
      </c>
    </row>
    <row r="144" spans="1:6" x14ac:dyDescent="0.25">
      <c r="A144" s="97">
        <v>88098</v>
      </c>
      <c r="B144" s="98">
        <v>3408001</v>
      </c>
      <c r="C144" s="98" t="s">
        <v>76</v>
      </c>
      <c r="D144" s="98" t="s">
        <v>298</v>
      </c>
      <c r="E144" s="98">
        <v>14268</v>
      </c>
      <c r="F144" s="99">
        <v>1</v>
      </c>
    </row>
    <row r="145" spans="1:6" x14ac:dyDescent="0.25">
      <c r="A145" s="100">
        <v>88099</v>
      </c>
      <c r="B145" s="101">
        <v>3408001</v>
      </c>
      <c r="C145" s="101" t="s">
        <v>76</v>
      </c>
      <c r="D145" s="101" t="s">
        <v>299</v>
      </c>
      <c r="E145" s="101">
        <v>11255</v>
      </c>
      <c r="F145" s="102">
        <v>1</v>
      </c>
    </row>
    <row r="146" spans="1:6" x14ac:dyDescent="0.25">
      <c r="A146" s="97">
        <v>88100</v>
      </c>
      <c r="B146" s="98">
        <v>3408001</v>
      </c>
      <c r="C146" s="98" t="s">
        <v>76</v>
      </c>
      <c r="D146" s="98" t="s">
        <v>300</v>
      </c>
      <c r="E146" s="98">
        <v>11245</v>
      </c>
      <c r="F146" s="99">
        <v>1</v>
      </c>
    </row>
    <row r="147" spans="1:6" x14ac:dyDescent="0.25">
      <c r="A147" s="100">
        <v>88101</v>
      </c>
      <c r="B147" s="101">
        <v>3408001</v>
      </c>
      <c r="C147" s="101" t="s">
        <v>76</v>
      </c>
      <c r="D147" s="101" t="s">
        <v>301</v>
      </c>
      <c r="E147" s="101">
        <v>14267</v>
      </c>
      <c r="F147" s="102">
        <v>1</v>
      </c>
    </row>
    <row r="148" spans="1:6" x14ac:dyDescent="0.25">
      <c r="A148" s="97">
        <v>88102</v>
      </c>
      <c r="B148" s="98">
        <v>3408001</v>
      </c>
      <c r="C148" s="98" t="s">
        <v>76</v>
      </c>
      <c r="D148" s="98" t="s">
        <v>302</v>
      </c>
      <c r="E148" s="98">
        <v>11261</v>
      </c>
      <c r="F148" s="99">
        <v>1</v>
      </c>
    </row>
    <row r="149" spans="1:6" x14ac:dyDescent="0.25">
      <c r="A149" s="100">
        <v>88103</v>
      </c>
      <c r="B149" s="101">
        <v>3408001</v>
      </c>
      <c r="C149" s="101" t="s">
        <v>76</v>
      </c>
      <c r="D149" s="101" t="s">
        <v>303</v>
      </c>
      <c r="E149" s="101">
        <v>11647</v>
      </c>
      <c r="F149" s="102">
        <v>1</v>
      </c>
    </row>
    <row r="150" spans="1:6" x14ac:dyDescent="0.25">
      <c r="A150" s="97">
        <v>88104</v>
      </c>
      <c r="B150" s="98">
        <v>3408001</v>
      </c>
      <c r="C150" s="98" t="s">
        <v>76</v>
      </c>
      <c r="D150" s="98" t="s">
        <v>304</v>
      </c>
      <c r="E150" s="98">
        <v>11264</v>
      </c>
      <c r="F150" s="99">
        <v>1</v>
      </c>
    </row>
    <row r="151" spans="1:6" x14ac:dyDescent="0.25">
      <c r="A151" s="100">
        <v>88105</v>
      </c>
      <c r="B151" s="101">
        <v>3408001</v>
      </c>
      <c r="C151" s="101" t="s">
        <v>76</v>
      </c>
      <c r="D151" s="101" t="s">
        <v>305</v>
      </c>
      <c r="E151" s="101">
        <v>14529</v>
      </c>
      <c r="F151" s="102">
        <v>1</v>
      </c>
    </row>
    <row r="152" spans="1:6" x14ac:dyDescent="0.25">
      <c r="A152" s="97">
        <v>88106</v>
      </c>
      <c r="B152" s="98">
        <v>3408001</v>
      </c>
      <c r="C152" s="98" t="s">
        <v>76</v>
      </c>
      <c r="D152" s="98" t="s">
        <v>306</v>
      </c>
      <c r="E152" s="98">
        <v>11266</v>
      </c>
      <c r="F152" s="99">
        <v>1</v>
      </c>
    </row>
    <row r="153" spans="1:6" x14ac:dyDescent="0.25">
      <c r="A153" s="100">
        <v>88107</v>
      </c>
      <c r="B153" s="101">
        <v>3408001</v>
      </c>
      <c r="C153" s="101" t="s">
        <v>76</v>
      </c>
      <c r="D153" s="101" t="s">
        <v>307</v>
      </c>
      <c r="E153" s="101">
        <v>11267</v>
      </c>
      <c r="F153" s="102">
        <v>1</v>
      </c>
    </row>
    <row r="154" spans="1:6" x14ac:dyDescent="0.25">
      <c r="A154" s="97">
        <v>88108</v>
      </c>
      <c r="B154" s="98">
        <v>3408001</v>
      </c>
      <c r="C154" s="98" t="s">
        <v>76</v>
      </c>
      <c r="D154" s="98" t="s">
        <v>308</v>
      </c>
      <c r="E154" s="98">
        <v>11268</v>
      </c>
      <c r="F154" s="99">
        <v>1</v>
      </c>
    </row>
    <row r="155" spans="1:6" x14ac:dyDescent="0.25">
      <c r="A155" s="100">
        <v>88109</v>
      </c>
      <c r="B155" s="101">
        <v>3408001</v>
      </c>
      <c r="C155" s="101" t="s">
        <v>76</v>
      </c>
      <c r="D155" s="101" t="s">
        <v>309</v>
      </c>
      <c r="E155" s="101">
        <v>11269</v>
      </c>
      <c r="F155" s="102">
        <v>1</v>
      </c>
    </row>
    <row r="156" spans="1:6" x14ac:dyDescent="0.25">
      <c r="A156" s="97">
        <v>88110</v>
      </c>
      <c r="B156" s="98">
        <v>1408001</v>
      </c>
      <c r="C156" s="98" t="s">
        <v>77</v>
      </c>
      <c r="D156" s="98" t="s">
        <v>310</v>
      </c>
      <c r="E156" s="98">
        <v>10111</v>
      </c>
      <c r="F156" s="99">
        <v>1</v>
      </c>
    </row>
    <row r="157" spans="1:6" x14ac:dyDescent="0.25">
      <c r="A157" s="100">
        <v>88111</v>
      </c>
      <c r="B157" s="101">
        <v>1408001</v>
      </c>
      <c r="C157" s="101" t="s">
        <v>77</v>
      </c>
      <c r="D157" s="101" t="s">
        <v>311</v>
      </c>
      <c r="E157" s="101">
        <v>10113</v>
      </c>
      <c r="F157" s="102">
        <v>1</v>
      </c>
    </row>
    <row r="158" spans="1:6" x14ac:dyDescent="0.25">
      <c r="A158" s="97">
        <v>88112</v>
      </c>
      <c r="B158" s="98">
        <v>1408001</v>
      </c>
      <c r="C158" s="98" t="s">
        <v>77</v>
      </c>
      <c r="D158" s="98" t="s">
        <v>312</v>
      </c>
      <c r="E158" s="98">
        <v>10114</v>
      </c>
      <c r="F158" s="99">
        <v>1</v>
      </c>
    </row>
    <row r="159" spans="1:6" x14ac:dyDescent="0.25">
      <c r="A159" s="100">
        <v>88113</v>
      </c>
      <c r="B159" s="101">
        <v>1408001</v>
      </c>
      <c r="C159" s="101" t="s">
        <v>77</v>
      </c>
      <c r="D159" s="101" t="s">
        <v>313</v>
      </c>
      <c r="E159" s="101">
        <v>10109</v>
      </c>
      <c r="F159" s="102">
        <v>1</v>
      </c>
    </row>
    <row r="160" spans="1:6" x14ac:dyDescent="0.25">
      <c r="A160" s="97">
        <v>88114</v>
      </c>
      <c r="B160" s="98">
        <v>108001</v>
      </c>
      <c r="C160" s="98" t="s">
        <v>78</v>
      </c>
      <c r="D160" s="98" t="s">
        <v>314</v>
      </c>
      <c r="E160" s="98">
        <v>10118</v>
      </c>
      <c r="F160" s="99">
        <v>1</v>
      </c>
    </row>
    <row r="161" spans="1:6" x14ac:dyDescent="0.25">
      <c r="A161" s="100">
        <v>88115</v>
      </c>
      <c r="B161" s="101">
        <v>1610001</v>
      </c>
      <c r="C161" s="101" t="s">
        <v>79</v>
      </c>
      <c r="D161" s="101" t="s">
        <v>315</v>
      </c>
      <c r="E161" s="101">
        <v>13578</v>
      </c>
      <c r="F161" s="102">
        <v>1</v>
      </c>
    </row>
    <row r="162" spans="1:6" x14ac:dyDescent="0.25">
      <c r="A162" s="97">
        <v>88116</v>
      </c>
      <c r="B162" s="98">
        <v>1610001</v>
      </c>
      <c r="C162" s="98" t="s">
        <v>79</v>
      </c>
      <c r="D162" s="98" t="s">
        <v>316</v>
      </c>
      <c r="E162" s="98">
        <v>10525</v>
      </c>
      <c r="F162" s="99">
        <v>1</v>
      </c>
    </row>
    <row r="163" spans="1:6" x14ac:dyDescent="0.25">
      <c r="A163" s="100">
        <v>88117</v>
      </c>
      <c r="B163" s="101">
        <v>1610001</v>
      </c>
      <c r="C163" s="101" t="s">
        <v>79</v>
      </c>
      <c r="D163" s="101" t="s">
        <v>317</v>
      </c>
      <c r="E163" s="101">
        <v>10524</v>
      </c>
      <c r="F163" s="102">
        <v>1</v>
      </c>
    </row>
    <row r="164" spans="1:6" x14ac:dyDescent="0.25">
      <c r="A164" s="97">
        <v>88118</v>
      </c>
      <c r="B164" s="98">
        <v>1610001</v>
      </c>
      <c r="C164" s="98" t="s">
        <v>79</v>
      </c>
      <c r="D164" s="98" t="s">
        <v>318</v>
      </c>
      <c r="E164" s="98">
        <v>15369</v>
      </c>
      <c r="F164" s="99">
        <v>1</v>
      </c>
    </row>
    <row r="165" spans="1:6" x14ac:dyDescent="0.25">
      <c r="A165" s="100">
        <v>88119</v>
      </c>
      <c r="B165" s="101">
        <v>2410001</v>
      </c>
      <c r="C165" s="101" t="s">
        <v>80</v>
      </c>
      <c r="D165" s="101" t="s">
        <v>319</v>
      </c>
      <c r="E165" s="101">
        <v>10822</v>
      </c>
      <c r="F165" s="102">
        <v>1</v>
      </c>
    </row>
    <row r="166" spans="1:6" x14ac:dyDescent="0.25">
      <c r="A166" s="97">
        <v>88120</v>
      </c>
      <c r="B166" s="98">
        <v>3210001</v>
      </c>
      <c r="C166" s="98" t="s">
        <v>81</v>
      </c>
      <c r="D166" s="98" t="s">
        <v>321</v>
      </c>
      <c r="E166" s="98">
        <v>11172</v>
      </c>
      <c r="F166" s="99">
        <v>1</v>
      </c>
    </row>
    <row r="167" spans="1:6" x14ac:dyDescent="0.25">
      <c r="A167" s="100">
        <v>88121</v>
      </c>
      <c r="B167" s="101">
        <v>1811002</v>
      </c>
      <c r="C167" s="101" t="s">
        <v>82</v>
      </c>
      <c r="D167" s="101" t="s">
        <v>322</v>
      </c>
      <c r="E167" s="101">
        <v>10557</v>
      </c>
      <c r="F167" s="102">
        <v>1</v>
      </c>
    </row>
    <row r="168" spans="1:6" x14ac:dyDescent="0.25">
      <c r="A168" s="97">
        <v>88122</v>
      </c>
      <c r="B168" s="98">
        <v>1811002</v>
      </c>
      <c r="C168" s="98" t="s">
        <v>82</v>
      </c>
      <c r="D168" s="98" t="s">
        <v>323</v>
      </c>
      <c r="E168" s="98">
        <v>10549</v>
      </c>
      <c r="F168" s="99">
        <v>1</v>
      </c>
    </row>
    <row r="169" spans="1:6" x14ac:dyDescent="0.25">
      <c r="A169" s="100">
        <v>88123</v>
      </c>
      <c r="B169" s="101">
        <v>1811002</v>
      </c>
      <c r="C169" s="101" t="s">
        <v>82</v>
      </c>
      <c r="D169" s="101" t="s">
        <v>324</v>
      </c>
      <c r="E169" s="101">
        <v>10554</v>
      </c>
      <c r="F169" s="102">
        <v>1</v>
      </c>
    </row>
    <row r="170" spans="1:6" x14ac:dyDescent="0.25">
      <c r="A170" s="97">
        <v>88124</v>
      </c>
      <c r="B170" s="98">
        <v>1811002</v>
      </c>
      <c r="C170" s="98" t="s">
        <v>82</v>
      </c>
      <c r="D170" s="98" t="s">
        <v>325</v>
      </c>
      <c r="E170" s="98">
        <v>10558</v>
      </c>
      <c r="F170" s="99">
        <v>1</v>
      </c>
    </row>
    <row r="171" spans="1:6" x14ac:dyDescent="0.25">
      <c r="A171" s="100">
        <v>88125</v>
      </c>
      <c r="B171" s="101">
        <v>1811002</v>
      </c>
      <c r="C171" s="101" t="s">
        <v>82</v>
      </c>
      <c r="D171" s="101" t="s">
        <v>326</v>
      </c>
      <c r="E171" s="101">
        <v>10550</v>
      </c>
      <c r="F171" s="102">
        <v>1</v>
      </c>
    </row>
    <row r="172" spans="1:6" x14ac:dyDescent="0.25">
      <c r="A172" s="97">
        <v>88126</v>
      </c>
      <c r="B172" s="98">
        <v>1811002</v>
      </c>
      <c r="C172" s="98" t="s">
        <v>82</v>
      </c>
      <c r="D172" s="98" t="s">
        <v>327</v>
      </c>
      <c r="E172" s="98">
        <v>14807</v>
      </c>
      <c r="F172" s="99">
        <v>1</v>
      </c>
    </row>
    <row r="173" spans="1:6" x14ac:dyDescent="0.25">
      <c r="A173" s="100">
        <v>88127</v>
      </c>
      <c r="B173" s="101">
        <v>1811002</v>
      </c>
      <c r="C173" s="101" t="s">
        <v>82</v>
      </c>
      <c r="D173" s="101" t="s">
        <v>328</v>
      </c>
      <c r="E173" s="101">
        <v>10560</v>
      </c>
      <c r="F173" s="102">
        <v>1</v>
      </c>
    </row>
    <row r="174" spans="1:6" x14ac:dyDescent="0.25">
      <c r="A174" s="97">
        <v>88128</v>
      </c>
      <c r="B174" s="98">
        <v>1811002</v>
      </c>
      <c r="C174" s="98" t="s">
        <v>82</v>
      </c>
      <c r="D174" s="98" t="s">
        <v>329</v>
      </c>
      <c r="E174" s="98">
        <v>10561</v>
      </c>
      <c r="F174" s="99">
        <v>1</v>
      </c>
    </row>
    <row r="175" spans="1:6" x14ac:dyDescent="0.25">
      <c r="A175" s="100">
        <v>88129</v>
      </c>
      <c r="B175" s="101">
        <v>1811002</v>
      </c>
      <c r="C175" s="101" t="s">
        <v>82</v>
      </c>
      <c r="D175" s="101" t="s">
        <v>330</v>
      </c>
      <c r="E175" s="101">
        <v>10562</v>
      </c>
      <c r="F175" s="102">
        <v>1</v>
      </c>
    </row>
    <row r="176" spans="1:6" x14ac:dyDescent="0.25">
      <c r="A176" s="97">
        <v>88130</v>
      </c>
      <c r="B176" s="98">
        <v>1811002</v>
      </c>
      <c r="C176" s="98" t="s">
        <v>82</v>
      </c>
      <c r="D176" s="98" t="s">
        <v>331</v>
      </c>
      <c r="E176" s="98">
        <v>10551</v>
      </c>
      <c r="F176" s="99">
        <v>1</v>
      </c>
    </row>
    <row r="177" spans="1:6" x14ac:dyDescent="0.25">
      <c r="A177" s="100">
        <v>88131</v>
      </c>
      <c r="B177" s="101">
        <v>1811002</v>
      </c>
      <c r="C177" s="101" t="s">
        <v>82</v>
      </c>
      <c r="D177" s="101" t="s">
        <v>332</v>
      </c>
      <c r="E177" s="101">
        <v>10553</v>
      </c>
      <c r="F177" s="102">
        <v>1</v>
      </c>
    </row>
    <row r="178" spans="1:6" x14ac:dyDescent="0.25">
      <c r="A178" s="97">
        <v>88132</v>
      </c>
      <c r="B178" s="98">
        <v>1811002</v>
      </c>
      <c r="C178" s="98" t="s">
        <v>82</v>
      </c>
      <c r="D178" s="98" t="s">
        <v>333</v>
      </c>
      <c r="E178" s="98">
        <v>10565</v>
      </c>
      <c r="F178" s="99">
        <v>1</v>
      </c>
    </row>
    <row r="179" spans="1:6" x14ac:dyDescent="0.25">
      <c r="A179" s="100">
        <v>88133</v>
      </c>
      <c r="B179" s="101">
        <v>1811002</v>
      </c>
      <c r="C179" s="101" t="s">
        <v>82</v>
      </c>
      <c r="D179" s="101" t="s">
        <v>334</v>
      </c>
      <c r="E179" s="101">
        <v>10568</v>
      </c>
      <c r="F179" s="102">
        <v>1</v>
      </c>
    </row>
    <row r="180" spans="1:6" x14ac:dyDescent="0.25">
      <c r="A180" s="97">
        <v>88134</v>
      </c>
      <c r="B180" s="98">
        <v>1811002</v>
      </c>
      <c r="C180" s="98" t="s">
        <v>82</v>
      </c>
      <c r="D180" s="98" t="s">
        <v>335</v>
      </c>
      <c r="E180" s="98">
        <v>10566</v>
      </c>
      <c r="F180" s="99">
        <v>1</v>
      </c>
    </row>
    <row r="181" spans="1:6" x14ac:dyDescent="0.25">
      <c r="A181" s="100">
        <v>88135</v>
      </c>
      <c r="B181" s="101">
        <v>1811002</v>
      </c>
      <c r="C181" s="101" t="s">
        <v>82</v>
      </c>
      <c r="D181" s="101" t="s">
        <v>336</v>
      </c>
      <c r="E181" s="101">
        <v>10567</v>
      </c>
      <c r="F181" s="102">
        <v>1</v>
      </c>
    </row>
    <row r="182" spans="1:6" x14ac:dyDescent="0.25">
      <c r="A182" s="97">
        <v>88136</v>
      </c>
      <c r="B182" s="98">
        <v>1811002</v>
      </c>
      <c r="C182" s="98" t="s">
        <v>82</v>
      </c>
      <c r="D182" s="98" t="s">
        <v>337</v>
      </c>
      <c r="E182" s="98">
        <v>10569</v>
      </c>
      <c r="F182" s="99">
        <v>1</v>
      </c>
    </row>
    <row r="183" spans="1:6" x14ac:dyDescent="0.25">
      <c r="A183" s="100">
        <v>88137</v>
      </c>
      <c r="B183" s="101">
        <v>1811005</v>
      </c>
      <c r="C183" s="101" t="s">
        <v>83</v>
      </c>
      <c r="D183" s="101" t="s">
        <v>338</v>
      </c>
      <c r="E183" s="101">
        <v>10125</v>
      </c>
      <c r="F183" s="102">
        <v>1</v>
      </c>
    </row>
    <row r="184" spans="1:6" x14ac:dyDescent="0.25">
      <c r="A184" s="97">
        <v>88138</v>
      </c>
      <c r="B184" s="98">
        <v>1811005</v>
      </c>
      <c r="C184" s="98" t="s">
        <v>83</v>
      </c>
      <c r="D184" s="98" t="s">
        <v>339</v>
      </c>
      <c r="E184" s="98">
        <v>15677</v>
      </c>
      <c r="F184" s="99">
        <v>1</v>
      </c>
    </row>
    <row r="185" spans="1:6" x14ac:dyDescent="0.25">
      <c r="A185" s="100">
        <v>88139</v>
      </c>
      <c r="B185" s="101">
        <v>1811005</v>
      </c>
      <c r="C185" s="101" t="s">
        <v>83</v>
      </c>
      <c r="D185" s="101" t="s">
        <v>340</v>
      </c>
      <c r="E185" s="101">
        <v>10121</v>
      </c>
      <c r="F185" s="102">
        <v>1</v>
      </c>
    </row>
    <row r="186" spans="1:6" x14ac:dyDescent="0.25">
      <c r="A186" s="97">
        <v>88140</v>
      </c>
      <c r="B186" s="98">
        <v>1811005</v>
      </c>
      <c r="C186" s="98" t="s">
        <v>83</v>
      </c>
      <c r="D186" s="98" t="s">
        <v>341</v>
      </c>
      <c r="E186" s="98">
        <v>10126</v>
      </c>
      <c r="F186" s="99">
        <v>1</v>
      </c>
    </row>
    <row r="187" spans="1:6" x14ac:dyDescent="0.25">
      <c r="A187" s="100">
        <v>88141</v>
      </c>
      <c r="B187" s="101">
        <v>1811005</v>
      </c>
      <c r="C187" s="101" t="s">
        <v>83</v>
      </c>
      <c r="D187" s="101" t="s">
        <v>342</v>
      </c>
      <c r="E187" s="101">
        <v>10127</v>
      </c>
      <c r="F187" s="102">
        <v>1</v>
      </c>
    </row>
    <row r="188" spans="1:6" x14ac:dyDescent="0.25">
      <c r="A188" s="97">
        <v>88142</v>
      </c>
      <c r="B188" s="98">
        <v>1811005</v>
      </c>
      <c r="C188" s="98" t="s">
        <v>83</v>
      </c>
      <c r="D188" s="98" t="s">
        <v>343</v>
      </c>
      <c r="E188" s="98">
        <v>10123</v>
      </c>
      <c r="F188" s="99">
        <v>1</v>
      </c>
    </row>
    <row r="189" spans="1:6" x14ac:dyDescent="0.25">
      <c r="A189" s="100">
        <v>88143</v>
      </c>
      <c r="B189" s="101">
        <v>3112001</v>
      </c>
      <c r="C189" s="101" t="s">
        <v>84</v>
      </c>
      <c r="D189" s="101" t="s">
        <v>344</v>
      </c>
      <c r="E189" s="101">
        <v>11160</v>
      </c>
      <c r="F189" s="102">
        <v>1</v>
      </c>
    </row>
    <row r="190" spans="1:6" x14ac:dyDescent="0.25">
      <c r="A190" s="97">
        <v>88144</v>
      </c>
      <c r="B190" s="98">
        <v>1912001</v>
      </c>
      <c r="C190" s="98" t="s">
        <v>85</v>
      </c>
      <c r="D190" s="98" t="s">
        <v>345</v>
      </c>
      <c r="E190" s="98">
        <v>10572</v>
      </c>
      <c r="F190" s="99">
        <v>1</v>
      </c>
    </row>
    <row r="191" spans="1:6" x14ac:dyDescent="0.25">
      <c r="A191" s="100">
        <v>88145</v>
      </c>
      <c r="B191" s="101">
        <v>1912001</v>
      </c>
      <c r="C191" s="101" t="s">
        <v>85</v>
      </c>
      <c r="D191" s="101" t="s">
        <v>346</v>
      </c>
      <c r="E191" s="101">
        <v>10573</v>
      </c>
      <c r="F191" s="102">
        <v>1</v>
      </c>
    </row>
    <row r="192" spans="1:6" x14ac:dyDescent="0.25">
      <c r="A192" s="97">
        <v>88146</v>
      </c>
      <c r="B192" s="98">
        <v>1912001</v>
      </c>
      <c r="C192" s="98" t="s">
        <v>85</v>
      </c>
      <c r="D192" s="98" t="s">
        <v>347</v>
      </c>
      <c r="E192" s="98">
        <v>14203</v>
      </c>
      <c r="F192" s="99">
        <v>1</v>
      </c>
    </row>
    <row r="193" spans="1:6" x14ac:dyDescent="0.25">
      <c r="A193" s="100">
        <v>88147</v>
      </c>
      <c r="B193" s="101">
        <v>2212001</v>
      </c>
      <c r="C193" s="101" t="s">
        <v>86</v>
      </c>
      <c r="D193" s="101" t="s">
        <v>348</v>
      </c>
      <c r="E193" s="101">
        <v>10764</v>
      </c>
      <c r="F193" s="102">
        <v>1</v>
      </c>
    </row>
    <row r="194" spans="1:6" x14ac:dyDescent="0.25">
      <c r="A194" s="97">
        <v>88148</v>
      </c>
      <c r="B194" s="98">
        <v>2212001</v>
      </c>
      <c r="C194" s="98" t="s">
        <v>86</v>
      </c>
      <c r="D194" s="98" t="s">
        <v>349</v>
      </c>
      <c r="E194" s="98">
        <v>10767</v>
      </c>
      <c r="F194" s="99">
        <v>1</v>
      </c>
    </row>
    <row r="195" spans="1:6" x14ac:dyDescent="0.25">
      <c r="A195" s="100">
        <v>88149</v>
      </c>
      <c r="B195" s="101">
        <v>2212001</v>
      </c>
      <c r="C195" s="101" t="s">
        <v>86</v>
      </c>
      <c r="D195" s="101" t="s">
        <v>350</v>
      </c>
      <c r="E195" s="101">
        <v>10768</v>
      </c>
      <c r="F195" s="102">
        <v>1</v>
      </c>
    </row>
    <row r="196" spans="1:6" x14ac:dyDescent="0.25">
      <c r="A196" s="97">
        <v>88150</v>
      </c>
      <c r="B196" s="98">
        <v>2212001</v>
      </c>
      <c r="C196" s="98" t="s">
        <v>86</v>
      </c>
      <c r="D196" s="98" t="s">
        <v>351</v>
      </c>
      <c r="E196" s="98">
        <v>10769</v>
      </c>
      <c r="F196" s="99">
        <v>1</v>
      </c>
    </row>
    <row r="197" spans="1:6" x14ac:dyDescent="0.25">
      <c r="A197" s="100">
        <v>88151</v>
      </c>
      <c r="B197" s="101">
        <v>2212001</v>
      </c>
      <c r="C197" s="101" t="s">
        <v>86</v>
      </c>
      <c r="D197" s="101" t="s">
        <v>352</v>
      </c>
      <c r="E197" s="101">
        <v>10759</v>
      </c>
      <c r="F197" s="102">
        <v>1</v>
      </c>
    </row>
    <row r="198" spans="1:6" x14ac:dyDescent="0.25">
      <c r="A198" s="97">
        <v>88152</v>
      </c>
      <c r="B198" s="98">
        <v>2212001</v>
      </c>
      <c r="C198" s="98" t="s">
        <v>86</v>
      </c>
      <c r="D198" s="98" t="s">
        <v>353</v>
      </c>
      <c r="E198" s="98">
        <v>13031</v>
      </c>
      <c r="F198" s="99">
        <v>1</v>
      </c>
    </row>
    <row r="199" spans="1:6" x14ac:dyDescent="0.25">
      <c r="A199" s="100">
        <v>88153</v>
      </c>
      <c r="B199" s="101">
        <v>2212001</v>
      </c>
      <c r="C199" s="101" t="s">
        <v>86</v>
      </c>
      <c r="D199" s="101" t="s">
        <v>354</v>
      </c>
      <c r="E199" s="101">
        <v>13030</v>
      </c>
      <c r="F199" s="102">
        <v>1</v>
      </c>
    </row>
    <row r="200" spans="1:6" x14ac:dyDescent="0.25">
      <c r="A200" s="97">
        <v>88154</v>
      </c>
      <c r="B200" s="98">
        <v>2212001</v>
      </c>
      <c r="C200" s="98" t="s">
        <v>86</v>
      </c>
      <c r="D200" s="98" t="s">
        <v>355</v>
      </c>
      <c r="E200" s="98">
        <v>10762</v>
      </c>
      <c r="F200" s="99">
        <v>1</v>
      </c>
    </row>
    <row r="201" spans="1:6" x14ac:dyDescent="0.25">
      <c r="A201" s="100">
        <v>88155</v>
      </c>
      <c r="B201" s="101">
        <v>2112001</v>
      </c>
      <c r="C201" s="101" t="s">
        <v>87</v>
      </c>
      <c r="D201" s="101" t="s">
        <v>356</v>
      </c>
      <c r="E201" s="101">
        <v>10734</v>
      </c>
      <c r="F201" s="102">
        <v>1</v>
      </c>
    </row>
    <row r="202" spans="1:6" x14ac:dyDescent="0.25">
      <c r="A202" s="97">
        <v>88156</v>
      </c>
      <c r="B202" s="98">
        <v>2112001</v>
      </c>
      <c r="C202" s="98" t="s">
        <v>87</v>
      </c>
      <c r="D202" s="98" t="s">
        <v>357</v>
      </c>
      <c r="E202" s="98">
        <v>10728</v>
      </c>
      <c r="F202" s="99">
        <v>1</v>
      </c>
    </row>
    <row r="203" spans="1:6" x14ac:dyDescent="0.25">
      <c r="A203" s="100">
        <v>88157</v>
      </c>
      <c r="B203" s="101">
        <v>2112001</v>
      </c>
      <c r="C203" s="101" t="s">
        <v>87</v>
      </c>
      <c r="D203" s="101" t="s">
        <v>358</v>
      </c>
      <c r="E203" s="101">
        <v>10717</v>
      </c>
      <c r="F203" s="102">
        <v>1</v>
      </c>
    </row>
    <row r="204" spans="1:6" x14ac:dyDescent="0.25">
      <c r="A204" s="97">
        <v>88158</v>
      </c>
      <c r="B204" s="98">
        <v>2112001</v>
      </c>
      <c r="C204" s="98" t="s">
        <v>87</v>
      </c>
      <c r="D204" s="98" t="s">
        <v>359</v>
      </c>
      <c r="E204" s="98">
        <v>10722</v>
      </c>
      <c r="F204" s="99">
        <v>1</v>
      </c>
    </row>
    <row r="205" spans="1:6" x14ac:dyDescent="0.25">
      <c r="A205" s="100">
        <v>88159</v>
      </c>
      <c r="B205" s="101">
        <v>2112001</v>
      </c>
      <c r="C205" s="101" t="s">
        <v>87</v>
      </c>
      <c r="D205" s="101" t="s">
        <v>360</v>
      </c>
      <c r="E205" s="101">
        <v>10730</v>
      </c>
      <c r="F205" s="102">
        <v>1</v>
      </c>
    </row>
    <row r="206" spans="1:6" x14ac:dyDescent="0.25">
      <c r="A206" s="97">
        <v>88160</v>
      </c>
      <c r="B206" s="98">
        <v>2112001</v>
      </c>
      <c r="C206" s="98" t="s">
        <v>87</v>
      </c>
      <c r="D206" s="98" t="s">
        <v>361</v>
      </c>
      <c r="E206" s="98">
        <v>10731</v>
      </c>
      <c r="F206" s="99">
        <v>1</v>
      </c>
    </row>
    <row r="207" spans="1:6" x14ac:dyDescent="0.25">
      <c r="A207" s="100">
        <v>88161</v>
      </c>
      <c r="B207" s="101">
        <v>2112001</v>
      </c>
      <c r="C207" s="101" t="s">
        <v>87</v>
      </c>
      <c r="D207" s="101" t="s">
        <v>362</v>
      </c>
      <c r="E207" s="101">
        <v>10733</v>
      </c>
      <c r="F207" s="102">
        <v>1</v>
      </c>
    </row>
    <row r="208" spans="1:6" x14ac:dyDescent="0.25">
      <c r="A208" s="97">
        <v>88162</v>
      </c>
      <c r="B208" s="98">
        <v>2112001</v>
      </c>
      <c r="C208" s="98" t="s">
        <v>87</v>
      </c>
      <c r="D208" s="98" t="s">
        <v>363</v>
      </c>
      <c r="E208" s="98">
        <v>10718</v>
      </c>
      <c r="F208" s="99">
        <v>1</v>
      </c>
    </row>
    <row r="209" spans="1:6" x14ac:dyDescent="0.25">
      <c r="A209" s="100">
        <v>88163</v>
      </c>
      <c r="B209" s="101">
        <v>2112001</v>
      </c>
      <c r="C209" s="101" t="s">
        <v>87</v>
      </c>
      <c r="D209" s="101" t="s">
        <v>364</v>
      </c>
      <c r="E209" s="101">
        <v>10724</v>
      </c>
      <c r="F209" s="102">
        <v>1</v>
      </c>
    </row>
    <row r="210" spans="1:6" x14ac:dyDescent="0.25">
      <c r="A210" s="97">
        <v>88164</v>
      </c>
      <c r="B210" s="98">
        <v>2112001</v>
      </c>
      <c r="C210" s="98" t="s">
        <v>87</v>
      </c>
      <c r="D210" s="98" t="s">
        <v>365</v>
      </c>
      <c r="E210" s="98">
        <v>10719</v>
      </c>
      <c r="F210" s="99">
        <v>1</v>
      </c>
    </row>
    <row r="211" spans="1:6" x14ac:dyDescent="0.25">
      <c r="A211" s="100">
        <v>88165</v>
      </c>
      <c r="B211" s="101">
        <v>2112001</v>
      </c>
      <c r="C211" s="101" t="s">
        <v>87</v>
      </c>
      <c r="D211" s="101" t="s">
        <v>366</v>
      </c>
      <c r="E211" s="101">
        <v>10720</v>
      </c>
      <c r="F211" s="102">
        <v>1</v>
      </c>
    </row>
    <row r="212" spans="1:6" x14ac:dyDescent="0.25">
      <c r="A212" s="97">
        <v>88166</v>
      </c>
      <c r="B212" s="98">
        <v>2112001</v>
      </c>
      <c r="C212" s="98" t="s">
        <v>87</v>
      </c>
      <c r="D212" s="98" t="s">
        <v>367</v>
      </c>
      <c r="E212" s="98">
        <v>15633</v>
      </c>
      <c r="F212" s="99">
        <v>1</v>
      </c>
    </row>
    <row r="213" spans="1:6" x14ac:dyDescent="0.25">
      <c r="A213" s="100">
        <v>88167</v>
      </c>
      <c r="B213" s="101">
        <v>1212001</v>
      </c>
      <c r="C213" s="101" t="s">
        <v>88</v>
      </c>
      <c r="D213" s="101" t="s">
        <v>368</v>
      </c>
      <c r="E213" s="101">
        <v>10461</v>
      </c>
      <c r="F213" s="102">
        <v>1</v>
      </c>
    </row>
    <row r="214" spans="1:6" x14ac:dyDescent="0.25">
      <c r="A214" s="97">
        <v>88168</v>
      </c>
      <c r="B214" s="98">
        <v>2012005</v>
      </c>
      <c r="C214" s="98" t="s">
        <v>89</v>
      </c>
      <c r="D214" s="98" t="s">
        <v>370</v>
      </c>
      <c r="E214" s="98">
        <v>10662</v>
      </c>
      <c r="F214" s="99">
        <v>1</v>
      </c>
    </row>
    <row r="215" spans="1:6" x14ac:dyDescent="0.25">
      <c r="A215" s="100">
        <v>88169</v>
      </c>
      <c r="B215" s="101">
        <v>2012005</v>
      </c>
      <c r="C215" s="101" t="s">
        <v>89</v>
      </c>
      <c r="D215" s="101" t="s">
        <v>369</v>
      </c>
      <c r="E215" s="101">
        <v>10661</v>
      </c>
      <c r="F215" s="102">
        <v>1</v>
      </c>
    </row>
    <row r="216" spans="1:6" x14ac:dyDescent="0.25">
      <c r="A216" s="97">
        <v>88170</v>
      </c>
      <c r="B216" s="98">
        <v>1513002</v>
      </c>
      <c r="C216" s="98" t="s">
        <v>90</v>
      </c>
      <c r="D216" s="98" t="s">
        <v>90</v>
      </c>
      <c r="E216" s="98">
        <v>16874</v>
      </c>
      <c r="F216" s="99">
        <v>1</v>
      </c>
    </row>
    <row r="217" spans="1:6" x14ac:dyDescent="0.25">
      <c r="A217" s="100">
        <v>88171</v>
      </c>
      <c r="B217" s="101">
        <v>2023001</v>
      </c>
      <c r="C217" s="101" t="s">
        <v>91</v>
      </c>
      <c r="D217" s="101" t="s">
        <v>372</v>
      </c>
      <c r="E217" s="101">
        <v>10664</v>
      </c>
      <c r="F217" s="102">
        <v>1</v>
      </c>
    </row>
    <row r="218" spans="1:6" x14ac:dyDescent="0.25">
      <c r="A218" s="97">
        <v>88172</v>
      </c>
      <c r="B218" s="98">
        <v>2023001</v>
      </c>
      <c r="C218" s="98" t="s">
        <v>91</v>
      </c>
      <c r="D218" s="98" t="s">
        <v>371</v>
      </c>
      <c r="E218" s="98">
        <v>14211</v>
      </c>
      <c r="F218" s="99">
        <v>1</v>
      </c>
    </row>
    <row r="219" spans="1:6" x14ac:dyDescent="0.25">
      <c r="A219" s="100">
        <v>88173</v>
      </c>
      <c r="B219" s="101">
        <v>2023002</v>
      </c>
      <c r="C219" s="101" t="s">
        <v>684</v>
      </c>
      <c r="D219" s="101" t="s">
        <v>373</v>
      </c>
      <c r="E219" s="101">
        <v>10667</v>
      </c>
      <c r="F219" s="102">
        <v>1</v>
      </c>
    </row>
    <row r="220" spans="1:6" x14ac:dyDescent="0.25">
      <c r="A220" s="97">
        <v>88174</v>
      </c>
      <c r="B220" s="98">
        <v>2023003</v>
      </c>
      <c r="C220" s="98" t="s">
        <v>93</v>
      </c>
      <c r="D220" s="98" t="s">
        <v>374</v>
      </c>
      <c r="E220" s="98">
        <v>10669</v>
      </c>
      <c r="F220" s="99">
        <v>1</v>
      </c>
    </row>
    <row r="221" spans="1:6" x14ac:dyDescent="0.25">
      <c r="A221" s="100">
        <v>88175</v>
      </c>
      <c r="B221" s="101">
        <v>3613001</v>
      </c>
      <c r="C221" s="101" t="s">
        <v>94</v>
      </c>
      <c r="D221" s="101" t="s">
        <v>375</v>
      </c>
      <c r="E221" s="101">
        <v>11303</v>
      </c>
      <c r="F221" s="102">
        <v>1</v>
      </c>
    </row>
    <row r="222" spans="1:6" x14ac:dyDescent="0.25">
      <c r="A222" s="97">
        <v>88176</v>
      </c>
      <c r="B222" s="98">
        <v>3613001</v>
      </c>
      <c r="C222" s="98" t="s">
        <v>94</v>
      </c>
      <c r="D222" s="98" t="s">
        <v>376</v>
      </c>
      <c r="E222" s="98">
        <v>11677</v>
      </c>
      <c r="F222" s="99">
        <v>1</v>
      </c>
    </row>
    <row r="223" spans="1:6" x14ac:dyDescent="0.25">
      <c r="A223" s="100">
        <v>88177</v>
      </c>
      <c r="B223" s="101">
        <v>3613001</v>
      </c>
      <c r="C223" s="101" t="s">
        <v>94</v>
      </c>
      <c r="D223" s="101" t="s">
        <v>377</v>
      </c>
      <c r="E223" s="101">
        <v>11301</v>
      </c>
      <c r="F223" s="102">
        <v>1</v>
      </c>
    </row>
    <row r="224" spans="1:6" x14ac:dyDescent="0.25">
      <c r="A224" s="97">
        <v>88178</v>
      </c>
      <c r="B224" s="98">
        <v>3613001</v>
      </c>
      <c r="C224" s="98" t="s">
        <v>94</v>
      </c>
      <c r="D224" s="98" t="s">
        <v>378</v>
      </c>
      <c r="E224" s="98">
        <v>11308</v>
      </c>
      <c r="F224" s="99">
        <v>1</v>
      </c>
    </row>
    <row r="225" spans="1:6" x14ac:dyDescent="0.25">
      <c r="A225" s="100">
        <v>88179</v>
      </c>
      <c r="B225" s="101">
        <v>3613001</v>
      </c>
      <c r="C225" s="101" t="s">
        <v>94</v>
      </c>
      <c r="D225" s="101" t="s">
        <v>379</v>
      </c>
      <c r="E225" s="101">
        <v>14226</v>
      </c>
      <c r="F225" s="102">
        <v>1</v>
      </c>
    </row>
    <row r="226" spans="1:6" x14ac:dyDescent="0.25">
      <c r="A226" s="97">
        <v>88180</v>
      </c>
      <c r="B226" s="98">
        <v>3613001</v>
      </c>
      <c r="C226" s="98" t="s">
        <v>94</v>
      </c>
      <c r="D226" s="98" t="s">
        <v>380</v>
      </c>
      <c r="E226" s="98">
        <v>11309</v>
      </c>
      <c r="F226" s="99">
        <v>1</v>
      </c>
    </row>
    <row r="227" spans="1:6" x14ac:dyDescent="0.25">
      <c r="A227" s="100">
        <v>88181</v>
      </c>
      <c r="B227" s="101">
        <v>3613001</v>
      </c>
      <c r="C227" s="101" t="s">
        <v>94</v>
      </c>
      <c r="D227" s="101" t="s">
        <v>381</v>
      </c>
      <c r="E227" s="101">
        <v>11305</v>
      </c>
      <c r="F227" s="102">
        <v>1</v>
      </c>
    </row>
    <row r="228" spans="1:6" x14ac:dyDescent="0.25">
      <c r="A228" s="97">
        <v>88182</v>
      </c>
      <c r="B228" s="98">
        <v>1513001</v>
      </c>
      <c r="C228" s="98" t="s">
        <v>95</v>
      </c>
      <c r="D228" s="98" t="s">
        <v>382</v>
      </c>
      <c r="E228" s="98">
        <v>10499</v>
      </c>
      <c r="F228" s="99">
        <v>1</v>
      </c>
    </row>
    <row r="229" spans="1:6" x14ac:dyDescent="0.25">
      <c r="A229" s="100">
        <v>88183</v>
      </c>
      <c r="B229" s="101">
        <v>1513001</v>
      </c>
      <c r="C229" s="101" t="s">
        <v>95</v>
      </c>
      <c r="D229" s="101" t="s">
        <v>383</v>
      </c>
      <c r="E229" s="101">
        <v>10496</v>
      </c>
      <c r="F229" s="102">
        <v>1</v>
      </c>
    </row>
    <row r="230" spans="1:6" x14ac:dyDescent="0.25">
      <c r="A230" s="97">
        <v>88184</v>
      </c>
      <c r="B230" s="98">
        <v>1513001</v>
      </c>
      <c r="C230" s="98" t="s">
        <v>95</v>
      </c>
      <c r="D230" s="98" t="s">
        <v>250</v>
      </c>
      <c r="E230" s="98">
        <v>10501</v>
      </c>
      <c r="F230" s="99">
        <v>1</v>
      </c>
    </row>
    <row r="231" spans="1:6" x14ac:dyDescent="0.25">
      <c r="A231" s="100">
        <v>88185</v>
      </c>
      <c r="B231" s="101">
        <v>1513001</v>
      </c>
      <c r="C231" s="101" t="s">
        <v>95</v>
      </c>
      <c r="D231" s="101" t="s">
        <v>384</v>
      </c>
      <c r="E231" s="101">
        <v>14407</v>
      </c>
      <c r="F231" s="102">
        <v>1</v>
      </c>
    </row>
    <row r="232" spans="1:6" x14ac:dyDescent="0.25">
      <c r="A232" s="97">
        <v>88186</v>
      </c>
      <c r="B232" s="98">
        <v>1513001</v>
      </c>
      <c r="C232" s="98" t="s">
        <v>95</v>
      </c>
      <c r="D232" s="98" t="s">
        <v>385</v>
      </c>
      <c r="E232" s="98">
        <v>10502</v>
      </c>
      <c r="F232" s="99">
        <v>1</v>
      </c>
    </row>
    <row r="233" spans="1:6" x14ac:dyDescent="0.25">
      <c r="A233" s="100">
        <v>88187</v>
      </c>
      <c r="B233" s="101">
        <v>1513001</v>
      </c>
      <c r="C233" s="101" t="s">
        <v>95</v>
      </c>
      <c r="D233" s="101" t="s">
        <v>319</v>
      </c>
      <c r="E233" s="101">
        <v>10504</v>
      </c>
      <c r="F233" s="102">
        <v>1</v>
      </c>
    </row>
    <row r="234" spans="1:6" x14ac:dyDescent="0.25">
      <c r="A234" s="97">
        <v>88188</v>
      </c>
      <c r="B234" s="98">
        <v>1513001</v>
      </c>
      <c r="C234" s="98" t="s">
        <v>95</v>
      </c>
      <c r="D234" s="98" t="s">
        <v>386</v>
      </c>
      <c r="E234" s="98">
        <v>10505</v>
      </c>
      <c r="F234" s="99">
        <v>1</v>
      </c>
    </row>
    <row r="235" spans="1:6" x14ac:dyDescent="0.25">
      <c r="A235" s="100">
        <v>88189</v>
      </c>
      <c r="B235" s="101">
        <v>1513001</v>
      </c>
      <c r="C235" s="101" t="s">
        <v>95</v>
      </c>
      <c r="D235" s="101" t="s">
        <v>387</v>
      </c>
      <c r="E235" s="101">
        <v>10497</v>
      </c>
      <c r="F235" s="102">
        <v>1</v>
      </c>
    </row>
    <row r="236" spans="1:6" x14ac:dyDescent="0.25">
      <c r="A236" s="97">
        <v>88190</v>
      </c>
      <c r="B236" s="98">
        <v>1513001</v>
      </c>
      <c r="C236" s="98" t="s">
        <v>95</v>
      </c>
      <c r="D236" s="98" t="s">
        <v>388</v>
      </c>
      <c r="E236" s="98">
        <v>10494</v>
      </c>
      <c r="F236" s="99">
        <v>1</v>
      </c>
    </row>
    <row r="237" spans="1:6" x14ac:dyDescent="0.25">
      <c r="A237" s="100">
        <v>88191</v>
      </c>
      <c r="B237" s="101">
        <v>1513001</v>
      </c>
      <c r="C237" s="101" t="s">
        <v>95</v>
      </c>
      <c r="D237" s="101" t="s">
        <v>390</v>
      </c>
      <c r="E237" s="101">
        <v>16894</v>
      </c>
      <c r="F237" s="102">
        <v>1</v>
      </c>
    </row>
    <row r="238" spans="1:6" x14ac:dyDescent="0.25">
      <c r="A238" s="97">
        <v>88192</v>
      </c>
      <c r="B238" s="98">
        <v>1513001</v>
      </c>
      <c r="C238" s="98" t="s">
        <v>95</v>
      </c>
      <c r="D238" s="98" t="s">
        <v>389</v>
      </c>
      <c r="E238" s="98">
        <v>10507</v>
      </c>
      <c r="F238" s="99">
        <v>1</v>
      </c>
    </row>
    <row r="239" spans="1:6" x14ac:dyDescent="0.25">
      <c r="A239" s="100">
        <v>88193</v>
      </c>
      <c r="B239" s="101">
        <v>1513001</v>
      </c>
      <c r="C239" s="101" t="s">
        <v>95</v>
      </c>
      <c r="D239" s="101" t="s">
        <v>391</v>
      </c>
      <c r="E239" s="101">
        <v>10508</v>
      </c>
      <c r="F239" s="102">
        <v>1</v>
      </c>
    </row>
    <row r="240" spans="1:6" x14ac:dyDescent="0.25">
      <c r="A240" s="97">
        <v>88194</v>
      </c>
      <c r="B240" s="98">
        <v>1513001</v>
      </c>
      <c r="C240" s="98" t="s">
        <v>95</v>
      </c>
      <c r="D240" s="98" t="s">
        <v>392</v>
      </c>
      <c r="E240" s="98">
        <v>10509</v>
      </c>
      <c r="F240" s="99">
        <v>1</v>
      </c>
    </row>
    <row r="241" spans="1:6" x14ac:dyDescent="0.25">
      <c r="A241" s="100">
        <v>88195</v>
      </c>
      <c r="B241" s="101">
        <v>1513001</v>
      </c>
      <c r="C241" s="101" t="s">
        <v>95</v>
      </c>
      <c r="D241" s="101" t="s">
        <v>393</v>
      </c>
      <c r="E241" s="101">
        <v>10495</v>
      </c>
      <c r="F241" s="102">
        <v>1</v>
      </c>
    </row>
    <row r="242" spans="1:6" x14ac:dyDescent="0.25">
      <c r="A242" s="97">
        <v>88196</v>
      </c>
      <c r="B242" s="98">
        <v>1513001</v>
      </c>
      <c r="C242" s="98" t="s">
        <v>95</v>
      </c>
      <c r="D242" s="98" t="s">
        <v>394</v>
      </c>
      <c r="E242" s="98">
        <v>10510</v>
      </c>
      <c r="F242" s="99">
        <v>1</v>
      </c>
    </row>
    <row r="243" spans="1:6" x14ac:dyDescent="0.25">
      <c r="A243" s="100">
        <v>88197</v>
      </c>
      <c r="B243" s="101">
        <v>1513001</v>
      </c>
      <c r="C243" s="101" t="s">
        <v>95</v>
      </c>
      <c r="D243" s="101" t="s">
        <v>395</v>
      </c>
      <c r="E243" s="101">
        <v>10511</v>
      </c>
      <c r="F243" s="102">
        <v>1</v>
      </c>
    </row>
    <row r="244" spans="1:6" x14ac:dyDescent="0.25">
      <c r="A244" s="97">
        <v>88198</v>
      </c>
      <c r="B244" s="98">
        <v>3013001</v>
      </c>
      <c r="C244" s="98" t="s">
        <v>96</v>
      </c>
      <c r="D244" s="98" t="s">
        <v>396</v>
      </c>
      <c r="E244" s="98">
        <v>11129</v>
      </c>
      <c r="F244" s="99">
        <v>1</v>
      </c>
    </row>
    <row r="245" spans="1:6" x14ac:dyDescent="0.25">
      <c r="A245" s="100">
        <v>88199</v>
      </c>
      <c r="B245" s="101">
        <v>3013001</v>
      </c>
      <c r="C245" s="101" t="s">
        <v>96</v>
      </c>
      <c r="D245" s="101" t="s">
        <v>397</v>
      </c>
      <c r="E245" s="101">
        <v>16086</v>
      </c>
      <c r="F245" s="102">
        <v>1</v>
      </c>
    </row>
    <row r="246" spans="1:6" x14ac:dyDescent="0.25">
      <c r="A246" s="97">
        <v>88200</v>
      </c>
      <c r="B246" s="98">
        <v>1213001</v>
      </c>
      <c r="C246" s="98" t="s">
        <v>97</v>
      </c>
      <c r="D246" s="98" t="s">
        <v>398</v>
      </c>
      <c r="E246" s="98">
        <v>10463</v>
      </c>
      <c r="F246" s="99">
        <v>1</v>
      </c>
    </row>
    <row r="247" spans="1:6" x14ac:dyDescent="0.25">
      <c r="A247" s="100">
        <v>88201</v>
      </c>
      <c r="B247" s="101">
        <v>2513001</v>
      </c>
      <c r="C247" s="101" t="s">
        <v>98</v>
      </c>
      <c r="D247" s="101" t="s">
        <v>399</v>
      </c>
      <c r="E247" s="101">
        <v>10918</v>
      </c>
      <c r="F247" s="102">
        <v>1</v>
      </c>
    </row>
    <row r="248" spans="1:6" x14ac:dyDescent="0.25">
      <c r="A248" s="97">
        <v>88202</v>
      </c>
      <c r="B248" s="98">
        <v>2513001</v>
      </c>
      <c r="C248" s="98" t="s">
        <v>98</v>
      </c>
      <c r="D248" s="98" t="s">
        <v>400</v>
      </c>
      <c r="E248" s="98">
        <v>13374</v>
      </c>
      <c r="F248" s="99">
        <v>1</v>
      </c>
    </row>
    <row r="249" spans="1:6" x14ac:dyDescent="0.25">
      <c r="A249" s="100">
        <v>88203</v>
      </c>
      <c r="B249" s="101">
        <v>2513001</v>
      </c>
      <c r="C249" s="101" t="s">
        <v>98</v>
      </c>
      <c r="D249" s="101" t="s">
        <v>401</v>
      </c>
      <c r="E249" s="101">
        <v>10921</v>
      </c>
      <c r="F249" s="102">
        <v>1</v>
      </c>
    </row>
    <row r="250" spans="1:6" x14ac:dyDescent="0.25">
      <c r="A250" s="97">
        <v>88204</v>
      </c>
      <c r="B250" s="98">
        <v>2513001</v>
      </c>
      <c r="C250" s="98" t="s">
        <v>98</v>
      </c>
      <c r="D250" s="98" t="s">
        <v>402</v>
      </c>
      <c r="E250" s="98">
        <v>13373</v>
      </c>
      <c r="F250" s="99">
        <v>1</v>
      </c>
    </row>
    <row r="251" spans="1:6" x14ac:dyDescent="0.25">
      <c r="A251" s="100">
        <v>88205</v>
      </c>
      <c r="B251" s="101">
        <v>3313002</v>
      </c>
      <c r="C251" s="101" t="s">
        <v>99</v>
      </c>
      <c r="D251" s="101" t="s">
        <v>99</v>
      </c>
      <c r="E251" s="101">
        <v>15896</v>
      </c>
      <c r="F251" s="102">
        <v>1</v>
      </c>
    </row>
    <row r="252" spans="1:6" x14ac:dyDescent="0.25">
      <c r="A252" s="97">
        <v>88206</v>
      </c>
      <c r="B252" s="98">
        <v>2413003</v>
      </c>
      <c r="C252" s="98" t="s">
        <v>100</v>
      </c>
      <c r="D252" s="98" t="s">
        <v>403</v>
      </c>
      <c r="E252" s="98">
        <v>10825</v>
      </c>
      <c r="F252" s="99">
        <v>1</v>
      </c>
    </row>
    <row r="253" spans="1:6" x14ac:dyDescent="0.25">
      <c r="A253" s="100">
        <v>88207</v>
      </c>
      <c r="B253" s="101">
        <v>2513001</v>
      </c>
      <c r="C253" s="101" t="s">
        <v>101</v>
      </c>
      <c r="D253" s="101" t="s">
        <v>404</v>
      </c>
      <c r="E253" s="101">
        <v>12284</v>
      </c>
      <c r="F253" s="102">
        <v>1</v>
      </c>
    </row>
    <row r="254" spans="1:6" x14ac:dyDescent="0.25">
      <c r="A254" s="97">
        <v>88208</v>
      </c>
      <c r="B254" s="98">
        <v>2513001</v>
      </c>
      <c r="C254" s="98" t="s">
        <v>101</v>
      </c>
      <c r="D254" s="98" t="s">
        <v>405</v>
      </c>
      <c r="E254" s="98">
        <v>12828</v>
      </c>
      <c r="F254" s="99">
        <v>1</v>
      </c>
    </row>
    <row r="255" spans="1:6" x14ac:dyDescent="0.25">
      <c r="A255" s="100">
        <v>88209</v>
      </c>
      <c r="B255" s="101">
        <v>2513001</v>
      </c>
      <c r="C255" s="101" t="s">
        <v>101</v>
      </c>
      <c r="D255" s="101" t="s">
        <v>406</v>
      </c>
      <c r="E255" s="101">
        <v>14027</v>
      </c>
      <c r="F255" s="102">
        <v>1</v>
      </c>
    </row>
    <row r="256" spans="1:6" x14ac:dyDescent="0.25">
      <c r="A256" s="97">
        <v>88210</v>
      </c>
      <c r="B256" s="98">
        <v>613002</v>
      </c>
      <c r="C256" s="98" t="s">
        <v>102</v>
      </c>
      <c r="D256" s="98" t="s">
        <v>407</v>
      </c>
      <c r="E256" s="98">
        <v>10371</v>
      </c>
      <c r="F256" s="99">
        <v>1</v>
      </c>
    </row>
    <row r="257" spans="1:6" x14ac:dyDescent="0.25">
      <c r="A257" s="100">
        <v>88211</v>
      </c>
      <c r="B257" s="101">
        <v>2914001</v>
      </c>
      <c r="C257" s="101" t="s">
        <v>103</v>
      </c>
      <c r="D257" s="101" t="s">
        <v>408</v>
      </c>
      <c r="E257" s="101">
        <v>11104</v>
      </c>
      <c r="F257" s="102">
        <v>1</v>
      </c>
    </row>
    <row r="258" spans="1:6" x14ac:dyDescent="0.25">
      <c r="A258" s="97">
        <v>88212</v>
      </c>
      <c r="B258" s="98">
        <v>2914001</v>
      </c>
      <c r="C258" s="98" t="s">
        <v>103</v>
      </c>
      <c r="D258" s="98" t="s">
        <v>409</v>
      </c>
      <c r="E258" s="98">
        <v>14213</v>
      </c>
      <c r="F258" s="99">
        <v>1</v>
      </c>
    </row>
    <row r="259" spans="1:6" x14ac:dyDescent="0.25">
      <c r="A259" s="100">
        <v>88213</v>
      </c>
      <c r="B259" s="101">
        <v>2914001</v>
      </c>
      <c r="C259" s="101" t="s">
        <v>103</v>
      </c>
      <c r="D259" s="101" t="s">
        <v>410</v>
      </c>
      <c r="E259" s="101">
        <v>11105</v>
      </c>
      <c r="F259" s="102">
        <v>1</v>
      </c>
    </row>
    <row r="260" spans="1:6" x14ac:dyDescent="0.25">
      <c r="A260" s="97">
        <v>88214</v>
      </c>
      <c r="B260" s="98">
        <v>2914002</v>
      </c>
      <c r="C260" s="98" t="s">
        <v>104</v>
      </c>
      <c r="D260" s="98" t="s">
        <v>411</v>
      </c>
      <c r="E260" s="98">
        <v>11108</v>
      </c>
      <c r="F260" s="99">
        <v>1</v>
      </c>
    </row>
    <row r="261" spans="1:6" x14ac:dyDescent="0.25">
      <c r="A261" s="100">
        <v>88215</v>
      </c>
      <c r="B261" s="101">
        <v>2914002</v>
      </c>
      <c r="C261" s="101" t="s">
        <v>104</v>
      </c>
      <c r="D261" s="101" t="s">
        <v>412</v>
      </c>
      <c r="E261" s="101">
        <v>11106</v>
      </c>
      <c r="F261" s="102">
        <v>1</v>
      </c>
    </row>
    <row r="262" spans="1:6" x14ac:dyDescent="0.25">
      <c r="A262" s="97">
        <v>88216</v>
      </c>
      <c r="B262" s="98">
        <v>2014003</v>
      </c>
      <c r="C262" s="98" t="s">
        <v>105</v>
      </c>
      <c r="D262" s="98" t="s">
        <v>105</v>
      </c>
      <c r="E262" s="98">
        <v>13580</v>
      </c>
      <c r="F262" s="99">
        <v>1</v>
      </c>
    </row>
    <row r="263" spans="1:6" x14ac:dyDescent="0.25">
      <c r="A263" s="100">
        <v>88217</v>
      </c>
      <c r="B263" s="101">
        <v>3614001</v>
      </c>
      <c r="C263" s="101" t="s">
        <v>106</v>
      </c>
      <c r="D263" s="101" t="s">
        <v>413</v>
      </c>
      <c r="E263" s="101">
        <v>15393</v>
      </c>
      <c r="F263" s="102">
        <v>1</v>
      </c>
    </row>
    <row r="264" spans="1:6" x14ac:dyDescent="0.25">
      <c r="A264" s="97">
        <v>88218</v>
      </c>
      <c r="B264" s="98">
        <v>3614001</v>
      </c>
      <c r="C264" s="98" t="s">
        <v>106</v>
      </c>
      <c r="D264" s="98" t="s">
        <v>414</v>
      </c>
      <c r="E264" s="98">
        <v>11315</v>
      </c>
      <c r="F264" s="99">
        <v>1</v>
      </c>
    </row>
    <row r="265" spans="1:6" x14ac:dyDescent="0.25">
      <c r="A265" s="100">
        <v>88219</v>
      </c>
      <c r="B265" s="101">
        <v>614001</v>
      </c>
      <c r="C265" s="101" t="s">
        <v>107</v>
      </c>
      <c r="D265" s="101" t="s">
        <v>415</v>
      </c>
      <c r="E265" s="101">
        <v>10377</v>
      </c>
      <c r="F265" s="102">
        <v>1</v>
      </c>
    </row>
    <row r="266" spans="1:6" x14ac:dyDescent="0.25">
      <c r="A266" s="97">
        <v>88220</v>
      </c>
      <c r="B266" s="98">
        <v>614001</v>
      </c>
      <c r="C266" s="98" t="s">
        <v>107</v>
      </c>
      <c r="D266" s="98" t="s">
        <v>416</v>
      </c>
      <c r="E266" s="98">
        <v>10378</v>
      </c>
      <c r="F266" s="99">
        <v>1</v>
      </c>
    </row>
    <row r="267" spans="1:6" x14ac:dyDescent="0.25">
      <c r="A267" s="100">
        <v>88221</v>
      </c>
      <c r="B267" s="101">
        <v>614001</v>
      </c>
      <c r="C267" s="101" t="s">
        <v>107</v>
      </c>
      <c r="D267" s="101" t="s">
        <v>417</v>
      </c>
      <c r="E267" s="101">
        <v>10375</v>
      </c>
      <c r="F267" s="102">
        <v>1</v>
      </c>
    </row>
    <row r="268" spans="1:6" x14ac:dyDescent="0.25">
      <c r="A268" s="97">
        <v>88222</v>
      </c>
      <c r="B268" s="98">
        <v>614001</v>
      </c>
      <c r="C268" s="98" t="s">
        <v>107</v>
      </c>
      <c r="D268" s="98" t="s">
        <v>418</v>
      </c>
      <c r="E268" s="98">
        <v>10374</v>
      </c>
      <c r="F268" s="99">
        <v>1</v>
      </c>
    </row>
    <row r="269" spans="1:6" x14ac:dyDescent="0.25">
      <c r="A269" s="100">
        <v>88223</v>
      </c>
      <c r="B269" s="101">
        <v>314001</v>
      </c>
      <c r="C269" s="101" t="s">
        <v>108</v>
      </c>
      <c r="D269" s="101" t="s">
        <v>419</v>
      </c>
      <c r="E269" s="101">
        <v>10257</v>
      </c>
      <c r="F269" s="102">
        <v>1</v>
      </c>
    </row>
    <row r="270" spans="1:6" x14ac:dyDescent="0.25">
      <c r="A270" s="97">
        <v>88224</v>
      </c>
      <c r="B270" s="98">
        <v>314001</v>
      </c>
      <c r="C270" s="98" t="s">
        <v>108</v>
      </c>
      <c r="D270" s="98" t="s">
        <v>421</v>
      </c>
      <c r="E270" s="98">
        <v>10262</v>
      </c>
      <c r="F270" s="99">
        <v>1</v>
      </c>
    </row>
    <row r="271" spans="1:6" x14ac:dyDescent="0.25">
      <c r="A271" s="100">
        <v>88225</v>
      </c>
      <c r="B271" s="101">
        <v>314001</v>
      </c>
      <c r="C271" s="101" t="s">
        <v>108</v>
      </c>
      <c r="D271" s="101" t="s">
        <v>422</v>
      </c>
      <c r="E271" s="101">
        <v>10267</v>
      </c>
      <c r="F271" s="102">
        <v>1</v>
      </c>
    </row>
    <row r="272" spans="1:6" x14ac:dyDescent="0.25">
      <c r="A272" s="97">
        <v>88226</v>
      </c>
      <c r="B272" s="98">
        <v>314001</v>
      </c>
      <c r="C272" s="98" t="s">
        <v>108</v>
      </c>
      <c r="D272" s="98" t="s">
        <v>420</v>
      </c>
      <c r="E272" s="98">
        <v>13196</v>
      </c>
      <c r="F272" s="99">
        <v>1</v>
      </c>
    </row>
    <row r="273" spans="1:6" x14ac:dyDescent="0.25">
      <c r="A273" s="100">
        <v>88227</v>
      </c>
      <c r="B273" s="101">
        <v>1014001</v>
      </c>
      <c r="C273" s="101" t="s">
        <v>109</v>
      </c>
      <c r="D273" s="101" t="s">
        <v>423</v>
      </c>
      <c r="E273" s="101">
        <v>10421</v>
      </c>
      <c r="F273" s="102">
        <v>1</v>
      </c>
    </row>
    <row r="274" spans="1:6" x14ac:dyDescent="0.25">
      <c r="A274" s="97">
        <v>88228</v>
      </c>
      <c r="B274" s="98">
        <v>1914001</v>
      </c>
      <c r="C274" s="98" t="s">
        <v>110</v>
      </c>
      <c r="D274" s="98" t="s">
        <v>424</v>
      </c>
      <c r="E274" s="98">
        <v>10577</v>
      </c>
      <c r="F274" s="99">
        <v>1</v>
      </c>
    </row>
    <row r="275" spans="1:6" x14ac:dyDescent="0.25">
      <c r="A275" s="100">
        <v>88229</v>
      </c>
      <c r="B275" s="101">
        <v>2414003</v>
      </c>
      <c r="C275" s="101" t="s">
        <v>111</v>
      </c>
      <c r="D275" s="101" t="s">
        <v>425</v>
      </c>
      <c r="E275" s="101">
        <v>10834</v>
      </c>
      <c r="F275" s="102">
        <v>1</v>
      </c>
    </row>
    <row r="276" spans="1:6" x14ac:dyDescent="0.25">
      <c r="A276" s="97">
        <v>88230</v>
      </c>
      <c r="B276" s="98">
        <v>2414003</v>
      </c>
      <c r="C276" s="98" t="s">
        <v>111</v>
      </c>
      <c r="D276" s="98" t="s">
        <v>426</v>
      </c>
      <c r="E276" s="98">
        <v>10830</v>
      </c>
      <c r="F276" s="99">
        <v>1</v>
      </c>
    </row>
    <row r="277" spans="1:6" x14ac:dyDescent="0.25">
      <c r="A277" s="100">
        <v>88231</v>
      </c>
      <c r="B277" s="101">
        <v>3314003</v>
      </c>
      <c r="C277" s="101" t="s">
        <v>112</v>
      </c>
      <c r="D277" s="101" t="s">
        <v>427</v>
      </c>
      <c r="E277" s="101">
        <v>13353</v>
      </c>
      <c r="F277" s="102">
        <v>1</v>
      </c>
    </row>
    <row r="278" spans="1:6" x14ac:dyDescent="0.25">
      <c r="A278" s="97">
        <v>88232</v>
      </c>
      <c r="B278" s="98">
        <v>3314003</v>
      </c>
      <c r="C278" s="98" t="s">
        <v>112</v>
      </c>
      <c r="D278" s="98" t="s">
        <v>428</v>
      </c>
      <c r="E278" s="98">
        <v>13357</v>
      </c>
      <c r="F278" s="99">
        <v>1</v>
      </c>
    </row>
    <row r="279" spans="1:6" x14ac:dyDescent="0.25">
      <c r="A279" s="100">
        <v>88233</v>
      </c>
      <c r="B279" s="101">
        <v>3314003</v>
      </c>
      <c r="C279" s="101" t="s">
        <v>112</v>
      </c>
      <c r="D279" s="101" t="s">
        <v>429</v>
      </c>
      <c r="E279" s="101">
        <v>13358</v>
      </c>
      <c r="F279" s="102">
        <v>1</v>
      </c>
    </row>
    <row r="280" spans="1:6" x14ac:dyDescent="0.25">
      <c r="A280" s="97">
        <v>88234</v>
      </c>
      <c r="B280" s="98">
        <v>3314003</v>
      </c>
      <c r="C280" s="98" t="s">
        <v>112</v>
      </c>
      <c r="D280" s="98" t="s">
        <v>430</v>
      </c>
      <c r="E280" s="98">
        <v>13360</v>
      </c>
      <c r="F280" s="99">
        <v>1</v>
      </c>
    </row>
    <row r="281" spans="1:6" x14ac:dyDescent="0.25">
      <c r="A281" s="100">
        <v>88235</v>
      </c>
      <c r="B281" s="101">
        <v>3314003</v>
      </c>
      <c r="C281" s="101" t="s">
        <v>112</v>
      </c>
      <c r="D281" s="101" t="s">
        <v>431</v>
      </c>
      <c r="E281" s="101">
        <v>15120</v>
      </c>
      <c r="F281" s="102">
        <v>1</v>
      </c>
    </row>
    <row r="282" spans="1:6" x14ac:dyDescent="0.25">
      <c r="A282" s="97">
        <v>88236</v>
      </c>
      <c r="B282" s="98">
        <v>2314001</v>
      </c>
      <c r="C282" s="98" t="s">
        <v>113</v>
      </c>
      <c r="D282" s="98" t="s">
        <v>433</v>
      </c>
      <c r="E282" s="98">
        <v>10800</v>
      </c>
      <c r="F282" s="99">
        <v>1</v>
      </c>
    </row>
    <row r="283" spans="1:6" x14ac:dyDescent="0.25">
      <c r="A283" s="100">
        <v>88237</v>
      </c>
      <c r="B283" s="101">
        <v>2314001</v>
      </c>
      <c r="C283" s="101" t="s">
        <v>113</v>
      </c>
      <c r="D283" s="101" t="s">
        <v>685</v>
      </c>
      <c r="E283" s="101">
        <v>15720</v>
      </c>
      <c r="F283" s="102">
        <v>1</v>
      </c>
    </row>
    <row r="284" spans="1:6" x14ac:dyDescent="0.25">
      <c r="A284" s="97">
        <v>88238</v>
      </c>
      <c r="B284" s="98">
        <v>2314001</v>
      </c>
      <c r="C284" s="98" t="s">
        <v>113</v>
      </c>
      <c r="D284" s="98" t="s">
        <v>434</v>
      </c>
      <c r="E284" s="98">
        <v>10798</v>
      </c>
      <c r="F284" s="99">
        <v>1</v>
      </c>
    </row>
    <row r="285" spans="1:6" x14ac:dyDescent="0.25">
      <c r="A285" s="100">
        <v>88239</v>
      </c>
      <c r="B285" s="101">
        <v>1015001</v>
      </c>
      <c r="C285" s="101" t="s">
        <v>114</v>
      </c>
      <c r="D285" s="101" t="s">
        <v>686</v>
      </c>
      <c r="E285" s="101">
        <v>11612</v>
      </c>
      <c r="F285" s="102">
        <v>1</v>
      </c>
    </row>
    <row r="286" spans="1:6" x14ac:dyDescent="0.25">
      <c r="A286" s="97">
        <v>88240</v>
      </c>
      <c r="B286" s="98">
        <v>1015001</v>
      </c>
      <c r="C286" s="98" t="s">
        <v>114</v>
      </c>
      <c r="D286" s="98" t="s">
        <v>436</v>
      </c>
      <c r="E286" s="98">
        <v>14197</v>
      </c>
      <c r="F286" s="99">
        <v>1</v>
      </c>
    </row>
    <row r="287" spans="1:6" x14ac:dyDescent="0.25">
      <c r="A287" s="100">
        <v>88241</v>
      </c>
      <c r="B287" s="101">
        <v>1015001</v>
      </c>
      <c r="C287" s="101" t="s">
        <v>114</v>
      </c>
      <c r="D287" s="101" t="s">
        <v>437</v>
      </c>
      <c r="E287" s="101">
        <v>10422</v>
      </c>
      <c r="F287" s="102">
        <v>1</v>
      </c>
    </row>
    <row r="288" spans="1:6" x14ac:dyDescent="0.25">
      <c r="A288" s="97">
        <v>88242</v>
      </c>
      <c r="B288" s="98">
        <v>2015001</v>
      </c>
      <c r="C288" s="98" t="s">
        <v>115</v>
      </c>
      <c r="D288" s="98" t="s">
        <v>438</v>
      </c>
      <c r="E288" s="98">
        <v>10672</v>
      </c>
      <c r="F288" s="99">
        <v>1</v>
      </c>
    </row>
    <row r="289" spans="1:6" x14ac:dyDescent="0.25">
      <c r="A289" s="100">
        <v>88243</v>
      </c>
      <c r="B289" s="101">
        <v>2015001</v>
      </c>
      <c r="C289" s="101" t="s">
        <v>115</v>
      </c>
      <c r="D289" s="101" t="s">
        <v>439</v>
      </c>
      <c r="E289" s="101">
        <v>13799</v>
      </c>
      <c r="F289" s="102">
        <v>1</v>
      </c>
    </row>
    <row r="290" spans="1:6" x14ac:dyDescent="0.25">
      <c r="A290" s="97">
        <v>88244</v>
      </c>
      <c r="B290" s="98">
        <v>2315001</v>
      </c>
      <c r="C290" s="98" t="s">
        <v>116</v>
      </c>
      <c r="D290" s="98" t="s">
        <v>440</v>
      </c>
      <c r="E290" s="98">
        <v>10804</v>
      </c>
      <c r="F290" s="99">
        <v>1</v>
      </c>
    </row>
    <row r="291" spans="1:6" x14ac:dyDescent="0.25">
      <c r="A291" s="100">
        <v>88245</v>
      </c>
      <c r="B291" s="101">
        <v>2315001</v>
      </c>
      <c r="C291" s="101" t="s">
        <v>116</v>
      </c>
      <c r="D291" s="101" t="s">
        <v>441</v>
      </c>
      <c r="E291" s="101">
        <v>10803</v>
      </c>
      <c r="F291" s="102">
        <v>1</v>
      </c>
    </row>
    <row r="292" spans="1:6" x14ac:dyDescent="0.25">
      <c r="A292" s="97">
        <v>88246</v>
      </c>
      <c r="B292" s="98">
        <v>2315001</v>
      </c>
      <c r="C292" s="98" t="s">
        <v>116</v>
      </c>
      <c r="D292" s="98" t="s">
        <v>442</v>
      </c>
      <c r="E292" s="98">
        <v>10806</v>
      </c>
      <c r="F292" s="99">
        <v>1</v>
      </c>
    </row>
    <row r="293" spans="1:6" x14ac:dyDescent="0.25">
      <c r="A293" s="100">
        <v>88247</v>
      </c>
      <c r="B293" s="101">
        <v>2315001</v>
      </c>
      <c r="C293" s="101" t="s">
        <v>116</v>
      </c>
      <c r="D293" s="101" t="s">
        <v>443</v>
      </c>
      <c r="E293" s="101">
        <v>10802</v>
      </c>
      <c r="F293" s="102">
        <v>1</v>
      </c>
    </row>
    <row r="294" spans="1:6" x14ac:dyDescent="0.25">
      <c r="A294" s="97">
        <v>88248</v>
      </c>
      <c r="B294" s="98">
        <v>2315001</v>
      </c>
      <c r="C294" s="98" t="s">
        <v>116</v>
      </c>
      <c r="D294" s="98" t="s">
        <v>444</v>
      </c>
      <c r="E294" s="98">
        <v>10801</v>
      </c>
      <c r="F294" s="99">
        <v>1</v>
      </c>
    </row>
    <row r="295" spans="1:6" x14ac:dyDescent="0.25">
      <c r="A295" s="100">
        <v>88249</v>
      </c>
      <c r="B295" s="101">
        <v>315002</v>
      </c>
      <c r="C295" s="101" t="s">
        <v>117</v>
      </c>
      <c r="D295" s="101" t="s">
        <v>445</v>
      </c>
      <c r="E295" s="101">
        <v>17023</v>
      </c>
      <c r="F295" s="102">
        <v>1</v>
      </c>
    </row>
    <row r="296" spans="1:6" x14ac:dyDescent="0.25">
      <c r="A296" s="97">
        <v>88250</v>
      </c>
      <c r="B296" s="98">
        <v>315002</v>
      </c>
      <c r="C296" s="98" t="s">
        <v>117</v>
      </c>
      <c r="D296" s="98" t="s">
        <v>687</v>
      </c>
      <c r="E296" s="98">
        <v>15697</v>
      </c>
      <c r="F296" s="99">
        <v>1</v>
      </c>
    </row>
    <row r="297" spans="1:6" x14ac:dyDescent="0.25">
      <c r="A297" s="100">
        <v>88251</v>
      </c>
      <c r="B297" s="101">
        <v>315002</v>
      </c>
      <c r="C297" s="101" t="s">
        <v>117</v>
      </c>
      <c r="D297" s="101" t="s">
        <v>688</v>
      </c>
      <c r="E297" s="101">
        <v>10288</v>
      </c>
      <c r="F297" s="102">
        <v>1</v>
      </c>
    </row>
    <row r="298" spans="1:6" x14ac:dyDescent="0.25">
      <c r="A298" s="97">
        <v>88252</v>
      </c>
      <c r="B298" s="98">
        <v>2415003</v>
      </c>
      <c r="C298" s="98" t="s">
        <v>118</v>
      </c>
      <c r="D298" s="98" t="s">
        <v>118</v>
      </c>
      <c r="E298" s="98">
        <v>11385</v>
      </c>
      <c r="F298" s="99">
        <v>1</v>
      </c>
    </row>
    <row r="299" spans="1:6" x14ac:dyDescent="0.25">
      <c r="A299" s="100">
        <v>88253</v>
      </c>
      <c r="B299" s="101">
        <v>2616002</v>
      </c>
      <c r="C299" s="101" t="s">
        <v>119</v>
      </c>
      <c r="D299" s="101" t="s">
        <v>448</v>
      </c>
      <c r="E299" s="101">
        <v>10967</v>
      </c>
      <c r="F299" s="102">
        <v>1</v>
      </c>
    </row>
    <row r="300" spans="1:6" x14ac:dyDescent="0.25">
      <c r="A300" s="97">
        <v>88254</v>
      </c>
      <c r="B300" s="98">
        <v>2616002</v>
      </c>
      <c r="C300" s="98" t="s">
        <v>119</v>
      </c>
      <c r="D300" s="98" t="s">
        <v>449</v>
      </c>
      <c r="E300" s="98">
        <v>10970</v>
      </c>
      <c r="F300" s="99">
        <v>1</v>
      </c>
    </row>
    <row r="301" spans="1:6" x14ac:dyDescent="0.25">
      <c r="A301" s="100">
        <v>88255</v>
      </c>
      <c r="B301" s="101">
        <v>1516001</v>
      </c>
      <c r="C301" s="101" t="s">
        <v>120</v>
      </c>
      <c r="D301" s="101" t="s">
        <v>689</v>
      </c>
      <c r="E301" s="101">
        <v>13385</v>
      </c>
      <c r="F301" s="102">
        <v>1</v>
      </c>
    </row>
    <row r="302" spans="1:6" x14ac:dyDescent="0.25">
      <c r="A302" s="97">
        <v>88256</v>
      </c>
      <c r="B302" s="98">
        <v>1516001</v>
      </c>
      <c r="C302" s="98" t="s">
        <v>120</v>
      </c>
      <c r="D302" s="98" t="s">
        <v>451</v>
      </c>
      <c r="E302" s="98">
        <v>10515</v>
      </c>
      <c r="F302" s="99">
        <v>1</v>
      </c>
    </row>
    <row r="303" spans="1:6" x14ac:dyDescent="0.25">
      <c r="A303" s="100">
        <v>88257</v>
      </c>
      <c r="B303" s="101">
        <v>1516001</v>
      </c>
      <c r="C303" s="101" t="s">
        <v>120</v>
      </c>
      <c r="D303" s="101" t="s">
        <v>452</v>
      </c>
      <c r="E303" s="101">
        <v>10516</v>
      </c>
      <c r="F303" s="102">
        <v>1</v>
      </c>
    </row>
    <row r="304" spans="1:6" x14ac:dyDescent="0.25">
      <c r="A304" s="97">
        <v>88258</v>
      </c>
      <c r="B304" s="98">
        <v>1516001</v>
      </c>
      <c r="C304" s="98" t="s">
        <v>120</v>
      </c>
      <c r="D304" s="98" t="s">
        <v>453</v>
      </c>
      <c r="E304" s="98">
        <v>10514</v>
      </c>
      <c r="F304" s="99">
        <v>1</v>
      </c>
    </row>
    <row r="305" spans="1:6" x14ac:dyDescent="0.25">
      <c r="A305" s="100">
        <v>88259</v>
      </c>
      <c r="B305" s="101">
        <v>3016002</v>
      </c>
      <c r="C305" s="101" t="s">
        <v>121</v>
      </c>
      <c r="D305" s="101" t="s">
        <v>454</v>
      </c>
      <c r="E305" s="101">
        <v>11142</v>
      </c>
      <c r="F305" s="102">
        <v>1</v>
      </c>
    </row>
    <row r="306" spans="1:6" x14ac:dyDescent="0.25">
      <c r="A306" s="97">
        <v>88260</v>
      </c>
      <c r="B306" s="98">
        <v>816001</v>
      </c>
      <c r="C306" s="98" t="s">
        <v>122</v>
      </c>
      <c r="D306" s="98" t="s">
        <v>455</v>
      </c>
      <c r="E306" s="98">
        <v>10386</v>
      </c>
      <c r="F306" s="99">
        <v>1</v>
      </c>
    </row>
    <row r="307" spans="1:6" x14ac:dyDescent="0.25">
      <c r="A307" s="100">
        <v>88261</v>
      </c>
      <c r="B307" s="101">
        <v>2616011</v>
      </c>
      <c r="C307" s="101" t="s">
        <v>12</v>
      </c>
      <c r="D307" s="101" t="s">
        <v>456</v>
      </c>
      <c r="E307" s="101">
        <v>11009</v>
      </c>
      <c r="F307" s="102">
        <v>1</v>
      </c>
    </row>
    <row r="308" spans="1:6" x14ac:dyDescent="0.25">
      <c r="A308" s="97">
        <v>88262</v>
      </c>
      <c r="B308" s="98">
        <v>2616011</v>
      </c>
      <c r="C308" s="98" t="s">
        <v>12</v>
      </c>
      <c r="D308" s="98" t="s">
        <v>459</v>
      </c>
      <c r="E308" s="98">
        <v>10995</v>
      </c>
      <c r="F308" s="99">
        <v>1</v>
      </c>
    </row>
    <row r="309" spans="1:6" x14ac:dyDescent="0.25">
      <c r="A309" s="100">
        <v>88263</v>
      </c>
      <c r="B309" s="101">
        <v>2616011</v>
      </c>
      <c r="C309" s="101" t="s">
        <v>12</v>
      </c>
      <c r="D309" s="101" t="s">
        <v>460</v>
      </c>
      <c r="E309" s="101">
        <v>11015</v>
      </c>
      <c r="F309" s="102">
        <v>1</v>
      </c>
    </row>
    <row r="310" spans="1:6" x14ac:dyDescent="0.25">
      <c r="A310" s="97">
        <v>88264</v>
      </c>
      <c r="B310" s="98">
        <v>2616011</v>
      </c>
      <c r="C310" s="98" t="s">
        <v>12</v>
      </c>
      <c r="D310" s="98" t="s">
        <v>461</v>
      </c>
      <c r="E310" s="98">
        <v>16456</v>
      </c>
      <c r="F310" s="99">
        <v>1</v>
      </c>
    </row>
    <row r="311" spans="1:6" x14ac:dyDescent="0.25">
      <c r="A311" s="100">
        <v>88265</v>
      </c>
      <c r="B311" s="101">
        <v>2616011</v>
      </c>
      <c r="C311" s="101" t="s">
        <v>12</v>
      </c>
      <c r="D311" s="101" t="s">
        <v>462</v>
      </c>
      <c r="E311" s="101">
        <v>11018</v>
      </c>
      <c r="F311" s="102">
        <v>1</v>
      </c>
    </row>
    <row r="312" spans="1:6" x14ac:dyDescent="0.25">
      <c r="A312" s="97">
        <v>88266</v>
      </c>
      <c r="B312" s="98">
        <v>2616011</v>
      </c>
      <c r="C312" s="98" t="s">
        <v>12</v>
      </c>
      <c r="D312" s="98" t="s">
        <v>457</v>
      </c>
      <c r="E312" s="98">
        <v>15515</v>
      </c>
      <c r="F312" s="99">
        <v>1</v>
      </c>
    </row>
    <row r="313" spans="1:6" x14ac:dyDescent="0.25">
      <c r="A313" s="100">
        <v>88267</v>
      </c>
      <c r="B313" s="101">
        <v>2616011</v>
      </c>
      <c r="C313" s="101" t="s">
        <v>12</v>
      </c>
      <c r="D313" s="101" t="s">
        <v>458</v>
      </c>
      <c r="E313" s="101">
        <v>15514</v>
      </c>
      <c r="F313" s="102">
        <v>1</v>
      </c>
    </row>
    <row r="314" spans="1:6" x14ac:dyDescent="0.25">
      <c r="A314" s="97">
        <v>88268</v>
      </c>
      <c r="B314" s="98">
        <v>2616011</v>
      </c>
      <c r="C314" s="98" t="s">
        <v>12</v>
      </c>
      <c r="D314" s="98" t="s">
        <v>463</v>
      </c>
      <c r="E314" s="98">
        <v>11022</v>
      </c>
      <c r="F314" s="99">
        <v>1</v>
      </c>
    </row>
    <row r="315" spans="1:6" x14ac:dyDescent="0.25">
      <c r="A315" s="100">
        <v>88269</v>
      </c>
      <c r="B315" s="101">
        <v>2616011</v>
      </c>
      <c r="C315" s="101" t="s">
        <v>12</v>
      </c>
      <c r="D315" s="101" t="s">
        <v>464</v>
      </c>
      <c r="E315" s="101">
        <v>10986</v>
      </c>
      <c r="F315" s="102">
        <v>1</v>
      </c>
    </row>
    <row r="316" spans="1:6" x14ac:dyDescent="0.25">
      <c r="A316" s="97">
        <v>88270</v>
      </c>
      <c r="B316" s="98">
        <v>2616011</v>
      </c>
      <c r="C316" s="98" t="s">
        <v>12</v>
      </c>
      <c r="D316" s="98" t="s">
        <v>465</v>
      </c>
      <c r="E316" s="98">
        <v>11025</v>
      </c>
      <c r="F316" s="99">
        <v>1</v>
      </c>
    </row>
    <row r="317" spans="1:6" x14ac:dyDescent="0.25">
      <c r="A317" s="100">
        <v>88271</v>
      </c>
      <c r="B317" s="101">
        <v>2616011</v>
      </c>
      <c r="C317" s="101" t="s">
        <v>12</v>
      </c>
      <c r="D317" s="101" t="s">
        <v>690</v>
      </c>
      <c r="E317" s="101">
        <v>14257</v>
      </c>
      <c r="F317" s="102">
        <v>1</v>
      </c>
    </row>
    <row r="318" spans="1:6" x14ac:dyDescent="0.25">
      <c r="A318" s="97">
        <v>88272</v>
      </c>
      <c r="B318" s="98">
        <v>2616011</v>
      </c>
      <c r="C318" s="98" t="s">
        <v>12</v>
      </c>
      <c r="D318" s="98" t="s">
        <v>467</v>
      </c>
      <c r="E318" s="98">
        <v>11031</v>
      </c>
      <c r="F318" s="99">
        <v>1</v>
      </c>
    </row>
    <row r="319" spans="1:6" x14ac:dyDescent="0.25">
      <c r="A319" s="100">
        <v>88273</v>
      </c>
      <c r="B319" s="101">
        <v>2616011</v>
      </c>
      <c r="C319" s="101" t="s">
        <v>12</v>
      </c>
      <c r="D319" s="101" t="s">
        <v>320</v>
      </c>
      <c r="E319" s="101">
        <v>10975</v>
      </c>
      <c r="F319" s="102">
        <v>1</v>
      </c>
    </row>
    <row r="320" spans="1:6" x14ac:dyDescent="0.25">
      <c r="A320" s="97">
        <v>88274</v>
      </c>
      <c r="B320" s="98">
        <v>2616011</v>
      </c>
      <c r="C320" s="98" t="s">
        <v>12</v>
      </c>
      <c r="D320" s="98" t="s">
        <v>468</v>
      </c>
      <c r="E320" s="98">
        <v>10991</v>
      </c>
      <c r="F320" s="99">
        <v>1</v>
      </c>
    </row>
    <row r="321" spans="1:6" x14ac:dyDescent="0.25">
      <c r="A321" s="100">
        <v>88275</v>
      </c>
      <c r="B321" s="101">
        <v>2616011</v>
      </c>
      <c r="C321" s="101" t="s">
        <v>12</v>
      </c>
      <c r="D321" s="101" t="s">
        <v>469</v>
      </c>
      <c r="E321" s="101">
        <v>11032</v>
      </c>
      <c r="F321" s="102">
        <v>1</v>
      </c>
    </row>
    <row r="322" spans="1:6" x14ac:dyDescent="0.25">
      <c r="A322" s="97">
        <v>88276</v>
      </c>
      <c r="B322" s="98">
        <v>2616011</v>
      </c>
      <c r="C322" s="98" t="s">
        <v>12</v>
      </c>
      <c r="D322" s="98" t="s">
        <v>470</v>
      </c>
      <c r="E322" s="98">
        <v>10992</v>
      </c>
      <c r="F322" s="99">
        <v>1</v>
      </c>
    </row>
    <row r="323" spans="1:6" x14ac:dyDescent="0.25">
      <c r="A323" s="100">
        <v>88277</v>
      </c>
      <c r="B323" s="101">
        <v>2616011</v>
      </c>
      <c r="C323" s="101" t="s">
        <v>12</v>
      </c>
      <c r="D323" s="101" t="s">
        <v>471</v>
      </c>
      <c r="E323" s="101">
        <v>11036</v>
      </c>
      <c r="F323" s="102">
        <v>1</v>
      </c>
    </row>
    <row r="324" spans="1:6" x14ac:dyDescent="0.25">
      <c r="A324" s="97">
        <v>88278</v>
      </c>
      <c r="B324" s="98">
        <v>2616011</v>
      </c>
      <c r="C324" s="98" t="s">
        <v>12</v>
      </c>
      <c r="D324" s="98" t="s">
        <v>472</v>
      </c>
      <c r="E324" s="98">
        <v>11037</v>
      </c>
      <c r="F324" s="99">
        <v>1</v>
      </c>
    </row>
    <row r="325" spans="1:6" x14ac:dyDescent="0.25">
      <c r="A325" s="100">
        <v>88279</v>
      </c>
      <c r="B325" s="101">
        <v>2616011</v>
      </c>
      <c r="C325" s="101" t="s">
        <v>12</v>
      </c>
      <c r="D325" s="101" t="s">
        <v>473</v>
      </c>
      <c r="E325" s="101">
        <v>11034</v>
      </c>
      <c r="F325" s="102">
        <v>1</v>
      </c>
    </row>
    <row r="326" spans="1:6" x14ac:dyDescent="0.25">
      <c r="A326" s="97">
        <v>88280</v>
      </c>
      <c r="B326" s="98">
        <v>2616011</v>
      </c>
      <c r="C326" s="98" t="s">
        <v>12</v>
      </c>
      <c r="D326" s="98" t="s">
        <v>474</v>
      </c>
      <c r="E326" s="98">
        <v>11042</v>
      </c>
      <c r="F326" s="99">
        <v>1</v>
      </c>
    </row>
    <row r="327" spans="1:6" x14ac:dyDescent="0.25">
      <c r="A327" s="100">
        <v>88281</v>
      </c>
      <c r="B327" s="101">
        <v>2616011</v>
      </c>
      <c r="C327" s="101" t="s">
        <v>12</v>
      </c>
      <c r="D327" s="101" t="s">
        <v>475</v>
      </c>
      <c r="E327" s="101">
        <v>13801</v>
      </c>
      <c r="F327" s="102">
        <v>1</v>
      </c>
    </row>
    <row r="328" spans="1:6" x14ac:dyDescent="0.25">
      <c r="A328" s="97">
        <v>88282</v>
      </c>
      <c r="B328" s="98">
        <v>2616011</v>
      </c>
      <c r="C328" s="98" t="s">
        <v>12</v>
      </c>
      <c r="D328" s="98" t="s">
        <v>476</v>
      </c>
      <c r="E328" s="98">
        <v>11047</v>
      </c>
      <c r="F328" s="99">
        <v>1</v>
      </c>
    </row>
    <row r="329" spans="1:6" x14ac:dyDescent="0.25">
      <c r="A329" s="100">
        <v>88283</v>
      </c>
      <c r="B329" s="101">
        <v>2616011</v>
      </c>
      <c r="C329" s="101" t="s">
        <v>12</v>
      </c>
      <c r="D329" s="101" t="s">
        <v>477</v>
      </c>
      <c r="E329" s="101">
        <v>10980</v>
      </c>
      <c r="F329" s="102">
        <v>1</v>
      </c>
    </row>
    <row r="330" spans="1:6" x14ac:dyDescent="0.25">
      <c r="A330" s="97">
        <v>88284</v>
      </c>
      <c r="B330" s="98">
        <v>2616011</v>
      </c>
      <c r="C330" s="98" t="s">
        <v>12</v>
      </c>
      <c r="D330" s="98" t="s">
        <v>478</v>
      </c>
      <c r="E330" s="98">
        <v>13804</v>
      </c>
      <c r="F330" s="99">
        <v>1</v>
      </c>
    </row>
    <row r="331" spans="1:6" x14ac:dyDescent="0.25">
      <c r="A331" s="100">
        <v>88285</v>
      </c>
      <c r="B331" s="101">
        <v>2616011</v>
      </c>
      <c r="C331" s="101" t="s">
        <v>12</v>
      </c>
      <c r="D331" s="101" t="s">
        <v>479</v>
      </c>
      <c r="E331" s="101">
        <v>10988</v>
      </c>
      <c r="F331" s="102">
        <v>1</v>
      </c>
    </row>
    <row r="332" spans="1:6" x14ac:dyDescent="0.25">
      <c r="A332" s="97">
        <v>88286</v>
      </c>
      <c r="B332" s="98">
        <v>2616011</v>
      </c>
      <c r="C332" s="98" t="s">
        <v>12</v>
      </c>
      <c r="D332" s="98" t="s">
        <v>480</v>
      </c>
      <c r="E332" s="98">
        <v>16074</v>
      </c>
      <c r="F332" s="99">
        <v>1</v>
      </c>
    </row>
    <row r="333" spans="1:6" x14ac:dyDescent="0.25">
      <c r="A333" s="100">
        <v>88287</v>
      </c>
      <c r="B333" s="101">
        <v>2616011</v>
      </c>
      <c r="C333" s="101" t="s">
        <v>12</v>
      </c>
      <c r="D333" s="101" t="s">
        <v>481</v>
      </c>
      <c r="E333" s="101">
        <v>11050</v>
      </c>
      <c r="F333" s="102">
        <v>1</v>
      </c>
    </row>
    <row r="334" spans="1:6" x14ac:dyDescent="0.25">
      <c r="A334" s="97">
        <v>88288</v>
      </c>
      <c r="B334" s="98">
        <v>2616011</v>
      </c>
      <c r="C334" s="98" t="s">
        <v>12</v>
      </c>
      <c r="D334" s="98" t="s">
        <v>482</v>
      </c>
      <c r="E334" s="98">
        <v>11051</v>
      </c>
      <c r="F334" s="99">
        <v>1</v>
      </c>
    </row>
    <row r="335" spans="1:6" x14ac:dyDescent="0.25">
      <c r="A335" s="100">
        <v>88289</v>
      </c>
      <c r="B335" s="101">
        <v>2616011</v>
      </c>
      <c r="C335" s="101" t="s">
        <v>12</v>
      </c>
      <c r="D335" s="101" t="s">
        <v>483</v>
      </c>
      <c r="E335" s="101">
        <v>11057</v>
      </c>
      <c r="F335" s="102">
        <v>1</v>
      </c>
    </row>
    <row r="336" spans="1:6" x14ac:dyDescent="0.25">
      <c r="A336" s="97">
        <v>88290</v>
      </c>
      <c r="B336" s="98">
        <v>2616011</v>
      </c>
      <c r="C336" s="98" t="s">
        <v>12</v>
      </c>
      <c r="D336" s="98" t="s">
        <v>484</v>
      </c>
      <c r="E336" s="98">
        <v>11059</v>
      </c>
      <c r="F336" s="99">
        <v>1</v>
      </c>
    </row>
    <row r="337" spans="1:6" x14ac:dyDescent="0.25">
      <c r="A337" s="100">
        <v>88291</v>
      </c>
      <c r="B337" s="101">
        <v>2616011</v>
      </c>
      <c r="C337" s="101" t="s">
        <v>12</v>
      </c>
      <c r="D337" s="101" t="s">
        <v>485</v>
      </c>
      <c r="E337" s="101">
        <v>11061</v>
      </c>
      <c r="F337" s="102">
        <v>1</v>
      </c>
    </row>
    <row r="338" spans="1:6" x14ac:dyDescent="0.25">
      <c r="A338" s="97">
        <v>88292</v>
      </c>
      <c r="B338" s="98">
        <v>2616011</v>
      </c>
      <c r="C338" s="98" t="s">
        <v>12</v>
      </c>
      <c r="D338" s="98" t="s">
        <v>486</v>
      </c>
      <c r="E338" s="98">
        <v>11064</v>
      </c>
      <c r="F338" s="99">
        <v>1</v>
      </c>
    </row>
    <row r="339" spans="1:6" x14ac:dyDescent="0.25">
      <c r="A339" s="100">
        <v>88293</v>
      </c>
      <c r="B339" s="101">
        <v>2616011</v>
      </c>
      <c r="C339" s="101" t="s">
        <v>12</v>
      </c>
      <c r="D339" s="101" t="s">
        <v>487</v>
      </c>
      <c r="E339" s="101">
        <v>16035</v>
      </c>
      <c r="F339" s="102">
        <v>1</v>
      </c>
    </row>
    <row r="340" spans="1:6" x14ac:dyDescent="0.25">
      <c r="A340" s="97">
        <v>88294</v>
      </c>
      <c r="B340" s="98">
        <v>1516002</v>
      </c>
      <c r="C340" s="98" t="s">
        <v>123</v>
      </c>
      <c r="D340" s="98" t="s">
        <v>488</v>
      </c>
      <c r="E340" s="98">
        <v>10519</v>
      </c>
      <c r="F340" s="99">
        <v>1</v>
      </c>
    </row>
    <row r="341" spans="1:6" x14ac:dyDescent="0.25">
      <c r="A341" s="100">
        <v>88295</v>
      </c>
      <c r="B341" s="101">
        <v>518001</v>
      </c>
      <c r="C341" s="101" t="s">
        <v>124</v>
      </c>
      <c r="D341" s="101" t="s">
        <v>489</v>
      </c>
      <c r="E341" s="101">
        <v>14196</v>
      </c>
      <c r="F341" s="102">
        <v>1</v>
      </c>
    </row>
    <row r="342" spans="1:6" x14ac:dyDescent="0.25">
      <c r="A342" s="97">
        <v>88296</v>
      </c>
      <c r="B342" s="98">
        <v>518001</v>
      </c>
      <c r="C342" s="98" t="s">
        <v>124</v>
      </c>
      <c r="D342" s="98" t="s">
        <v>490</v>
      </c>
      <c r="E342" s="98">
        <v>10330</v>
      </c>
      <c r="F342" s="99">
        <v>1</v>
      </c>
    </row>
    <row r="343" spans="1:6" x14ac:dyDescent="0.25">
      <c r="A343" s="100">
        <v>88297</v>
      </c>
      <c r="B343" s="101">
        <v>1018001</v>
      </c>
      <c r="C343" s="101" t="s">
        <v>125</v>
      </c>
      <c r="D343" s="101" t="s">
        <v>491</v>
      </c>
      <c r="E343" s="101">
        <v>10424</v>
      </c>
      <c r="F343" s="102">
        <v>1</v>
      </c>
    </row>
    <row r="344" spans="1:6" x14ac:dyDescent="0.25">
      <c r="A344" s="97">
        <v>88298</v>
      </c>
      <c r="B344" s="98">
        <v>1018001</v>
      </c>
      <c r="C344" s="98" t="s">
        <v>125</v>
      </c>
      <c r="D344" s="98" t="s">
        <v>293</v>
      </c>
      <c r="E344" s="98">
        <v>10426</v>
      </c>
      <c r="F344" s="99">
        <v>1</v>
      </c>
    </row>
    <row r="345" spans="1:6" x14ac:dyDescent="0.25">
      <c r="A345" s="100">
        <v>88299</v>
      </c>
      <c r="B345" s="101">
        <v>2618002</v>
      </c>
      <c r="C345" s="101" t="s">
        <v>126</v>
      </c>
      <c r="D345" s="101" t="s">
        <v>492</v>
      </c>
      <c r="E345" s="101">
        <v>11077</v>
      </c>
      <c r="F345" s="102">
        <v>1</v>
      </c>
    </row>
    <row r="346" spans="1:6" x14ac:dyDescent="0.25">
      <c r="A346" s="97">
        <v>88300</v>
      </c>
      <c r="B346" s="98">
        <v>2618002</v>
      </c>
      <c r="C346" s="98" t="s">
        <v>126</v>
      </c>
      <c r="D346" s="98" t="s">
        <v>493</v>
      </c>
      <c r="E346" s="98">
        <v>11078</v>
      </c>
      <c r="F346" s="99">
        <v>1</v>
      </c>
    </row>
    <row r="347" spans="1:6" x14ac:dyDescent="0.25">
      <c r="A347" s="100">
        <v>88301</v>
      </c>
      <c r="B347" s="101">
        <v>2618002</v>
      </c>
      <c r="C347" s="101" t="s">
        <v>126</v>
      </c>
      <c r="D347" s="101" t="s">
        <v>494</v>
      </c>
      <c r="E347" s="101">
        <v>11079</v>
      </c>
      <c r="F347" s="102">
        <v>1</v>
      </c>
    </row>
    <row r="348" spans="1:6" x14ac:dyDescent="0.25">
      <c r="A348" s="97">
        <v>88302</v>
      </c>
      <c r="B348" s="98">
        <v>2618002</v>
      </c>
      <c r="C348" s="98" t="s">
        <v>126</v>
      </c>
      <c r="D348" s="98" t="s">
        <v>495</v>
      </c>
      <c r="E348" s="98">
        <v>11080</v>
      </c>
      <c r="F348" s="99">
        <v>1</v>
      </c>
    </row>
    <row r="349" spans="1:6" x14ac:dyDescent="0.25">
      <c r="A349" s="100">
        <v>88303</v>
      </c>
      <c r="B349" s="101">
        <v>2618002</v>
      </c>
      <c r="C349" s="101" t="s">
        <v>126</v>
      </c>
      <c r="D349" s="101" t="s">
        <v>496</v>
      </c>
      <c r="E349" s="101">
        <v>11081</v>
      </c>
      <c r="F349" s="102">
        <v>1</v>
      </c>
    </row>
    <row r="350" spans="1:6" x14ac:dyDescent="0.25">
      <c r="A350" s="97">
        <v>88304</v>
      </c>
      <c r="B350" s="98">
        <v>2618002</v>
      </c>
      <c r="C350" s="98" t="s">
        <v>126</v>
      </c>
      <c r="D350" s="98" t="s">
        <v>497</v>
      </c>
      <c r="E350" s="98">
        <v>11074</v>
      </c>
      <c r="F350" s="99">
        <v>1</v>
      </c>
    </row>
    <row r="351" spans="1:6" x14ac:dyDescent="0.25">
      <c r="A351" s="100">
        <v>88305</v>
      </c>
      <c r="B351" s="101">
        <v>2618002</v>
      </c>
      <c r="C351" s="101" t="s">
        <v>126</v>
      </c>
      <c r="D351" s="101" t="s">
        <v>498</v>
      </c>
      <c r="E351" s="101">
        <v>11082</v>
      </c>
      <c r="F351" s="102">
        <v>1</v>
      </c>
    </row>
    <row r="352" spans="1:6" x14ac:dyDescent="0.25">
      <c r="A352" s="97">
        <v>88306</v>
      </c>
      <c r="B352" s="98">
        <v>2618002</v>
      </c>
      <c r="C352" s="98" t="s">
        <v>126</v>
      </c>
      <c r="D352" s="98" t="s">
        <v>499</v>
      </c>
      <c r="E352" s="98">
        <v>11073</v>
      </c>
      <c r="F352" s="99">
        <v>1</v>
      </c>
    </row>
    <row r="353" spans="1:6" x14ac:dyDescent="0.25">
      <c r="A353" s="100">
        <v>88307</v>
      </c>
      <c r="B353" s="101">
        <v>2618002</v>
      </c>
      <c r="C353" s="101" t="s">
        <v>126</v>
      </c>
      <c r="D353" s="101" t="s">
        <v>500</v>
      </c>
      <c r="E353" s="101">
        <v>13214</v>
      </c>
      <c r="F353" s="102">
        <v>1</v>
      </c>
    </row>
    <row r="354" spans="1:6" x14ac:dyDescent="0.25">
      <c r="A354" s="97">
        <v>88308</v>
      </c>
      <c r="B354" s="98">
        <v>2618002</v>
      </c>
      <c r="C354" s="98" t="s">
        <v>126</v>
      </c>
      <c r="D354" s="98" t="s">
        <v>501</v>
      </c>
      <c r="E354" s="98">
        <v>11075</v>
      </c>
      <c r="F354" s="99">
        <v>1</v>
      </c>
    </row>
    <row r="355" spans="1:6" x14ac:dyDescent="0.25">
      <c r="A355" s="100">
        <v>88309</v>
      </c>
      <c r="B355" s="101">
        <v>2618002</v>
      </c>
      <c r="C355" s="101" t="s">
        <v>126</v>
      </c>
      <c r="D355" s="101" t="s">
        <v>502</v>
      </c>
      <c r="E355" s="101">
        <v>14801</v>
      </c>
      <c r="F355" s="102">
        <v>1</v>
      </c>
    </row>
    <row r="356" spans="1:6" x14ac:dyDescent="0.25">
      <c r="A356" s="97">
        <v>88310</v>
      </c>
      <c r="B356" s="98">
        <v>2618002</v>
      </c>
      <c r="C356" s="98" t="s">
        <v>126</v>
      </c>
      <c r="D356" s="98" t="s">
        <v>503</v>
      </c>
      <c r="E356" s="98">
        <v>13213</v>
      </c>
      <c r="F356" s="99">
        <v>1</v>
      </c>
    </row>
    <row r="357" spans="1:6" x14ac:dyDescent="0.25">
      <c r="A357" s="100">
        <v>88311</v>
      </c>
      <c r="B357" s="101">
        <v>2618002</v>
      </c>
      <c r="C357" s="101" t="s">
        <v>126</v>
      </c>
      <c r="D357" s="101" t="s">
        <v>504</v>
      </c>
      <c r="E357" s="101">
        <v>11085</v>
      </c>
      <c r="F357" s="102">
        <v>1</v>
      </c>
    </row>
    <row r="358" spans="1:6" x14ac:dyDescent="0.25">
      <c r="A358" s="97">
        <v>88312</v>
      </c>
      <c r="B358" s="98">
        <v>2618002</v>
      </c>
      <c r="C358" s="98" t="s">
        <v>126</v>
      </c>
      <c r="D358" s="98" t="s">
        <v>505</v>
      </c>
      <c r="E358" s="98">
        <v>11086</v>
      </c>
      <c r="F358" s="99">
        <v>1</v>
      </c>
    </row>
    <row r="359" spans="1:6" x14ac:dyDescent="0.25">
      <c r="A359" s="100">
        <v>88313</v>
      </c>
      <c r="B359" s="101">
        <v>1018002</v>
      </c>
      <c r="C359" s="101" t="s">
        <v>127</v>
      </c>
      <c r="D359" s="101" t="s">
        <v>506</v>
      </c>
      <c r="E359" s="101">
        <v>10428</v>
      </c>
      <c r="F359" s="102">
        <v>1</v>
      </c>
    </row>
    <row r="360" spans="1:6" x14ac:dyDescent="0.25">
      <c r="A360" s="97">
        <v>88314</v>
      </c>
      <c r="B360" s="98">
        <v>1018004</v>
      </c>
      <c r="C360" s="98" t="s">
        <v>128</v>
      </c>
      <c r="D360" s="98" t="s">
        <v>297</v>
      </c>
      <c r="E360" s="98">
        <v>10432</v>
      </c>
      <c r="F360" s="99">
        <v>1</v>
      </c>
    </row>
    <row r="361" spans="1:6" x14ac:dyDescent="0.25">
      <c r="A361" s="100">
        <v>88315</v>
      </c>
      <c r="B361" s="101">
        <v>1018004</v>
      </c>
      <c r="C361" s="101" t="s">
        <v>128</v>
      </c>
      <c r="D361" s="101" t="s">
        <v>507</v>
      </c>
      <c r="E361" s="101">
        <v>10433</v>
      </c>
      <c r="F361" s="102">
        <v>1</v>
      </c>
    </row>
    <row r="362" spans="1:6" x14ac:dyDescent="0.25">
      <c r="A362" s="97">
        <v>88316</v>
      </c>
      <c r="B362" s="98">
        <v>1018004</v>
      </c>
      <c r="C362" s="98" t="s">
        <v>128</v>
      </c>
      <c r="D362" s="98" t="s">
        <v>508</v>
      </c>
      <c r="E362" s="98">
        <v>10434</v>
      </c>
      <c r="F362" s="99">
        <v>1</v>
      </c>
    </row>
    <row r="363" spans="1:6" x14ac:dyDescent="0.25">
      <c r="A363" s="100">
        <v>88317</v>
      </c>
      <c r="B363" s="101">
        <v>1018004</v>
      </c>
      <c r="C363" s="101" t="s">
        <v>128</v>
      </c>
      <c r="D363" s="101" t="s">
        <v>509</v>
      </c>
      <c r="E363" s="101">
        <v>10439</v>
      </c>
      <c r="F363" s="102">
        <v>1</v>
      </c>
    </row>
    <row r="364" spans="1:6" x14ac:dyDescent="0.25">
      <c r="A364" s="97">
        <v>88318</v>
      </c>
      <c r="B364" s="98">
        <v>1018004</v>
      </c>
      <c r="C364" s="98" t="s">
        <v>128</v>
      </c>
      <c r="D364" s="98" t="s">
        <v>510</v>
      </c>
      <c r="E364" s="98">
        <v>10440</v>
      </c>
      <c r="F364" s="99">
        <v>1</v>
      </c>
    </row>
    <row r="365" spans="1:6" x14ac:dyDescent="0.25">
      <c r="A365" s="100">
        <v>88319</v>
      </c>
      <c r="B365" s="101">
        <v>1018004</v>
      </c>
      <c r="C365" s="101" t="s">
        <v>128</v>
      </c>
      <c r="D365" s="101" t="s">
        <v>511</v>
      </c>
      <c r="E365" s="101">
        <v>10438</v>
      </c>
      <c r="F365" s="102">
        <v>1</v>
      </c>
    </row>
    <row r="366" spans="1:6" x14ac:dyDescent="0.25">
      <c r="A366" s="97">
        <v>88320</v>
      </c>
      <c r="B366" s="98">
        <v>2419004</v>
      </c>
      <c r="C366" s="98" t="s">
        <v>691</v>
      </c>
      <c r="D366" s="98" t="s">
        <v>512</v>
      </c>
      <c r="E366" s="98">
        <v>10850</v>
      </c>
      <c r="F366" s="99">
        <v>1</v>
      </c>
    </row>
    <row r="367" spans="1:6" x14ac:dyDescent="0.25">
      <c r="A367" s="100">
        <v>88321</v>
      </c>
      <c r="B367" s="101">
        <v>2419004</v>
      </c>
      <c r="C367" s="101" t="s">
        <v>691</v>
      </c>
      <c r="D367" s="101" t="s">
        <v>515</v>
      </c>
      <c r="E367" s="101">
        <v>16856</v>
      </c>
      <c r="F367" s="102">
        <v>1</v>
      </c>
    </row>
    <row r="368" spans="1:6" x14ac:dyDescent="0.25">
      <c r="A368" s="97">
        <v>88322</v>
      </c>
      <c r="B368" s="98">
        <v>2419004</v>
      </c>
      <c r="C368" s="98" t="s">
        <v>691</v>
      </c>
      <c r="D368" s="98" t="s">
        <v>516</v>
      </c>
      <c r="E368" s="98">
        <v>16854</v>
      </c>
      <c r="F368" s="99">
        <v>1</v>
      </c>
    </row>
    <row r="369" spans="1:6" x14ac:dyDescent="0.25">
      <c r="A369" s="100">
        <v>88323</v>
      </c>
      <c r="B369" s="101">
        <v>2419004</v>
      </c>
      <c r="C369" s="101" t="s">
        <v>691</v>
      </c>
      <c r="D369" s="101" t="s">
        <v>513</v>
      </c>
      <c r="E369" s="101">
        <v>15674</v>
      </c>
      <c r="F369" s="102">
        <v>1</v>
      </c>
    </row>
    <row r="370" spans="1:6" x14ac:dyDescent="0.25">
      <c r="A370" s="97">
        <v>88324</v>
      </c>
      <c r="B370" s="98">
        <v>2419004</v>
      </c>
      <c r="C370" s="98" t="s">
        <v>691</v>
      </c>
      <c r="D370" s="98" t="s">
        <v>514</v>
      </c>
      <c r="E370" s="98">
        <v>16855</v>
      </c>
      <c r="F370" s="99">
        <v>1</v>
      </c>
    </row>
    <row r="371" spans="1:6" x14ac:dyDescent="0.25">
      <c r="A371" s="100">
        <v>88325</v>
      </c>
      <c r="B371" s="101">
        <v>2419004</v>
      </c>
      <c r="C371" s="101" t="s">
        <v>691</v>
      </c>
      <c r="D371" s="101" t="s">
        <v>517</v>
      </c>
      <c r="E371" s="101">
        <v>10854</v>
      </c>
      <c r="F371" s="102">
        <v>1</v>
      </c>
    </row>
    <row r="372" spans="1:6" x14ac:dyDescent="0.25">
      <c r="A372" s="97">
        <v>88326</v>
      </c>
      <c r="B372" s="98">
        <v>2419004</v>
      </c>
      <c r="C372" s="98" t="s">
        <v>691</v>
      </c>
      <c r="D372" s="98" t="s">
        <v>518</v>
      </c>
      <c r="E372" s="98">
        <v>15153</v>
      </c>
      <c r="F372" s="99">
        <v>1</v>
      </c>
    </row>
    <row r="373" spans="1:6" x14ac:dyDescent="0.25">
      <c r="A373" s="100">
        <v>88327</v>
      </c>
      <c r="B373" s="101">
        <v>2419004</v>
      </c>
      <c r="C373" s="101" t="s">
        <v>691</v>
      </c>
      <c r="D373" s="101" t="s">
        <v>519</v>
      </c>
      <c r="E373" s="101">
        <v>12791</v>
      </c>
      <c r="F373" s="102">
        <v>1</v>
      </c>
    </row>
    <row r="374" spans="1:6" x14ac:dyDescent="0.25">
      <c r="A374" s="97">
        <v>88328</v>
      </c>
      <c r="B374" s="98">
        <v>2419004</v>
      </c>
      <c r="C374" s="98" t="s">
        <v>691</v>
      </c>
      <c r="D374" s="98" t="s">
        <v>520</v>
      </c>
      <c r="E374" s="98">
        <v>13679</v>
      </c>
      <c r="F374" s="99">
        <v>1</v>
      </c>
    </row>
    <row r="375" spans="1:6" x14ac:dyDescent="0.25">
      <c r="A375" s="100">
        <v>88329</v>
      </c>
      <c r="B375" s="101">
        <v>2419004</v>
      </c>
      <c r="C375" s="101" t="s">
        <v>691</v>
      </c>
      <c r="D375" s="101" t="s">
        <v>522</v>
      </c>
      <c r="E375" s="101">
        <v>10859</v>
      </c>
      <c r="F375" s="102">
        <v>1</v>
      </c>
    </row>
    <row r="376" spans="1:6" x14ac:dyDescent="0.25">
      <c r="A376" s="97">
        <v>88330</v>
      </c>
      <c r="B376" s="98">
        <v>2419004</v>
      </c>
      <c r="C376" s="98" t="s">
        <v>691</v>
      </c>
      <c r="D376" s="98" t="s">
        <v>521</v>
      </c>
      <c r="E376" s="98">
        <v>15617</v>
      </c>
      <c r="F376" s="99">
        <v>1</v>
      </c>
    </row>
    <row r="377" spans="1:6" x14ac:dyDescent="0.25">
      <c r="A377" s="100">
        <v>88331</v>
      </c>
      <c r="B377" s="101">
        <v>2419004</v>
      </c>
      <c r="C377" s="101" t="s">
        <v>691</v>
      </c>
      <c r="D377" s="101" t="s">
        <v>523</v>
      </c>
      <c r="E377" s="101">
        <v>10873</v>
      </c>
      <c r="F377" s="102">
        <v>1</v>
      </c>
    </row>
    <row r="378" spans="1:6" x14ac:dyDescent="0.25">
      <c r="A378" s="97">
        <v>88332</v>
      </c>
      <c r="B378" s="98">
        <v>2419004</v>
      </c>
      <c r="C378" s="98" t="s">
        <v>691</v>
      </c>
      <c r="D378" s="98" t="s">
        <v>524</v>
      </c>
      <c r="E378" s="98">
        <v>10861</v>
      </c>
      <c r="F378" s="99">
        <v>1</v>
      </c>
    </row>
    <row r="379" spans="1:6" x14ac:dyDescent="0.25">
      <c r="A379" s="100">
        <v>88333</v>
      </c>
      <c r="B379" s="101">
        <v>2419004</v>
      </c>
      <c r="C379" s="101" t="s">
        <v>691</v>
      </c>
      <c r="D379" s="101" t="s">
        <v>525</v>
      </c>
      <c r="E379" s="101">
        <v>12788</v>
      </c>
      <c r="F379" s="102">
        <v>1</v>
      </c>
    </row>
    <row r="380" spans="1:6" x14ac:dyDescent="0.25">
      <c r="A380" s="97">
        <v>88334</v>
      </c>
      <c r="B380" s="98">
        <v>2419004</v>
      </c>
      <c r="C380" s="98" t="s">
        <v>691</v>
      </c>
      <c r="D380" s="98" t="s">
        <v>526</v>
      </c>
      <c r="E380" s="98">
        <v>13116</v>
      </c>
      <c r="F380" s="99">
        <v>1</v>
      </c>
    </row>
    <row r="381" spans="1:6" x14ac:dyDescent="0.25">
      <c r="A381" s="100">
        <v>88335</v>
      </c>
      <c r="B381" s="101">
        <v>2419004</v>
      </c>
      <c r="C381" s="101" t="s">
        <v>691</v>
      </c>
      <c r="D381" s="101" t="s">
        <v>527</v>
      </c>
      <c r="E381" s="101">
        <v>10865</v>
      </c>
      <c r="F381" s="102">
        <v>1</v>
      </c>
    </row>
    <row r="382" spans="1:6" x14ac:dyDescent="0.25">
      <c r="A382" s="97">
        <v>88336</v>
      </c>
      <c r="B382" s="98">
        <v>2419004</v>
      </c>
      <c r="C382" s="98" t="s">
        <v>691</v>
      </c>
      <c r="D382" s="98" t="s">
        <v>528</v>
      </c>
      <c r="E382" s="98">
        <v>12866</v>
      </c>
      <c r="F382" s="99">
        <v>1</v>
      </c>
    </row>
    <row r="383" spans="1:6" x14ac:dyDescent="0.25">
      <c r="A383" s="100">
        <v>88337</v>
      </c>
      <c r="B383" s="101">
        <v>2419004</v>
      </c>
      <c r="C383" s="101" t="s">
        <v>691</v>
      </c>
      <c r="D383" s="101" t="s">
        <v>529</v>
      </c>
      <c r="E383" s="101">
        <v>10868</v>
      </c>
      <c r="F383" s="102">
        <v>1</v>
      </c>
    </row>
    <row r="384" spans="1:6" x14ac:dyDescent="0.25">
      <c r="A384" s="97">
        <v>88338</v>
      </c>
      <c r="B384" s="98">
        <v>2419004</v>
      </c>
      <c r="C384" s="98" t="s">
        <v>691</v>
      </c>
      <c r="D384" s="98" t="s">
        <v>530</v>
      </c>
      <c r="E384" s="98">
        <v>10842</v>
      </c>
      <c r="F384" s="99">
        <v>1</v>
      </c>
    </row>
    <row r="385" spans="1:6" x14ac:dyDescent="0.25">
      <c r="A385" s="100">
        <v>88339</v>
      </c>
      <c r="B385" s="101">
        <v>2419004</v>
      </c>
      <c r="C385" s="101" t="s">
        <v>691</v>
      </c>
      <c r="D385" s="101" t="s">
        <v>531</v>
      </c>
      <c r="E385" s="101">
        <v>10869</v>
      </c>
      <c r="F385" s="102">
        <v>1</v>
      </c>
    </row>
    <row r="386" spans="1:6" x14ac:dyDescent="0.25">
      <c r="A386" s="97">
        <v>88340</v>
      </c>
      <c r="B386" s="98">
        <v>2419004</v>
      </c>
      <c r="C386" s="98" t="s">
        <v>691</v>
      </c>
      <c r="D386" s="98" t="s">
        <v>386</v>
      </c>
      <c r="E386" s="98">
        <v>10870</v>
      </c>
      <c r="F386" s="99">
        <v>1</v>
      </c>
    </row>
    <row r="387" spans="1:6" x14ac:dyDescent="0.25">
      <c r="A387" s="100">
        <v>88341</v>
      </c>
      <c r="B387" s="101">
        <v>2419004</v>
      </c>
      <c r="C387" s="101" t="s">
        <v>691</v>
      </c>
      <c r="D387" s="101" t="s">
        <v>532</v>
      </c>
      <c r="E387" s="101">
        <v>12787</v>
      </c>
      <c r="F387" s="102">
        <v>1</v>
      </c>
    </row>
    <row r="388" spans="1:6" x14ac:dyDescent="0.25">
      <c r="A388" s="97">
        <v>88342</v>
      </c>
      <c r="B388" s="98">
        <v>2419004</v>
      </c>
      <c r="C388" s="98" t="s">
        <v>691</v>
      </c>
      <c r="D388" s="98" t="s">
        <v>533</v>
      </c>
      <c r="E388" s="98">
        <v>12997</v>
      </c>
      <c r="F388" s="99">
        <v>1</v>
      </c>
    </row>
    <row r="389" spans="1:6" x14ac:dyDescent="0.25">
      <c r="A389" s="100">
        <v>88343</v>
      </c>
      <c r="B389" s="101">
        <v>2419004</v>
      </c>
      <c r="C389" s="101" t="s">
        <v>691</v>
      </c>
      <c r="D389" s="101" t="s">
        <v>534</v>
      </c>
      <c r="E389" s="101">
        <v>10837</v>
      </c>
      <c r="F389" s="102">
        <v>1</v>
      </c>
    </row>
    <row r="390" spans="1:6" x14ac:dyDescent="0.25">
      <c r="A390" s="97">
        <v>88344</v>
      </c>
      <c r="B390" s="98">
        <v>2419004</v>
      </c>
      <c r="C390" s="98" t="s">
        <v>691</v>
      </c>
      <c r="D390" s="98" t="s">
        <v>535</v>
      </c>
      <c r="E390" s="98">
        <v>12515</v>
      </c>
      <c r="F390" s="99">
        <v>1</v>
      </c>
    </row>
    <row r="391" spans="1:6" x14ac:dyDescent="0.25">
      <c r="A391" s="100">
        <v>88345</v>
      </c>
      <c r="B391" s="101">
        <v>2419004</v>
      </c>
      <c r="C391" s="101" t="s">
        <v>691</v>
      </c>
      <c r="D391" s="101" t="s">
        <v>536</v>
      </c>
      <c r="E391" s="101">
        <v>10838</v>
      </c>
      <c r="F391" s="102">
        <v>1</v>
      </c>
    </row>
    <row r="392" spans="1:6" x14ac:dyDescent="0.25">
      <c r="A392" s="97">
        <v>88346</v>
      </c>
      <c r="B392" s="98">
        <v>2419004</v>
      </c>
      <c r="C392" s="98" t="s">
        <v>691</v>
      </c>
      <c r="D392" s="98" t="s">
        <v>537</v>
      </c>
      <c r="E392" s="98">
        <v>10845</v>
      </c>
      <c r="F392" s="99">
        <v>1</v>
      </c>
    </row>
    <row r="393" spans="1:6" x14ac:dyDescent="0.25">
      <c r="A393" s="100">
        <v>88347</v>
      </c>
      <c r="B393" s="101">
        <v>2419004</v>
      </c>
      <c r="C393" s="101" t="s">
        <v>691</v>
      </c>
      <c r="D393" s="101" t="s">
        <v>538</v>
      </c>
      <c r="E393" s="101">
        <v>10880</v>
      </c>
      <c r="F393" s="102">
        <v>1</v>
      </c>
    </row>
    <row r="394" spans="1:6" x14ac:dyDescent="0.25">
      <c r="A394" s="97">
        <v>88348</v>
      </c>
      <c r="B394" s="98">
        <v>2419004</v>
      </c>
      <c r="C394" s="98" t="s">
        <v>691</v>
      </c>
      <c r="D394" s="98" t="s">
        <v>539</v>
      </c>
      <c r="E394" s="98">
        <v>13626</v>
      </c>
      <c r="F394" s="99">
        <v>1</v>
      </c>
    </row>
    <row r="395" spans="1:6" x14ac:dyDescent="0.25">
      <c r="A395" s="100">
        <v>88349</v>
      </c>
      <c r="B395" s="101">
        <v>2419004</v>
      </c>
      <c r="C395" s="101" t="s">
        <v>691</v>
      </c>
      <c r="D395" s="101" t="s">
        <v>540</v>
      </c>
      <c r="E395" s="101">
        <v>16029</v>
      </c>
      <c r="F395" s="102">
        <v>1</v>
      </c>
    </row>
    <row r="396" spans="1:6" x14ac:dyDescent="0.25">
      <c r="A396" s="97">
        <v>88350</v>
      </c>
      <c r="B396" s="98">
        <v>2419004</v>
      </c>
      <c r="C396" s="98" t="s">
        <v>691</v>
      </c>
      <c r="D396" s="98" t="s">
        <v>541</v>
      </c>
      <c r="E396" s="98">
        <v>14834</v>
      </c>
      <c r="F396" s="99">
        <v>1</v>
      </c>
    </row>
    <row r="397" spans="1:6" x14ac:dyDescent="0.25">
      <c r="A397" s="100">
        <v>88351</v>
      </c>
      <c r="B397" s="101">
        <v>2419004</v>
      </c>
      <c r="C397" s="101" t="s">
        <v>691</v>
      </c>
      <c r="D397" s="101" t="s">
        <v>481</v>
      </c>
      <c r="E397" s="101">
        <v>10884</v>
      </c>
      <c r="F397" s="102">
        <v>1</v>
      </c>
    </row>
    <row r="398" spans="1:6" x14ac:dyDescent="0.25">
      <c r="A398" s="97">
        <v>88352</v>
      </c>
      <c r="B398" s="98">
        <v>2419004</v>
      </c>
      <c r="C398" s="98" t="s">
        <v>691</v>
      </c>
      <c r="D398" s="98" t="s">
        <v>542</v>
      </c>
      <c r="E398" s="98">
        <v>10846</v>
      </c>
      <c r="F398" s="99">
        <v>1</v>
      </c>
    </row>
    <row r="399" spans="1:6" x14ac:dyDescent="0.25">
      <c r="A399" s="100">
        <v>88353</v>
      </c>
      <c r="B399" s="101">
        <v>2419004</v>
      </c>
      <c r="C399" s="101" t="s">
        <v>691</v>
      </c>
      <c r="D399" s="101" t="s">
        <v>543</v>
      </c>
      <c r="E399" s="101">
        <v>10886</v>
      </c>
      <c r="F399" s="102">
        <v>1</v>
      </c>
    </row>
    <row r="400" spans="1:6" x14ac:dyDescent="0.25">
      <c r="A400" s="97">
        <v>88354</v>
      </c>
      <c r="B400" s="98">
        <v>2419004</v>
      </c>
      <c r="C400" s="98" t="s">
        <v>691</v>
      </c>
      <c r="D400" s="98" t="s">
        <v>544</v>
      </c>
      <c r="E400" s="98">
        <v>10847</v>
      </c>
      <c r="F400" s="99">
        <v>1</v>
      </c>
    </row>
    <row r="401" spans="1:6" x14ac:dyDescent="0.25">
      <c r="A401" s="100">
        <v>88355</v>
      </c>
      <c r="B401" s="101">
        <v>2419004</v>
      </c>
      <c r="C401" s="101" t="s">
        <v>691</v>
      </c>
      <c r="D401" s="101" t="s">
        <v>394</v>
      </c>
      <c r="E401" s="101">
        <v>10887</v>
      </c>
      <c r="F401" s="102">
        <v>1</v>
      </c>
    </row>
    <row r="402" spans="1:6" x14ac:dyDescent="0.25">
      <c r="A402" s="97">
        <v>88356</v>
      </c>
      <c r="B402" s="98">
        <v>2419004</v>
      </c>
      <c r="C402" s="98" t="s">
        <v>691</v>
      </c>
      <c r="D402" s="98" t="s">
        <v>545</v>
      </c>
      <c r="E402" s="98">
        <v>12790</v>
      </c>
      <c r="F402" s="99">
        <v>1</v>
      </c>
    </row>
    <row r="403" spans="1:6" x14ac:dyDescent="0.25">
      <c r="A403" s="100">
        <v>88357</v>
      </c>
      <c r="B403" s="101">
        <v>2419004</v>
      </c>
      <c r="C403" s="101" t="s">
        <v>691</v>
      </c>
      <c r="D403" s="101" t="s">
        <v>546</v>
      </c>
      <c r="E403" s="101">
        <v>10860</v>
      </c>
      <c r="F403" s="102">
        <v>1</v>
      </c>
    </row>
    <row r="404" spans="1:6" x14ac:dyDescent="0.25">
      <c r="A404" s="97">
        <v>88358</v>
      </c>
      <c r="B404" s="98">
        <v>2419004</v>
      </c>
      <c r="C404" s="98" t="s">
        <v>691</v>
      </c>
      <c r="D404" s="98" t="s">
        <v>547</v>
      </c>
      <c r="E404" s="98">
        <v>10888</v>
      </c>
      <c r="F404" s="99">
        <v>1</v>
      </c>
    </row>
    <row r="405" spans="1:6" x14ac:dyDescent="0.25">
      <c r="A405" s="100">
        <v>88359</v>
      </c>
      <c r="B405" s="101">
        <v>519001</v>
      </c>
      <c r="C405" s="101" t="s">
        <v>130</v>
      </c>
      <c r="D405" s="101" t="s">
        <v>548</v>
      </c>
      <c r="E405" s="101">
        <v>16144</v>
      </c>
      <c r="F405" s="102">
        <v>1</v>
      </c>
    </row>
    <row r="406" spans="1:6" x14ac:dyDescent="0.25">
      <c r="A406" s="97">
        <v>88360</v>
      </c>
      <c r="B406" s="98">
        <v>3619001</v>
      </c>
      <c r="C406" s="98" t="s">
        <v>131</v>
      </c>
      <c r="D406" s="98" t="s">
        <v>549</v>
      </c>
      <c r="E406" s="98">
        <v>13460</v>
      </c>
      <c r="F406" s="99">
        <v>1</v>
      </c>
    </row>
    <row r="407" spans="1:6" x14ac:dyDescent="0.25">
      <c r="A407" s="100">
        <v>88361</v>
      </c>
      <c r="B407" s="101">
        <v>3619001</v>
      </c>
      <c r="C407" s="101" t="s">
        <v>131</v>
      </c>
      <c r="D407" s="101" t="s">
        <v>550</v>
      </c>
      <c r="E407" s="101">
        <v>17028</v>
      </c>
      <c r="F407" s="102">
        <v>1</v>
      </c>
    </row>
    <row r="408" spans="1:6" x14ac:dyDescent="0.25">
      <c r="A408" s="97">
        <v>88362</v>
      </c>
      <c r="B408" s="98">
        <v>2419006</v>
      </c>
      <c r="C408" s="98" t="s">
        <v>132</v>
      </c>
      <c r="D408" s="98" t="s">
        <v>551</v>
      </c>
      <c r="E408" s="98">
        <v>16735</v>
      </c>
      <c r="F408" s="99">
        <v>1</v>
      </c>
    </row>
    <row r="409" spans="1:6" x14ac:dyDescent="0.25">
      <c r="A409" s="100">
        <v>88363</v>
      </c>
      <c r="B409" s="101">
        <v>2419006</v>
      </c>
      <c r="C409" s="101" t="s">
        <v>132</v>
      </c>
      <c r="D409" s="101" t="s">
        <v>552</v>
      </c>
      <c r="E409" s="101">
        <v>16885</v>
      </c>
      <c r="F409" s="102">
        <v>1</v>
      </c>
    </row>
    <row r="410" spans="1:6" x14ac:dyDescent="0.25">
      <c r="A410" s="97">
        <v>88364</v>
      </c>
      <c r="B410" s="98">
        <v>2019002</v>
      </c>
      <c r="C410" s="98" t="s">
        <v>133</v>
      </c>
      <c r="D410" s="98" t="s">
        <v>554</v>
      </c>
      <c r="E410" s="98">
        <v>10678</v>
      </c>
      <c r="F410" s="99">
        <v>1</v>
      </c>
    </row>
    <row r="411" spans="1:6" x14ac:dyDescent="0.25">
      <c r="A411" s="100">
        <v>88365</v>
      </c>
      <c r="B411" s="101">
        <v>2019002</v>
      </c>
      <c r="C411" s="101" t="s">
        <v>133</v>
      </c>
      <c r="D411" s="101" t="s">
        <v>555</v>
      </c>
      <c r="E411" s="101">
        <v>17045</v>
      </c>
      <c r="F411" s="102">
        <v>1</v>
      </c>
    </row>
    <row r="412" spans="1:6" x14ac:dyDescent="0.25">
      <c r="A412" s="97">
        <v>89443</v>
      </c>
      <c r="B412" s="98">
        <v>2019002</v>
      </c>
      <c r="C412" s="98" t="s">
        <v>133</v>
      </c>
      <c r="D412" s="98" t="s">
        <v>553</v>
      </c>
      <c r="E412" s="98">
        <v>10680</v>
      </c>
      <c r="F412" s="99">
        <v>1</v>
      </c>
    </row>
    <row r="413" spans="1:6" x14ac:dyDescent="0.25">
      <c r="A413" s="100">
        <v>88366</v>
      </c>
      <c r="B413" s="101">
        <v>1019001</v>
      </c>
      <c r="C413" s="101" t="s">
        <v>134</v>
      </c>
      <c r="D413" s="101" t="s">
        <v>556</v>
      </c>
      <c r="E413" s="101">
        <v>10442</v>
      </c>
      <c r="F413" s="102">
        <v>1</v>
      </c>
    </row>
    <row r="414" spans="1:6" x14ac:dyDescent="0.25">
      <c r="A414" s="97">
        <v>88367</v>
      </c>
      <c r="B414" s="98">
        <v>1019001</v>
      </c>
      <c r="C414" s="98" t="s">
        <v>134</v>
      </c>
      <c r="D414" s="98" t="s">
        <v>558</v>
      </c>
      <c r="E414" s="98">
        <v>10441</v>
      </c>
      <c r="F414" s="99">
        <v>1</v>
      </c>
    </row>
    <row r="415" spans="1:6" x14ac:dyDescent="0.25">
      <c r="A415" s="100">
        <v>88368</v>
      </c>
      <c r="B415" s="101">
        <v>1019001</v>
      </c>
      <c r="C415" s="101" t="s">
        <v>134</v>
      </c>
      <c r="D415" s="101" t="s">
        <v>559</v>
      </c>
      <c r="E415" s="101">
        <v>10444</v>
      </c>
      <c r="F415" s="102">
        <v>1</v>
      </c>
    </row>
    <row r="416" spans="1:6" x14ac:dyDescent="0.25">
      <c r="A416" s="97">
        <v>88369</v>
      </c>
      <c r="B416" s="98">
        <v>1019001</v>
      </c>
      <c r="C416" s="98" t="s">
        <v>134</v>
      </c>
      <c r="D416" s="98" t="s">
        <v>557</v>
      </c>
      <c r="E416" s="98">
        <v>10443</v>
      </c>
      <c r="F416" s="99">
        <v>1</v>
      </c>
    </row>
    <row r="417" spans="1:6" x14ac:dyDescent="0.25">
      <c r="A417" s="100">
        <v>88371</v>
      </c>
      <c r="B417" s="101">
        <v>3319001</v>
      </c>
      <c r="C417" s="101" t="s">
        <v>135</v>
      </c>
      <c r="D417" s="101" t="s">
        <v>561</v>
      </c>
      <c r="E417" s="101">
        <v>11183</v>
      </c>
      <c r="F417" s="102">
        <v>1</v>
      </c>
    </row>
    <row r="418" spans="1:6" x14ac:dyDescent="0.25">
      <c r="A418" s="97">
        <v>88370</v>
      </c>
      <c r="B418" s="98">
        <v>3319001</v>
      </c>
      <c r="C418" s="98" t="s">
        <v>135</v>
      </c>
      <c r="D418" s="98" t="s">
        <v>560</v>
      </c>
      <c r="E418" s="98">
        <v>11184</v>
      </c>
      <c r="F418" s="99">
        <v>1</v>
      </c>
    </row>
    <row r="419" spans="1:6" x14ac:dyDescent="0.25">
      <c r="A419" s="100">
        <v>88372</v>
      </c>
      <c r="B419" s="101">
        <v>2019007</v>
      </c>
      <c r="C419" s="101" t="s">
        <v>136</v>
      </c>
      <c r="D419" s="101" t="s">
        <v>562</v>
      </c>
      <c r="E419" s="101">
        <v>10695</v>
      </c>
      <c r="F419" s="102">
        <v>1</v>
      </c>
    </row>
    <row r="420" spans="1:6" x14ac:dyDescent="0.25">
      <c r="A420" s="97">
        <v>88373</v>
      </c>
      <c r="B420" s="98">
        <v>2019007</v>
      </c>
      <c r="C420" s="98" t="s">
        <v>136</v>
      </c>
      <c r="D420" s="98" t="s">
        <v>563</v>
      </c>
      <c r="E420" s="98">
        <v>10701</v>
      </c>
      <c r="F420" s="99">
        <v>1</v>
      </c>
    </row>
    <row r="421" spans="1:6" x14ac:dyDescent="0.25">
      <c r="A421" s="100">
        <v>88374</v>
      </c>
      <c r="B421" s="101">
        <v>2019007</v>
      </c>
      <c r="C421" s="101" t="s">
        <v>136</v>
      </c>
      <c r="D421" s="101" t="s">
        <v>564</v>
      </c>
      <c r="E421" s="101">
        <v>10702</v>
      </c>
      <c r="F421" s="102">
        <v>1</v>
      </c>
    </row>
    <row r="422" spans="1:6" x14ac:dyDescent="0.25">
      <c r="A422" s="97">
        <v>88375</v>
      </c>
      <c r="B422" s="98">
        <v>2019007</v>
      </c>
      <c r="C422" s="98" t="s">
        <v>136</v>
      </c>
      <c r="D422" s="98" t="s">
        <v>565</v>
      </c>
      <c r="E422" s="98">
        <v>10703</v>
      </c>
      <c r="F422" s="99">
        <v>1</v>
      </c>
    </row>
    <row r="423" spans="1:6" x14ac:dyDescent="0.25">
      <c r="A423" s="100">
        <v>88376</v>
      </c>
      <c r="B423" s="101">
        <v>2019007</v>
      </c>
      <c r="C423" s="101" t="s">
        <v>136</v>
      </c>
      <c r="D423" s="101" t="s">
        <v>568</v>
      </c>
      <c r="E423" s="101">
        <v>10696</v>
      </c>
      <c r="F423" s="102">
        <v>1</v>
      </c>
    </row>
    <row r="424" spans="1:6" x14ac:dyDescent="0.25">
      <c r="A424" s="97">
        <v>88377</v>
      </c>
      <c r="B424" s="98">
        <v>2019007</v>
      </c>
      <c r="C424" s="98" t="s">
        <v>136</v>
      </c>
      <c r="D424" s="98" t="s">
        <v>567</v>
      </c>
      <c r="E424" s="98">
        <v>10705</v>
      </c>
      <c r="F424" s="99">
        <v>1</v>
      </c>
    </row>
    <row r="425" spans="1:6" x14ac:dyDescent="0.25">
      <c r="A425" s="100">
        <v>88378</v>
      </c>
      <c r="B425" s="101">
        <v>2019007</v>
      </c>
      <c r="C425" s="101" t="s">
        <v>136</v>
      </c>
      <c r="D425" s="101" t="s">
        <v>569</v>
      </c>
      <c r="E425" s="101">
        <v>10706</v>
      </c>
      <c r="F425" s="102">
        <v>1</v>
      </c>
    </row>
    <row r="426" spans="1:6" x14ac:dyDescent="0.25">
      <c r="A426" s="97">
        <v>88379</v>
      </c>
      <c r="B426" s="98">
        <v>2019007</v>
      </c>
      <c r="C426" s="98" t="s">
        <v>136</v>
      </c>
      <c r="D426" s="98" t="s">
        <v>570</v>
      </c>
      <c r="E426" s="98">
        <v>10709</v>
      </c>
      <c r="F426" s="99">
        <v>1</v>
      </c>
    </row>
    <row r="427" spans="1:6" x14ac:dyDescent="0.25">
      <c r="A427" s="100">
        <v>88380</v>
      </c>
      <c r="B427" s="101">
        <v>2019007</v>
      </c>
      <c r="C427" s="101" t="s">
        <v>136</v>
      </c>
      <c r="D427" s="101" t="s">
        <v>571</v>
      </c>
      <c r="E427" s="101">
        <v>10711</v>
      </c>
      <c r="F427" s="102">
        <v>1</v>
      </c>
    </row>
    <row r="428" spans="1:6" x14ac:dyDescent="0.25">
      <c r="A428" s="97">
        <v>88381</v>
      </c>
      <c r="B428" s="98">
        <v>2019007</v>
      </c>
      <c r="C428" s="98" t="s">
        <v>136</v>
      </c>
      <c r="D428" s="98" t="s">
        <v>566</v>
      </c>
      <c r="E428" s="98">
        <v>14377</v>
      </c>
      <c r="F428" s="99">
        <v>1</v>
      </c>
    </row>
    <row r="429" spans="1:6" x14ac:dyDescent="0.25">
      <c r="A429" s="100">
        <v>88382</v>
      </c>
      <c r="B429" s="101">
        <v>2019007</v>
      </c>
      <c r="C429" s="101" t="s">
        <v>136</v>
      </c>
      <c r="D429" s="101" t="s">
        <v>572</v>
      </c>
      <c r="E429" s="101">
        <v>15105</v>
      </c>
      <c r="F429" s="102">
        <v>1</v>
      </c>
    </row>
    <row r="430" spans="1:6" x14ac:dyDescent="0.25">
      <c r="A430" s="97">
        <v>88383</v>
      </c>
      <c r="B430" s="98">
        <v>2019007</v>
      </c>
      <c r="C430" s="98" t="s">
        <v>136</v>
      </c>
      <c r="D430" s="98" t="s">
        <v>573</v>
      </c>
      <c r="E430" s="98">
        <v>15162</v>
      </c>
      <c r="F430" s="99">
        <v>1</v>
      </c>
    </row>
    <row r="431" spans="1:6" x14ac:dyDescent="0.25">
      <c r="A431" s="100">
        <v>88384</v>
      </c>
      <c r="B431" s="101">
        <v>519003</v>
      </c>
      <c r="C431" s="101" t="s">
        <v>137</v>
      </c>
      <c r="D431" s="101" t="s">
        <v>574</v>
      </c>
      <c r="E431" s="101">
        <v>10343</v>
      </c>
      <c r="F431" s="102">
        <v>1</v>
      </c>
    </row>
    <row r="432" spans="1:6" x14ac:dyDescent="0.25">
      <c r="A432" s="97">
        <v>88385</v>
      </c>
      <c r="B432" s="98">
        <v>519003</v>
      </c>
      <c r="C432" s="98" t="s">
        <v>137</v>
      </c>
      <c r="D432" s="98" t="s">
        <v>575</v>
      </c>
      <c r="E432" s="98">
        <v>10344</v>
      </c>
      <c r="F432" s="99">
        <v>1</v>
      </c>
    </row>
    <row r="433" spans="1:6" x14ac:dyDescent="0.25">
      <c r="A433" s="100">
        <v>88386</v>
      </c>
      <c r="B433" s="101">
        <v>519003</v>
      </c>
      <c r="C433" s="101" t="s">
        <v>137</v>
      </c>
      <c r="D433" s="101" t="s">
        <v>576</v>
      </c>
      <c r="E433" s="101">
        <v>10346</v>
      </c>
      <c r="F433" s="102">
        <v>1</v>
      </c>
    </row>
    <row r="434" spans="1:6" x14ac:dyDescent="0.25">
      <c r="A434" s="97">
        <v>88387</v>
      </c>
      <c r="B434" s="98">
        <v>519003</v>
      </c>
      <c r="C434" s="98" t="s">
        <v>137</v>
      </c>
      <c r="D434" s="98" t="s">
        <v>577</v>
      </c>
      <c r="E434" s="98">
        <v>10348</v>
      </c>
      <c r="F434" s="99">
        <v>1</v>
      </c>
    </row>
    <row r="435" spans="1:6" x14ac:dyDescent="0.25">
      <c r="A435" s="100">
        <v>88388</v>
      </c>
      <c r="B435" s="101">
        <v>519003</v>
      </c>
      <c r="C435" s="101" t="s">
        <v>137</v>
      </c>
      <c r="D435" s="101" t="s">
        <v>578</v>
      </c>
      <c r="E435" s="101">
        <v>10342</v>
      </c>
      <c r="F435" s="102">
        <v>1</v>
      </c>
    </row>
    <row r="436" spans="1:6" x14ac:dyDescent="0.25">
      <c r="A436" s="97">
        <v>88389</v>
      </c>
      <c r="B436" s="98">
        <v>3019001</v>
      </c>
      <c r="C436" s="98" t="s">
        <v>138</v>
      </c>
      <c r="D436" s="98" t="s">
        <v>579</v>
      </c>
      <c r="E436" s="98">
        <v>11144</v>
      </c>
      <c r="F436" s="99">
        <v>1</v>
      </c>
    </row>
    <row r="437" spans="1:6" x14ac:dyDescent="0.25">
      <c r="A437" s="100">
        <v>88390</v>
      </c>
      <c r="B437" s="101">
        <v>3019001</v>
      </c>
      <c r="C437" s="101" t="s">
        <v>138</v>
      </c>
      <c r="D437" s="101" t="s">
        <v>580</v>
      </c>
      <c r="E437" s="101">
        <v>11143</v>
      </c>
      <c r="F437" s="102">
        <v>1</v>
      </c>
    </row>
    <row r="438" spans="1:6" x14ac:dyDescent="0.25">
      <c r="A438" s="97">
        <v>88391</v>
      </c>
      <c r="B438" s="98">
        <v>1019003</v>
      </c>
      <c r="C438" s="98" t="s">
        <v>139</v>
      </c>
      <c r="D438" s="98" t="s">
        <v>581</v>
      </c>
      <c r="E438" s="98">
        <v>10448</v>
      </c>
      <c r="F438" s="99">
        <v>1</v>
      </c>
    </row>
    <row r="439" spans="1:6" x14ac:dyDescent="0.25">
      <c r="A439" s="100">
        <v>88392</v>
      </c>
      <c r="B439" s="101">
        <v>1019003</v>
      </c>
      <c r="C439" s="101" t="s">
        <v>139</v>
      </c>
      <c r="D439" s="101" t="s">
        <v>582</v>
      </c>
      <c r="E439" s="101">
        <v>10449</v>
      </c>
      <c r="F439" s="102">
        <v>1</v>
      </c>
    </row>
    <row r="440" spans="1:6" x14ac:dyDescent="0.25">
      <c r="A440" s="97">
        <v>88393</v>
      </c>
      <c r="B440" s="98">
        <v>2219004</v>
      </c>
      <c r="C440" s="98" t="s">
        <v>140</v>
      </c>
      <c r="D440" s="98" t="s">
        <v>583</v>
      </c>
      <c r="E440" s="98">
        <v>10785</v>
      </c>
      <c r="F440" s="99">
        <v>1</v>
      </c>
    </row>
    <row r="441" spans="1:6" x14ac:dyDescent="0.25">
      <c r="A441" s="100">
        <v>88394</v>
      </c>
      <c r="B441" s="101">
        <v>2219004</v>
      </c>
      <c r="C441" s="101" t="s">
        <v>140</v>
      </c>
      <c r="D441" s="101" t="s">
        <v>584</v>
      </c>
      <c r="E441" s="101">
        <v>10786</v>
      </c>
      <c r="F441" s="102">
        <v>1</v>
      </c>
    </row>
    <row r="442" spans="1:6" x14ac:dyDescent="0.25">
      <c r="A442" s="97">
        <v>88395</v>
      </c>
      <c r="B442" s="98">
        <v>2219004</v>
      </c>
      <c r="C442" s="98" t="s">
        <v>140</v>
      </c>
      <c r="D442" s="98" t="s">
        <v>586</v>
      </c>
      <c r="E442" s="98">
        <v>10783</v>
      </c>
      <c r="F442" s="99">
        <v>1</v>
      </c>
    </row>
    <row r="443" spans="1:6" x14ac:dyDescent="0.25">
      <c r="A443" s="100">
        <v>88396</v>
      </c>
      <c r="B443" s="101">
        <v>2219004</v>
      </c>
      <c r="C443" s="101" t="s">
        <v>140</v>
      </c>
      <c r="D443" s="101" t="s">
        <v>585</v>
      </c>
      <c r="E443" s="101">
        <v>10788</v>
      </c>
      <c r="F443" s="102">
        <v>1</v>
      </c>
    </row>
    <row r="444" spans="1:6" x14ac:dyDescent="0.25">
      <c r="A444" s="97">
        <v>88397</v>
      </c>
      <c r="B444" s="98">
        <v>1720001</v>
      </c>
      <c r="C444" s="98" t="s">
        <v>141</v>
      </c>
      <c r="D444" s="98" t="s">
        <v>215</v>
      </c>
      <c r="E444" s="98">
        <v>10537</v>
      </c>
      <c r="F444" s="99">
        <v>1</v>
      </c>
    </row>
    <row r="445" spans="1:6" x14ac:dyDescent="0.25">
      <c r="A445" s="100">
        <v>88398</v>
      </c>
      <c r="B445" s="101">
        <v>1720001</v>
      </c>
      <c r="C445" s="101" t="s">
        <v>141</v>
      </c>
      <c r="D445" s="101" t="s">
        <v>587</v>
      </c>
      <c r="E445" s="101">
        <v>10538</v>
      </c>
      <c r="F445" s="102">
        <v>1</v>
      </c>
    </row>
    <row r="446" spans="1:6" x14ac:dyDescent="0.25">
      <c r="A446" s="97">
        <v>88399</v>
      </c>
      <c r="B446" s="98">
        <v>1720001</v>
      </c>
      <c r="C446" s="98" t="s">
        <v>141</v>
      </c>
      <c r="D446" s="98" t="s">
        <v>589</v>
      </c>
      <c r="E446" s="98">
        <v>10539</v>
      </c>
      <c r="F446" s="99">
        <v>1</v>
      </c>
    </row>
    <row r="447" spans="1:6" x14ac:dyDescent="0.25">
      <c r="A447" s="100">
        <v>88400</v>
      </c>
      <c r="B447" s="101">
        <v>1720001</v>
      </c>
      <c r="C447" s="101" t="s">
        <v>141</v>
      </c>
      <c r="D447" s="101" t="s">
        <v>588</v>
      </c>
      <c r="E447" s="101">
        <v>10540</v>
      </c>
      <c r="F447" s="102">
        <v>1</v>
      </c>
    </row>
    <row r="448" spans="1:6" x14ac:dyDescent="0.25">
      <c r="A448" s="97">
        <v>88401</v>
      </c>
      <c r="B448" s="98">
        <v>1720001</v>
      </c>
      <c r="C448" s="98" t="s">
        <v>141</v>
      </c>
      <c r="D448" s="98" t="s">
        <v>590</v>
      </c>
      <c r="E448" s="98">
        <v>10533</v>
      </c>
      <c r="F448" s="99">
        <v>1</v>
      </c>
    </row>
    <row r="449" spans="1:6" x14ac:dyDescent="0.25">
      <c r="A449" s="100">
        <v>88402</v>
      </c>
      <c r="B449" s="101">
        <v>1720001</v>
      </c>
      <c r="C449" s="101" t="s">
        <v>141</v>
      </c>
      <c r="D449" s="101" t="s">
        <v>591</v>
      </c>
      <c r="E449" s="101">
        <v>10535</v>
      </c>
      <c r="F449" s="102">
        <v>1</v>
      </c>
    </row>
    <row r="450" spans="1:6" x14ac:dyDescent="0.25">
      <c r="A450" s="97">
        <v>88403</v>
      </c>
      <c r="B450" s="98">
        <v>1720001</v>
      </c>
      <c r="C450" s="98" t="s">
        <v>141</v>
      </c>
      <c r="D450" s="98" t="s">
        <v>592</v>
      </c>
      <c r="E450" s="98">
        <v>10536</v>
      </c>
      <c r="F450" s="99">
        <v>1</v>
      </c>
    </row>
    <row r="451" spans="1:6" x14ac:dyDescent="0.25">
      <c r="A451" s="100">
        <v>88404</v>
      </c>
      <c r="B451" s="101">
        <v>1720001</v>
      </c>
      <c r="C451" s="101" t="s">
        <v>141</v>
      </c>
      <c r="D451" s="101" t="s">
        <v>594</v>
      </c>
      <c r="E451" s="101">
        <v>13727</v>
      </c>
      <c r="F451" s="102">
        <v>1</v>
      </c>
    </row>
    <row r="452" spans="1:6" x14ac:dyDescent="0.25">
      <c r="A452" s="97">
        <v>88405</v>
      </c>
      <c r="B452" s="98">
        <v>1720001</v>
      </c>
      <c r="C452" s="98" t="s">
        <v>141</v>
      </c>
      <c r="D452" s="98" t="s">
        <v>596</v>
      </c>
      <c r="E452" s="98">
        <v>10546</v>
      </c>
      <c r="F452" s="99">
        <v>1</v>
      </c>
    </row>
    <row r="453" spans="1:6" x14ac:dyDescent="0.25">
      <c r="A453" s="100">
        <v>88406</v>
      </c>
      <c r="B453" s="101">
        <v>1720001</v>
      </c>
      <c r="C453" s="101" t="s">
        <v>141</v>
      </c>
      <c r="D453" s="101" t="s">
        <v>593</v>
      </c>
      <c r="E453" s="101">
        <v>10542</v>
      </c>
      <c r="F453" s="102">
        <v>1</v>
      </c>
    </row>
    <row r="454" spans="1:6" x14ac:dyDescent="0.25">
      <c r="A454" s="97">
        <v>88407</v>
      </c>
      <c r="B454" s="98">
        <v>1720001</v>
      </c>
      <c r="C454" s="98" t="s">
        <v>141</v>
      </c>
      <c r="D454" s="98" t="s">
        <v>595</v>
      </c>
      <c r="E454" s="98">
        <v>16706</v>
      </c>
      <c r="F454" s="99">
        <v>1</v>
      </c>
    </row>
    <row r="455" spans="1:6" x14ac:dyDescent="0.25">
      <c r="A455" s="100">
        <v>88408</v>
      </c>
      <c r="B455" s="101">
        <v>3420001</v>
      </c>
      <c r="C455" s="101" t="s">
        <v>142</v>
      </c>
      <c r="D455" s="101" t="s">
        <v>597</v>
      </c>
      <c r="E455" s="101">
        <v>15619</v>
      </c>
      <c r="F455" s="102">
        <v>1</v>
      </c>
    </row>
    <row r="456" spans="1:6" x14ac:dyDescent="0.25">
      <c r="A456" s="97">
        <v>88409</v>
      </c>
      <c r="B456" s="98">
        <v>3420001</v>
      </c>
      <c r="C456" s="98" t="s">
        <v>142</v>
      </c>
      <c r="D456" s="98" t="s">
        <v>598</v>
      </c>
      <c r="E456" s="98">
        <v>11285</v>
      </c>
      <c r="F456" s="99">
        <v>1</v>
      </c>
    </row>
    <row r="457" spans="1:6" x14ac:dyDescent="0.25">
      <c r="A457" s="100">
        <v>88410</v>
      </c>
      <c r="B457" s="101">
        <v>3420001</v>
      </c>
      <c r="C457" s="101" t="s">
        <v>142</v>
      </c>
      <c r="D457" s="101" t="s">
        <v>599</v>
      </c>
      <c r="E457" s="101">
        <v>16877</v>
      </c>
      <c r="F457" s="102">
        <v>1</v>
      </c>
    </row>
    <row r="458" spans="1:6" x14ac:dyDescent="0.25">
      <c r="A458" s="97">
        <v>88411</v>
      </c>
      <c r="B458" s="98">
        <v>3021002</v>
      </c>
      <c r="C458" s="98" t="s">
        <v>143</v>
      </c>
      <c r="D458" s="98" t="s">
        <v>600</v>
      </c>
      <c r="E458" s="98">
        <v>11148</v>
      </c>
      <c r="F458" s="99">
        <v>1</v>
      </c>
    </row>
    <row r="459" spans="1:6" x14ac:dyDescent="0.25">
      <c r="A459" s="100">
        <v>88412</v>
      </c>
      <c r="B459" s="101">
        <v>3021002</v>
      </c>
      <c r="C459" s="101" t="s">
        <v>143</v>
      </c>
      <c r="D459" s="101" t="s">
        <v>601</v>
      </c>
      <c r="E459" s="101">
        <v>11149</v>
      </c>
      <c r="F459" s="102">
        <v>1</v>
      </c>
    </row>
    <row r="460" spans="1:6" x14ac:dyDescent="0.25">
      <c r="A460" s="97">
        <v>88413</v>
      </c>
      <c r="B460" s="98">
        <v>2322001</v>
      </c>
      <c r="C460" s="98" t="s">
        <v>144</v>
      </c>
      <c r="D460" s="98" t="s">
        <v>602</v>
      </c>
      <c r="E460" s="98">
        <v>14204</v>
      </c>
      <c r="F460" s="99">
        <v>1</v>
      </c>
    </row>
    <row r="461" spans="1:6" x14ac:dyDescent="0.25">
      <c r="A461" s="100">
        <v>88414</v>
      </c>
      <c r="B461" s="101">
        <v>522001</v>
      </c>
      <c r="C461" s="101" t="s">
        <v>145</v>
      </c>
      <c r="D461" s="101" t="s">
        <v>603</v>
      </c>
      <c r="E461" s="101">
        <v>10352</v>
      </c>
      <c r="F461" s="102">
        <v>1</v>
      </c>
    </row>
    <row r="462" spans="1:6" x14ac:dyDescent="0.25">
      <c r="A462" s="97">
        <v>88415</v>
      </c>
      <c r="B462" s="98">
        <v>522001</v>
      </c>
      <c r="C462" s="98" t="s">
        <v>145</v>
      </c>
      <c r="D462" s="98" t="s">
        <v>604</v>
      </c>
      <c r="E462" s="98">
        <v>13645</v>
      </c>
      <c r="F462" s="99">
        <v>1</v>
      </c>
    </row>
    <row r="463" spans="1:6" x14ac:dyDescent="0.25">
      <c r="A463" s="100">
        <v>88416</v>
      </c>
      <c r="B463" s="101">
        <v>3623002</v>
      </c>
      <c r="C463" s="101" t="s">
        <v>146</v>
      </c>
      <c r="D463" s="101" t="s">
        <v>605</v>
      </c>
      <c r="E463" s="101">
        <v>11326</v>
      </c>
      <c r="F463" s="102">
        <v>1</v>
      </c>
    </row>
    <row r="464" spans="1:6" x14ac:dyDescent="0.25">
      <c r="A464" s="97">
        <v>88417</v>
      </c>
      <c r="B464" s="98">
        <v>1023001</v>
      </c>
      <c r="C464" s="98" t="s">
        <v>147</v>
      </c>
      <c r="D464" s="98" t="s">
        <v>608</v>
      </c>
      <c r="E464" s="98">
        <v>10453</v>
      </c>
      <c r="F464" s="99">
        <v>1</v>
      </c>
    </row>
    <row r="465" spans="1:6" x14ac:dyDescent="0.25">
      <c r="A465" s="100">
        <v>88418</v>
      </c>
      <c r="B465" s="101">
        <v>1023001</v>
      </c>
      <c r="C465" s="101" t="s">
        <v>147</v>
      </c>
      <c r="D465" s="101" t="s">
        <v>606</v>
      </c>
      <c r="E465" s="101">
        <v>13049</v>
      </c>
      <c r="F465" s="102">
        <v>1</v>
      </c>
    </row>
    <row r="466" spans="1:6" x14ac:dyDescent="0.25">
      <c r="A466" s="97">
        <v>88419</v>
      </c>
      <c r="B466" s="98">
        <v>1023001</v>
      </c>
      <c r="C466" s="98" t="s">
        <v>147</v>
      </c>
      <c r="D466" s="98" t="s">
        <v>609</v>
      </c>
      <c r="E466" s="98">
        <v>10451</v>
      </c>
      <c r="F466" s="99">
        <v>1</v>
      </c>
    </row>
    <row r="467" spans="1:6" x14ac:dyDescent="0.25">
      <c r="A467" s="100">
        <v>88420</v>
      </c>
      <c r="B467" s="101">
        <v>1023001</v>
      </c>
      <c r="C467" s="101" t="s">
        <v>147</v>
      </c>
      <c r="D467" s="101" t="s">
        <v>607</v>
      </c>
      <c r="E467" s="101">
        <v>15345</v>
      </c>
      <c r="F467" s="102">
        <v>1</v>
      </c>
    </row>
    <row r="468" spans="1:6" x14ac:dyDescent="0.25">
      <c r="A468" s="97">
        <v>88421</v>
      </c>
      <c r="B468" s="98">
        <v>2423006</v>
      </c>
      <c r="C468" s="98" t="s">
        <v>148</v>
      </c>
      <c r="D468" s="98" t="s">
        <v>611</v>
      </c>
      <c r="E468" s="98">
        <v>10908</v>
      </c>
      <c r="F468" s="99">
        <v>1</v>
      </c>
    </row>
    <row r="469" spans="1:6" x14ac:dyDescent="0.25">
      <c r="A469" s="100">
        <v>88422</v>
      </c>
      <c r="B469" s="101">
        <v>2423006</v>
      </c>
      <c r="C469" s="101" t="s">
        <v>148</v>
      </c>
      <c r="D469" s="101" t="s">
        <v>615</v>
      </c>
      <c r="E469" s="101">
        <v>10909</v>
      </c>
      <c r="F469" s="102">
        <v>1</v>
      </c>
    </row>
    <row r="470" spans="1:6" x14ac:dyDescent="0.25">
      <c r="A470" s="97">
        <v>88423</v>
      </c>
      <c r="B470" s="98">
        <v>2423006</v>
      </c>
      <c r="C470" s="98" t="s">
        <v>148</v>
      </c>
      <c r="D470" s="98" t="s">
        <v>612</v>
      </c>
      <c r="E470" s="98">
        <v>10910</v>
      </c>
      <c r="F470" s="99">
        <v>1</v>
      </c>
    </row>
    <row r="471" spans="1:6" x14ac:dyDescent="0.25">
      <c r="A471" s="100">
        <v>88424</v>
      </c>
      <c r="B471" s="101">
        <v>2423006</v>
      </c>
      <c r="C471" s="101" t="s">
        <v>148</v>
      </c>
      <c r="D471" s="101" t="s">
        <v>212</v>
      </c>
      <c r="E471" s="101">
        <v>10911</v>
      </c>
      <c r="F471" s="102">
        <v>1</v>
      </c>
    </row>
    <row r="472" spans="1:6" x14ac:dyDescent="0.25">
      <c r="A472" s="97">
        <v>88425</v>
      </c>
      <c r="B472" s="98">
        <v>2423006</v>
      </c>
      <c r="C472" s="98" t="s">
        <v>148</v>
      </c>
      <c r="D472" s="98" t="s">
        <v>613</v>
      </c>
      <c r="E472" s="98">
        <v>10912</v>
      </c>
      <c r="F472" s="99">
        <v>1</v>
      </c>
    </row>
    <row r="473" spans="1:6" x14ac:dyDescent="0.25">
      <c r="A473" s="100">
        <v>88426</v>
      </c>
      <c r="B473" s="101">
        <v>2423006</v>
      </c>
      <c r="C473" s="101" t="s">
        <v>148</v>
      </c>
      <c r="D473" s="101" t="s">
        <v>394</v>
      </c>
      <c r="E473" s="101">
        <v>10913</v>
      </c>
      <c r="F473" s="102">
        <v>1</v>
      </c>
    </row>
    <row r="474" spans="1:6" x14ac:dyDescent="0.25">
      <c r="A474" s="97">
        <v>88427</v>
      </c>
      <c r="B474" s="98">
        <v>2423006</v>
      </c>
      <c r="C474" s="98" t="s">
        <v>148</v>
      </c>
      <c r="D474" s="98" t="s">
        <v>614</v>
      </c>
      <c r="E474" s="98">
        <v>13840</v>
      </c>
      <c r="F474" s="99">
        <v>1</v>
      </c>
    </row>
    <row r="475" spans="1:6" x14ac:dyDescent="0.25">
      <c r="A475" s="100">
        <v>88428</v>
      </c>
      <c r="B475" s="101">
        <v>2423006</v>
      </c>
      <c r="C475" s="101" t="s">
        <v>148</v>
      </c>
      <c r="D475" s="101" t="s">
        <v>610</v>
      </c>
      <c r="E475" s="101">
        <v>14006</v>
      </c>
      <c r="F475" s="102">
        <v>1</v>
      </c>
    </row>
    <row r="476" spans="1:6" x14ac:dyDescent="0.25">
      <c r="A476" s="97">
        <v>88429</v>
      </c>
      <c r="B476" s="98">
        <v>1025001</v>
      </c>
      <c r="C476" s="98" t="s">
        <v>149</v>
      </c>
      <c r="D476" s="98" t="s">
        <v>616</v>
      </c>
      <c r="E476" s="98">
        <v>10456</v>
      </c>
      <c r="F476" s="99">
        <v>1</v>
      </c>
    </row>
    <row r="477" spans="1:6" x14ac:dyDescent="0.25">
      <c r="A477" s="88">
        <v>88430</v>
      </c>
      <c r="B477" s="89">
        <v>1025001</v>
      </c>
      <c r="C477" s="89" t="s">
        <v>149</v>
      </c>
      <c r="D477" s="89" t="s">
        <v>617</v>
      </c>
      <c r="E477" s="89">
        <v>10455</v>
      </c>
      <c r="F477" s="90">
        <v>1</v>
      </c>
    </row>
  </sheetData>
  <sheetProtection algorithmName="SHA-512" hashValue="H4UWs0QtA7lID8kUbGDHUrs4dk643OXatzYe26QKNU5UtW0b9s72jD/QOi7KnExYwM1o90cL4RvGMXMEGO0pOA==" saltValue="55WnNVGYMItISq5DTalVM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6 9 1 f 4 1 7 0 - d 8 d d - 4 3 c 0 - 8 f 6 b - 8 f 2 d b f 0 a 1 5 a 9 "   x m l n s = " h t t p : / / s c h e m a s . m i c r o s o f t . c o m / D a t a M a s h u p " > A A A A A B U D A A B Q S w M E F A A C A A g A E E h Z X F W 8 f E O l A A A A 9 g A A A B I A H A B D b 2 5 m a W c v U G F j a 2 F n Z S 5 4 b W w g o h g A K K A U A A A A A A A A A A A A A A A A A A A A A A A A A A A A h Y + x D o I w G I R f h X S n L V W j I a U M r p K Y E I 1 r U y o 0 w o + h x f J u D j 6 S r y B G U T f H u / s u u b t f b z w d m j q 4 6 M 6 a F h I U Y Y o C D a o t D J Q J 6 t 0 x X K F U 8 K 1 U J 1 n q Y I T B x o M 1 C a q c O 8 e E e O + x n + G 2 K w m j N C K H b J O r S j c y N G C d B K X R p 1 X 8 b y H B 9 6 8 x g u F o Q f G c L T H l Z D J 5 Z u A L s H H v M / 0 x + b q v X d 9 p o S H c 5 Z x M k p P 3 B / E A U E s D B B Q A A g A I A B B I W 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Q S F l c K I p H u A 4 A A A A R A A A A E w A c A E Z v c m 1 1 b G F z L 1 N l Y 3 R p b 2 4 x L m 0 g o h g A K K A U A A A A A A A A A A A A A A A A A A A A A A A A A A A A K 0 5 N L s n M z 1 M I h t C G 1 g B Q S w E C L Q A U A A I A C A A Q S F l c V b x 8 Q 6 U A A A D 2 A A A A E g A A A A A A A A A A A A A A A A A A A A A A Q 2 9 u Z m l n L 1 B h Y 2 t h Z 2 U u e G 1 s U E s B A i 0 A F A A C A A g A E E h Z X A / K 6 a u k A A A A 6 Q A A A B M A A A A A A A A A A A A A A A A A 8 Q A A A F t D b 2 5 0 Z W 5 0 X 1 R 5 c G V z X S 5 4 b W x Q S w E C L Q A U A A I A C A A Q S F l c K I p H u A 4 A A A A R A A A A E w A A A A A A A A A A A A A A A A D i A Q A A R m 9 y b X V s Y X M v U 2 V j d G l v b j E u b V B L B Q Y A A A A A A w A D A M I A A A A 9 A g A A A A A R 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m Y W x z 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x M O D 5 / X N 1 J k B V g 3 8 w o x o 0 A A A A A A g A A A A A A E G Y A A A A B A A A g A A A A z q V W D e S 1 W + K t i u N W d 7 8 z 2 s P s 9 z c o z 6 X h U Q Q l g F M W G k g A A A A A D o A A A A A C A A A g A A A A Y j L C V s U p 5 3 5 M P z Z 2 / 4 D d q g A 2 s B I c J i A s 0 + k C e r Z / l E l Q A A A A S f 0 y w s 8 K o 5 0 Z N m 8 j W E e V z M 9 M A 1 U x y h s S W E 8 0 8 T B W t C D c U N r 1 3 3 J 9 n X z e Z j Y 4 / N z c X k o P S E 4 C S u g D D P Z S b s 6 q m C h d / R B B g Q F l d U v k R C p 7 N r J A A A A A / R Y h N 3 n + O b L 8 C r D J 5 4 c u P a t z I P 1 o j u H Y / i Z A D b Y v B 8 r e m 4 N r f M 2 j B A U Q H j a L 4 A U N W P f D p o s 8 1 x z a I L h b q v X Y 7 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5555b13e-5550-4a64-82c9-4795d4b5fce9" xsi:nil="true"/>
    <Priority xmlns="5555b13e-5550-4a64-82c9-4795d4b5fce9">New</Priority>
    <Remediation_x0020_Date xmlns="5555b13e-5550-4a64-82c9-4795d4b5fce9">2024-07-09T07:00:00+00:00</Remediation_x0020_Date>
    <PublishingExpirationDate xmlns="http://schemas.microsoft.com/sharepoint/v3" xsi:nil="true"/>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AEE96-26EE-4450-A21A-FBF4BD20B3A8}">
  <ds:schemaRefs>
    <ds:schemaRef ds:uri="http://schemas.microsoft.com/DataMashup"/>
  </ds:schemaRefs>
</ds:datastoreItem>
</file>

<file path=customXml/itemProps2.xml><?xml version="1.0" encoding="utf-8"?>
<ds:datastoreItem xmlns:ds="http://schemas.openxmlformats.org/officeDocument/2006/customXml" ds:itemID="{5B59C07E-5F01-4BD3-8556-C50ECAF13DCC}">
  <ds:schemaRefs>
    <ds:schemaRef ds:uri="http://schemas.microsoft.com/sharepoint/v3/contenttype/forms"/>
  </ds:schemaRefs>
</ds:datastoreItem>
</file>

<file path=customXml/itemProps3.xml><?xml version="1.0" encoding="utf-8"?>
<ds:datastoreItem xmlns:ds="http://schemas.openxmlformats.org/officeDocument/2006/customXml" ds:itemID="{56EC774A-B700-4820-8279-EE8E2764F7BE}">
  <ds:schemaRefs>
    <ds:schemaRef ds:uri="5555b13e-5550-4a64-82c9-4795d4b5fce9"/>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schemas.microsoft.com/sharepoint/v3"/>
    <ds:schemaRef ds:uri="http://purl.org/dc/dcmitype/"/>
    <ds:schemaRef ds:uri="http://www.w3.org/XML/1998/namespace"/>
    <ds:schemaRef ds:uri="http://schemas.microsoft.com/office/infopath/2007/PartnerControls"/>
    <ds:schemaRef ds:uri="54031767-dd6d-417c-ab73-583408f47564"/>
    <ds:schemaRef ds:uri="http://purl.org/dc/elements/1.1/"/>
  </ds:schemaRefs>
</ds:datastoreItem>
</file>

<file path=customXml/itemProps4.xml><?xml version="1.0" encoding="utf-8"?>
<ds:datastoreItem xmlns:ds="http://schemas.openxmlformats.org/officeDocument/2006/customXml" ds:itemID="{67F245E6-7A11-4954-A7EE-498BADE804B7}"/>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Claim Entry Example</vt:lpstr>
      <vt:lpstr>Claim Totals Example</vt:lpstr>
      <vt:lpstr>Claim Entry</vt:lpstr>
      <vt:lpstr>Claim Totals</vt:lpstr>
      <vt:lpstr>sponsor dropdowns</vt:lpstr>
      <vt:lpstr>BATB Reqd</vt:lpstr>
      <vt:lpstr>Subgrants</vt:lpstr>
      <vt:lpstr>reasons</vt:lpstr>
      <vt:lpstr>Sponsor_Name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BAtB Equipment Grant Claim Form - Sponsor (requires Excel 365)</dc:title>
  <dc:subject/>
  <dc:creator>ALLRAN Laura * ODE</dc:creator>
  <cp:keywords/>
  <dc:description/>
  <cp:lastModifiedBy>MABALE Jon * ODE</cp:lastModifiedBy>
  <cp:revision/>
  <dcterms:created xsi:type="dcterms:W3CDTF">2024-02-13T23:09:55Z</dcterms:created>
  <dcterms:modified xsi:type="dcterms:W3CDTF">2026-03-17T00:03:29Z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2024-02-13T23:40:59Z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72451872-41e0-4d86-a974-9c799a27b2b1</vt:lpwstr>
  </property>
  <property fmtid="{D5CDD505-2E9C-101B-9397-08002B2CF9AE}" pid="8" name="MSIP_Label_7730ea53-6f5e-4160-81a5-992a9105450a_ContentBits">
    <vt:lpwstr>0</vt:lpwstr>
  </property>
  <property fmtid="{D5CDD505-2E9C-101B-9397-08002B2CF9AE}" pid="9" name="ContentTypeId">
    <vt:lpwstr>0x010100FC7457C9221D0340B8D5CA9726A131CC</vt:lpwstr>
  </property>
</Properties>
</file>