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"/>
    </mc:Choice>
  </mc:AlternateContent>
  <xr:revisionPtr revIDLastSave="0" documentId="8_{08E82B2C-2F62-4439-B59A-C1AC9F2EF415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structions" sheetId="14" r:id="rId1"/>
    <sheet name="Ambient Data" sheetId="1" r:id="rId2"/>
    <sheet name="Effluent Data" sheetId="4" r:id="rId3"/>
    <sheet name="Mixed Values" sheetId="3" r:id="rId4"/>
    <sheet name="ZID Criteria" sheetId="5" r:id="rId5"/>
    <sheet name="RMZ Criteria" sheetId="8" r:id="rId6"/>
    <sheet name="100% Mix Criteria" sheetId="15" r:id="rId7"/>
    <sheet name="Aluminum Data" sheetId="9" r:id="rId8"/>
    <sheet name="RPA Sheet" sheetId="10" r:id="rId9"/>
    <sheet name="Revision" sheetId="11" r:id="rId10"/>
    <sheet name="Cond. Conversion" sheetId="13" r:id="rId11"/>
  </sheets>
  <definedNames>
    <definedName name="_xlnm.Print_Area" localSheetId="8">'RPA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0" l="1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11" i="10"/>
  <c r="F11" i="10"/>
  <c r="F12" i="10" l="1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V18" i="9" l="1"/>
  <c r="V15" i="9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Q42" i="15"/>
  <c r="Q43" i="15"/>
  <c r="Q44" i="15"/>
  <c r="Q45" i="15"/>
  <c r="Q46" i="15"/>
  <c r="Q47" i="15"/>
  <c r="Q48" i="15"/>
  <c r="Q49" i="15"/>
  <c r="Q50" i="15"/>
  <c r="Q51" i="15"/>
  <c r="Q52" i="15"/>
  <c r="Q53" i="15"/>
  <c r="Q6" i="15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6" i="8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6" i="5"/>
  <c r="A11" i="3"/>
  <c r="F11" i="3"/>
  <c r="A12" i="3"/>
  <c r="F12" i="3"/>
  <c r="A13" i="3"/>
  <c r="F13" i="3"/>
  <c r="A14" i="3"/>
  <c r="F14" i="3"/>
  <c r="A15" i="3"/>
  <c r="F15" i="3"/>
  <c r="A16" i="3"/>
  <c r="F16" i="3"/>
  <c r="A17" i="3"/>
  <c r="F17" i="3"/>
  <c r="A18" i="3"/>
  <c r="F18" i="3"/>
  <c r="A19" i="3"/>
  <c r="F19" i="3"/>
  <c r="A20" i="3"/>
  <c r="F20" i="3"/>
  <c r="A21" i="3"/>
  <c r="F21" i="3"/>
  <c r="A22" i="3"/>
  <c r="F22" i="3"/>
  <c r="A23" i="3"/>
  <c r="F23" i="3"/>
  <c r="A24" i="3"/>
  <c r="F24" i="3"/>
  <c r="A25" i="3"/>
  <c r="F25" i="3"/>
  <c r="AA25" i="3" s="1"/>
  <c r="A26" i="3"/>
  <c r="F26" i="3"/>
  <c r="AA26" i="3" s="1"/>
  <c r="A27" i="3"/>
  <c r="F27" i="3"/>
  <c r="A28" i="3"/>
  <c r="F28" i="3"/>
  <c r="A29" i="3"/>
  <c r="F29" i="3"/>
  <c r="A30" i="3"/>
  <c r="F30" i="3"/>
  <c r="A31" i="3"/>
  <c r="F31" i="3"/>
  <c r="A32" i="3"/>
  <c r="F32" i="3"/>
  <c r="A33" i="3"/>
  <c r="F33" i="3"/>
  <c r="A34" i="3"/>
  <c r="F34" i="3"/>
  <c r="AA34" i="3" s="1"/>
  <c r="A35" i="3"/>
  <c r="F35" i="3"/>
  <c r="A36" i="3"/>
  <c r="F36" i="3"/>
  <c r="A37" i="3"/>
  <c r="F37" i="3"/>
  <c r="A38" i="3"/>
  <c r="F38" i="3"/>
  <c r="Y38" i="3" s="1"/>
  <c r="A39" i="3"/>
  <c r="F39" i="3"/>
  <c r="A40" i="3"/>
  <c r="F40" i="3"/>
  <c r="A41" i="3"/>
  <c r="F41" i="3"/>
  <c r="AA41" i="3" s="1"/>
  <c r="A42" i="3"/>
  <c r="F42" i="3"/>
  <c r="AA42" i="3" s="1"/>
  <c r="A43" i="3"/>
  <c r="F43" i="3"/>
  <c r="A44" i="3"/>
  <c r="F44" i="3"/>
  <c r="A45" i="3"/>
  <c r="F45" i="3"/>
  <c r="Y45" i="3" s="1"/>
  <c r="A46" i="3"/>
  <c r="F46" i="3"/>
  <c r="Y46" i="3" s="1"/>
  <c r="A47" i="3"/>
  <c r="F47" i="3"/>
  <c r="A48" i="3"/>
  <c r="F48" i="3"/>
  <c r="A49" i="3"/>
  <c r="F49" i="3"/>
  <c r="Z49" i="3" s="1"/>
  <c r="A50" i="3"/>
  <c r="F50" i="3"/>
  <c r="AB50" i="3" s="1"/>
  <c r="A51" i="3"/>
  <c r="F51" i="3"/>
  <c r="A52" i="3"/>
  <c r="F52" i="3"/>
  <c r="A53" i="3"/>
  <c r="F53" i="3"/>
  <c r="Z53" i="3" s="1"/>
  <c r="A54" i="3"/>
  <c r="F54" i="3"/>
  <c r="Z54" i="3" s="1"/>
  <c r="A55" i="3"/>
  <c r="F55" i="3"/>
  <c r="A56" i="3"/>
  <c r="F56" i="3"/>
  <c r="A57" i="3"/>
  <c r="F57" i="3"/>
  <c r="AA57" i="3" s="1"/>
  <c r="AA18" i="3"/>
  <c r="Y37" i="3"/>
  <c r="Z51" i="3"/>
  <c r="AA55" i="3"/>
  <c r="U10" i="3"/>
  <c r="V10" i="3"/>
  <c r="W10" i="3"/>
  <c r="X10" i="3"/>
  <c r="U11" i="3"/>
  <c r="V11" i="3"/>
  <c r="W11" i="3"/>
  <c r="X11" i="3"/>
  <c r="U12" i="3"/>
  <c r="V12" i="3"/>
  <c r="W12" i="3"/>
  <c r="X12" i="3"/>
  <c r="U13" i="3"/>
  <c r="V13" i="3"/>
  <c r="W13" i="3"/>
  <c r="X13" i="3"/>
  <c r="AA48" i="3"/>
  <c r="AA52" i="3"/>
  <c r="AA56" i="3"/>
  <c r="O10" i="3"/>
  <c r="W14" i="3"/>
  <c r="R11" i="3"/>
  <c r="S11" i="3"/>
  <c r="R12" i="3"/>
  <c r="S12" i="3"/>
  <c r="R13" i="3"/>
  <c r="S13" i="3"/>
  <c r="R14" i="3"/>
  <c r="S14" i="3"/>
  <c r="R15" i="3"/>
  <c r="S15" i="3"/>
  <c r="R16" i="3"/>
  <c r="S16" i="3"/>
  <c r="R17" i="3"/>
  <c r="S17" i="3"/>
  <c r="R18" i="3"/>
  <c r="S18" i="3"/>
  <c r="R19" i="3"/>
  <c r="S19" i="3"/>
  <c r="R20" i="3"/>
  <c r="S20" i="3"/>
  <c r="R21" i="3"/>
  <c r="S21" i="3"/>
  <c r="R22" i="3"/>
  <c r="S22" i="3"/>
  <c r="R23" i="3"/>
  <c r="S23" i="3"/>
  <c r="R24" i="3"/>
  <c r="S24" i="3"/>
  <c r="R25" i="3"/>
  <c r="S25" i="3"/>
  <c r="R26" i="3"/>
  <c r="S26" i="3"/>
  <c r="R27" i="3"/>
  <c r="S27" i="3"/>
  <c r="R28" i="3"/>
  <c r="S28" i="3"/>
  <c r="R29" i="3"/>
  <c r="S29" i="3"/>
  <c r="R30" i="3"/>
  <c r="S30" i="3"/>
  <c r="R31" i="3"/>
  <c r="S31" i="3"/>
  <c r="R32" i="3"/>
  <c r="S32" i="3"/>
  <c r="R33" i="3"/>
  <c r="S33" i="3"/>
  <c r="R34" i="3"/>
  <c r="S34" i="3"/>
  <c r="R35" i="3"/>
  <c r="S35" i="3"/>
  <c r="R36" i="3"/>
  <c r="S36" i="3"/>
  <c r="R37" i="3"/>
  <c r="S37" i="3"/>
  <c r="R38" i="3"/>
  <c r="S38" i="3"/>
  <c r="R39" i="3"/>
  <c r="S39" i="3"/>
  <c r="R40" i="3"/>
  <c r="S40" i="3"/>
  <c r="R41" i="3"/>
  <c r="S41" i="3"/>
  <c r="R42" i="3"/>
  <c r="S42" i="3"/>
  <c r="R43" i="3"/>
  <c r="S43" i="3"/>
  <c r="R44" i="3"/>
  <c r="S44" i="3"/>
  <c r="R45" i="3"/>
  <c r="S45" i="3"/>
  <c r="R46" i="3"/>
  <c r="S46" i="3"/>
  <c r="R47" i="3"/>
  <c r="S47" i="3"/>
  <c r="S10" i="3"/>
  <c r="R10" i="3"/>
  <c r="Z18" i="3"/>
  <c r="Z48" i="3"/>
  <c r="Z52" i="3"/>
  <c r="Z56" i="3"/>
  <c r="V14" i="3"/>
  <c r="V15" i="3"/>
  <c r="W15" i="3"/>
  <c r="V16" i="3"/>
  <c r="W16" i="3"/>
  <c r="V17" i="3"/>
  <c r="W17" i="3"/>
  <c r="V18" i="3"/>
  <c r="W18" i="3"/>
  <c r="V19" i="3"/>
  <c r="W19" i="3"/>
  <c r="V20" i="3"/>
  <c r="W20" i="3"/>
  <c r="V21" i="3"/>
  <c r="W21" i="3"/>
  <c r="V22" i="3"/>
  <c r="W22" i="3"/>
  <c r="V23" i="3"/>
  <c r="W23" i="3"/>
  <c r="V24" i="3"/>
  <c r="W24" i="3"/>
  <c r="V25" i="3"/>
  <c r="W25" i="3"/>
  <c r="V26" i="3"/>
  <c r="W26" i="3"/>
  <c r="V27" i="3"/>
  <c r="W27" i="3"/>
  <c r="V28" i="3"/>
  <c r="W28" i="3"/>
  <c r="V29" i="3"/>
  <c r="W29" i="3"/>
  <c r="V30" i="3"/>
  <c r="W30" i="3"/>
  <c r="V31" i="3"/>
  <c r="W31" i="3"/>
  <c r="V32" i="3"/>
  <c r="W32" i="3"/>
  <c r="V33" i="3"/>
  <c r="W33" i="3"/>
  <c r="V34" i="3"/>
  <c r="W34" i="3"/>
  <c r="V35" i="3"/>
  <c r="W35" i="3"/>
  <c r="V36" i="3"/>
  <c r="W36" i="3"/>
  <c r="V37" i="3"/>
  <c r="W37" i="3"/>
  <c r="V38" i="3"/>
  <c r="W38" i="3"/>
  <c r="V39" i="3"/>
  <c r="W39" i="3"/>
  <c r="V40" i="3"/>
  <c r="W40" i="3"/>
  <c r="V41" i="3"/>
  <c r="W41" i="3"/>
  <c r="V42" i="3"/>
  <c r="W42" i="3"/>
  <c r="V43" i="3"/>
  <c r="W43" i="3"/>
  <c r="V44" i="3"/>
  <c r="W44" i="3"/>
  <c r="V45" i="3"/>
  <c r="W45" i="3"/>
  <c r="V46" i="3"/>
  <c r="W46" i="3"/>
  <c r="V47" i="3"/>
  <c r="W47" i="3"/>
  <c r="AB27" i="3"/>
  <c r="AB48" i="3"/>
  <c r="AB52" i="3"/>
  <c r="AB55" i="3"/>
  <c r="AB56" i="3"/>
  <c r="Y15" i="3"/>
  <c r="Y47" i="3"/>
  <c r="Y48" i="3"/>
  <c r="Y51" i="3"/>
  <c r="Y52" i="3"/>
  <c r="Y56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10" i="3"/>
  <c r="A10" i="3"/>
  <c r="Z47" i="3"/>
  <c r="Z43" i="3"/>
  <c r="Z39" i="3"/>
  <c r="Z35" i="3"/>
  <c r="AA33" i="3"/>
  <c r="Z31" i="3"/>
  <c r="Z27" i="3"/>
  <c r="Z23" i="3"/>
  <c r="Z19" i="3"/>
  <c r="AA17" i="3"/>
  <c r="Z15" i="3"/>
  <c r="Z11" i="3"/>
  <c r="F10" i="3"/>
  <c r="AA49" i="3" l="1"/>
  <c r="AA53" i="3"/>
  <c r="Y53" i="3"/>
  <c r="AB49" i="3"/>
  <c r="AB53" i="3"/>
  <c r="Z57" i="3"/>
  <c r="AA54" i="3"/>
  <c r="Y49" i="3"/>
  <c r="Y57" i="3"/>
  <c r="AB57" i="3"/>
  <c r="Y50" i="3"/>
  <c r="AB54" i="3"/>
  <c r="Z50" i="3"/>
  <c r="AA51" i="3"/>
  <c r="Y55" i="3"/>
  <c r="AB51" i="3"/>
  <c r="AA50" i="3"/>
  <c r="Y54" i="3"/>
  <c r="Z55" i="3"/>
  <c r="Y43" i="3"/>
  <c r="AB23" i="3"/>
  <c r="Z46" i="3"/>
  <c r="Z14" i="3"/>
  <c r="Y39" i="3"/>
  <c r="AB19" i="3"/>
  <c r="Z42" i="3"/>
  <c r="Y35" i="3"/>
  <c r="AB47" i="3"/>
  <c r="AB15" i="3"/>
  <c r="Z38" i="3"/>
  <c r="Y10" i="3"/>
  <c r="Y31" i="3"/>
  <c r="AB43" i="3"/>
  <c r="Z34" i="3"/>
  <c r="Y27" i="3"/>
  <c r="AB39" i="3"/>
  <c r="Z30" i="3"/>
  <c r="Y13" i="3"/>
  <c r="Y23" i="3"/>
  <c r="AB35" i="3"/>
  <c r="Z26" i="3"/>
  <c r="Y11" i="3"/>
  <c r="Y19" i="3"/>
  <c r="AB31" i="3"/>
  <c r="Z22" i="3"/>
  <c r="Y12" i="3"/>
  <c r="Z12" i="3"/>
  <c r="AA12" i="3"/>
  <c r="AB12" i="3"/>
  <c r="Y20" i="3"/>
  <c r="Z20" i="3"/>
  <c r="AA20" i="3"/>
  <c r="AB20" i="3"/>
  <c r="Y28" i="3"/>
  <c r="AA28" i="3"/>
  <c r="Z28" i="3"/>
  <c r="AB28" i="3"/>
  <c r="Y36" i="3"/>
  <c r="Z36" i="3"/>
  <c r="AA36" i="3"/>
  <c r="AB36" i="3"/>
  <c r="Y44" i="3"/>
  <c r="Z44" i="3"/>
  <c r="AA44" i="3"/>
  <c r="AB44" i="3"/>
  <c r="AB16" i="3"/>
  <c r="Y16" i="3"/>
  <c r="Z16" i="3"/>
  <c r="AA16" i="3"/>
  <c r="AB24" i="3"/>
  <c r="Y24" i="3"/>
  <c r="Z24" i="3"/>
  <c r="AA24" i="3"/>
  <c r="AB32" i="3"/>
  <c r="Y32" i="3"/>
  <c r="AA32" i="3"/>
  <c r="Z32" i="3"/>
  <c r="AB40" i="3"/>
  <c r="Y40" i="3"/>
  <c r="AA40" i="3"/>
  <c r="Z40" i="3"/>
  <c r="Y42" i="3"/>
  <c r="Y34" i="3"/>
  <c r="Y26" i="3"/>
  <c r="Y18" i="3"/>
  <c r="AB46" i="3"/>
  <c r="AB38" i="3"/>
  <c r="AB30" i="3"/>
  <c r="AB22" i="3"/>
  <c r="AB14" i="3"/>
  <c r="Z41" i="3"/>
  <c r="Z33" i="3"/>
  <c r="Z25" i="3"/>
  <c r="Z17" i="3"/>
  <c r="AA47" i="3"/>
  <c r="AA39" i="3"/>
  <c r="AA31" i="3"/>
  <c r="AA23" i="3"/>
  <c r="AA15" i="3"/>
  <c r="AB13" i="3"/>
  <c r="AB11" i="3"/>
  <c r="AB10" i="3"/>
  <c r="Y41" i="3"/>
  <c r="Y33" i="3"/>
  <c r="Y25" i="3"/>
  <c r="Y17" i="3"/>
  <c r="AB45" i="3"/>
  <c r="AB37" i="3"/>
  <c r="AB29" i="3"/>
  <c r="AB21" i="3"/>
  <c r="AA46" i="3"/>
  <c r="AA38" i="3"/>
  <c r="AA30" i="3"/>
  <c r="AA22" i="3"/>
  <c r="AA14" i="3"/>
  <c r="AA13" i="3"/>
  <c r="AA11" i="3"/>
  <c r="AA10" i="3"/>
  <c r="AA45" i="3"/>
  <c r="AA37" i="3"/>
  <c r="AA29" i="3"/>
  <c r="AA21" i="3"/>
  <c r="Z13" i="3"/>
  <c r="Z10" i="3"/>
  <c r="Y30" i="3"/>
  <c r="Y22" i="3"/>
  <c r="Y14" i="3"/>
  <c r="AB42" i="3"/>
  <c r="AB34" i="3"/>
  <c r="AB26" i="3"/>
  <c r="AB18" i="3"/>
  <c r="Z45" i="3"/>
  <c r="Z37" i="3"/>
  <c r="Z29" i="3"/>
  <c r="Z21" i="3"/>
  <c r="AA43" i="3"/>
  <c r="AA35" i="3"/>
  <c r="AA27" i="3"/>
  <c r="AA19" i="3"/>
  <c r="Y29" i="3"/>
  <c r="Y21" i="3"/>
  <c r="AB41" i="3"/>
  <c r="AB33" i="3"/>
  <c r="AB25" i="3"/>
  <c r="AB17" i="3"/>
  <c r="C12" i="10" l="1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11" i="10"/>
  <c r="D7" i="15"/>
  <c r="E7" i="15"/>
  <c r="D8" i="15"/>
  <c r="E8" i="15"/>
  <c r="D9" i="15"/>
  <c r="E9" i="15"/>
  <c r="D10" i="15"/>
  <c r="E10" i="15"/>
  <c r="D11" i="15"/>
  <c r="E11" i="15"/>
  <c r="D12" i="15"/>
  <c r="E12" i="15"/>
  <c r="D13" i="15"/>
  <c r="E13" i="15"/>
  <c r="D14" i="15"/>
  <c r="E14" i="15"/>
  <c r="D15" i="15"/>
  <c r="E15" i="15"/>
  <c r="D16" i="15"/>
  <c r="E16" i="15"/>
  <c r="D17" i="15"/>
  <c r="E17" i="15"/>
  <c r="D18" i="15"/>
  <c r="E18" i="15"/>
  <c r="D19" i="15"/>
  <c r="E19" i="15"/>
  <c r="D20" i="15"/>
  <c r="E20" i="15"/>
  <c r="D21" i="15"/>
  <c r="E21" i="15"/>
  <c r="D22" i="15"/>
  <c r="E22" i="15"/>
  <c r="D23" i="15"/>
  <c r="E23" i="15"/>
  <c r="D24" i="15"/>
  <c r="E24" i="15"/>
  <c r="D25" i="15"/>
  <c r="E25" i="15"/>
  <c r="D26" i="15"/>
  <c r="E26" i="15"/>
  <c r="D27" i="15"/>
  <c r="E27" i="15"/>
  <c r="D28" i="15"/>
  <c r="E28" i="15"/>
  <c r="D29" i="15"/>
  <c r="E29" i="15"/>
  <c r="D30" i="15"/>
  <c r="E30" i="15"/>
  <c r="D31" i="15"/>
  <c r="E31" i="15"/>
  <c r="D32" i="15"/>
  <c r="E32" i="15"/>
  <c r="D33" i="15"/>
  <c r="E33" i="15"/>
  <c r="D34" i="15"/>
  <c r="E34" i="15"/>
  <c r="D35" i="15"/>
  <c r="E35" i="15"/>
  <c r="D36" i="15"/>
  <c r="E36" i="15"/>
  <c r="D37" i="15"/>
  <c r="E37" i="15"/>
  <c r="D38" i="15"/>
  <c r="E38" i="15"/>
  <c r="D39" i="15"/>
  <c r="E39" i="15"/>
  <c r="D40" i="15"/>
  <c r="E40" i="15"/>
  <c r="D41" i="15"/>
  <c r="E41" i="15"/>
  <c r="D42" i="15"/>
  <c r="E42" i="15"/>
  <c r="D43" i="15"/>
  <c r="E43" i="15"/>
  <c r="D44" i="15"/>
  <c r="E44" i="15"/>
  <c r="D45" i="15"/>
  <c r="E45" i="15"/>
  <c r="D46" i="15"/>
  <c r="E46" i="15"/>
  <c r="D47" i="15"/>
  <c r="E47" i="15"/>
  <c r="D48" i="15"/>
  <c r="E48" i="15"/>
  <c r="D49" i="15"/>
  <c r="E49" i="15"/>
  <c r="D50" i="15"/>
  <c r="E50" i="15"/>
  <c r="D51" i="15"/>
  <c r="E51" i="15"/>
  <c r="D52" i="15"/>
  <c r="E52" i="15"/>
  <c r="D53" i="15"/>
  <c r="E53" i="15"/>
  <c r="E6" i="15"/>
  <c r="D6" i="15"/>
  <c r="D7" i="8"/>
  <c r="E7" i="8"/>
  <c r="D8" i="8"/>
  <c r="E8" i="8"/>
  <c r="D9" i="8"/>
  <c r="E9" i="8"/>
  <c r="D10" i="8"/>
  <c r="E10" i="8"/>
  <c r="D11" i="8"/>
  <c r="E11" i="8"/>
  <c r="D12" i="8"/>
  <c r="E12" i="8"/>
  <c r="D13" i="8"/>
  <c r="E13" i="8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D38" i="8"/>
  <c r="E38" i="8"/>
  <c r="D39" i="8"/>
  <c r="E39" i="8"/>
  <c r="D40" i="8"/>
  <c r="E40" i="8"/>
  <c r="D41" i="8"/>
  <c r="E41" i="8"/>
  <c r="D42" i="8"/>
  <c r="E42" i="8"/>
  <c r="D43" i="8"/>
  <c r="E43" i="8"/>
  <c r="D44" i="8"/>
  <c r="E44" i="8"/>
  <c r="D45" i="8"/>
  <c r="E45" i="8"/>
  <c r="D46" i="8"/>
  <c r="E46" i="8"/>
  <c r="D47" i="8"/>
  <c r="E47" i="8"/>
  <c r="D48" i="8"/>
  <c r="E48" i="8"/>
  <c r="D49" i="8"/>
  <c r="E49" i="8"/>
  <c r="D50" i="8"/>
  <c r="E50" i="8"/>
  <c r="D51" i="8"/>
  <c r="E51" i="8"/>
  <c r="D52" i="8"/>
  <c r="E52" i="8"/>
  <c r="D53" i="8"/>
  <c r="E53" i="8"/>
  <c r="E6" i="8"/>
  <c r="D6" i="8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E6" i="5"/>
  <c r="D6" i="5"/>
  <c r="AO13" i="3"/>
  <c r="AO14" i="3"/>
  <c r="AO15" i="3"/>
  <c r="AO17" i="3"/>
  <c r="AO18" i="3"/>
  <c r="AO19" i="3"/>
  <c r="AO20" i="3"/>
  <c r="AO21" i="3"/>
  <c r="AO22" i="3"/>
  <c r="AO23" i="3"/>
  <c r="AO25" i="3"/>
  <c r="AO26" i="3"/>
  <c r="AO27" i="3"/>
  <c r="AO28" i="3"/>
  <c r="AO29" i="3"/>
  <c r="AO30" i="3"/>
  <c r="AO31" i="3"/>
  <c r="AO33" i="3"/>
  <c r="AO34" i="3"/>
  <c r="AO35" i="3"/>
  <c r="AO36" i="3"/>
  <c r="AO37" i="3"/>
  <c r="AO38" i="3"/>
  <c r="AO39" i="3"/>
  <c r="AO41" i="3"/>
  <c r="AO42" i="3"/>
  <c r="AO43" i="3"/>
  <c r="AO44" i="3"/>
  <c r="AO45" i="3"/>
  <c r="AO46" i="3"/>
  <c r="AO47" i="3"/>
  <c r="AO10" i="3"/>
  <c r="AO11" i="3"/>
  <c r="AO12" i="3"/>
  <c r="AO16" i="3"/>
  <c r="AO24" i="3"/>
  <c r="AO32" i="3"/>
  <c r="AO4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M10" i="3"/>
  <c r="H10" i="3"/>
  <c r="K11" i="4"/>
  <c r="K10" i="4"/>
  <c r="K9" i="4"/>
  <c r="K8" i="4"/>
  <c r="K10" i="1"/>
  <c r="K9" i="1"/>
  <c r="K8" i="1"/>
  <c r="K7" i="1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10" i="3"/>
  <c r="G11" i="3"/>
  <c r="AD11" i="3" s="1"/>
  <c r="G12" i="3"/>
  <c r="AD12" i="3" s="1"/>
  <c r="G13" i="3"/>
  <c r="AD13" i="3" s="1"/>
  <c r="G14" i="3"/>
  <c r="AD14" i="3" s="1"/>
  <c r="G15" i="3"/>
  <c r="AD15" i="3" s="1"/>
  <c r="G16" i="3"/>
  <c r="AD16" i="3" s="1"/>
  <c r="G17" i="3"/>
  <c r="AD17" i="3" s="1"/>
  <c r="G18" i="3"/>
  <c r="G19" i="3"/>
  <c r="AD19" i="3" s="1"/>
  <c r="G20" i="3"/>
  <c r="AD20" i="3" s="1"/>
  <c r="G21" i="3"/>
  <c r="AD21" i="3" s="1"/>
  <c r="G22" i="3"/>
  <c r="AD22" i="3" s="1"/>
  <c r="G23" i="3"/>
  <c r="AD23" i="3" s="1"/>
  <c r="G24" i="3"/>
  <c r="AD24" i="3" s="1"/>
  <c r="G25" i="3"/>
  <c r="AD25" i="3" s="1"/>
  <c r="G26" i="3"/>
  <c r="G27" i="3"/>
  <c r="AD27" i="3" s="1"/>
  <c r="G28" i="3"/>
  <c r="AD28" i="3" s="1"/>
  <c r="G29" i="3"/>
  <c r="AD29" i="3" s="1"/>
  <c r="G30" i="3"/>
  <c r="AD30" i="3" s="1"/>
  <c r="G31" i="3"/>
  <c r="AD31" i="3" s="1"/>
  <c r="G32" i="3"/>
  <c r="AD32" i="3" s="1"/>
  <c r="G33" i="3"/>
  <c r="AD33" i="3" s="1"/>
  <c r="G34" i="3"/>
  <c r="G35" i="3"/>
  <c r="AD35" i="3" s="1"/>
  <c r="G36" i="3"/>
  <c r="AD36" i="3" s="1"/>
  <c r="G37" i="3"/>
  <c r="AD37" i="3" s="1"/>
  <c r="G38" i="3"/>
  <c r="AD38" i="3" s="1"/>
  <c r="G39" i="3"/>
  <c r="AD39" i="3" s="1"/>
  <c r="G40" i="3"/>
  <c r="AD40" i="3" s="1"/>
  <c r="G41" i="3"/>
  <c r="AD41" i="3" s="1"/>
  <c r="G42" i="3"/>
  <c r="G43" i="3"/>
  <c r="AD43" i="3" s="1"/>
  <c r="G44" i="3"/>
  <c r="AD44" i="3" s="1"/>
  <c r="G45" i="3"/>
  <c r="AD45" i="3" s="1"/>
  <c r="G46" i="3"/>
  <c r="AD46" i="3" s="1"/>
  <c r="G47" i="3"/>
  <c r="AD47" i="3" s="1"/>
  <c r="G48" i="3"/>
  <c r="G49" i="3"/>
  <c r="G50" i="3"/>
  <c r="U50" i="3" s="1"/>
  <c r="AO50" i="3" s="1"/>
  <c r="G51" i="3"/>
  <c r="G52" i="3"/>
  <c r="G53" i="3"/>
  <c r="G54" i="3"/>
  <c r="G55" i="3"/>
  <c r="G56" i="3"/>
  <c r="G57" i="3"/>
  <c r="G10" i="3"/>
  <c r="AD10" i="3" s="1"/>
  <c r="J11" i="4"/>
  <c r="J10" i="4"/>
  <c r="J9" i="4"/>
  <c r="J8" i="4"/>
  <c r="J10" i="1"/>
  <c r="J9" i="1"/>
  <c r="J8" i="1"/>
  <c r="J7" i="1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I11" i="3"/>
  <c r="J11" i="3"/>
  <c r="K11" i="3"/>
  <c r="N11" i="3"/>
  <c r="O11" i="3"/>
  <c r="P11" i="3"/>
  <c r="I12" i="3"/>
  <c r="J12" i="3"/>
  <c r="K12" i="3"/>
  <c r="N12" i="3"/>
  <c r="O12" i="3"/>
  <c r="P12" i="3"/>
  <c r="I13" i="3"/>
  <c r="J13" i="3"/>
  <c r="K13" i="3"/>
  <c r="N13" i="3"/>
  <c r="O13" i="3"/>
  <c r="P13" i="3"/>
  <c r="I14" i="3"/>
  <c r="J14" i="3"/>
  <c r="K14" i="3"/>
  <c r="N14" i="3"/>
  <c r="O14" i="3"/>
  <c r="P14" i="3"/>
  <c r="I15" i="3"/>
  <c r="J15" i="3"/>
  <c r="K15" i="3"/>
  <c r="N15" i="3"/>
  <c r="O15" i="3"/>
  <c r="P15" i="3"/>
  <c r="I16" i="3"/>
  <c r="J16" i="3"/>
  <c r="K16" i="3"/>
  <c r="N16" i="3"/>
  <c r="O16" i="3"/>
  <c r="P16" i="3"/>
  <c r="I17" i="3"/>
  <c r="J17" i="3"/>
  <c r="K17" i="3"/>
  <c r="N17" i="3"/>
  <c r="O17" i="3"/>
  <c r="P17" i="3"/>
  <c r="I18" i="3"/>
  <c r="J18" i="3"/>
  <c r="K18" i="3"/>
  <c r="N18" i="3"/>
  <c r="O18" i="3"/>
  <c r="P18" i="3"/>
  <c r="I19" i="3"/>
  <c r="J19" i="3"/>
  <c r="K19" i="3"/>
  <c r="N19" i="3"/>
  <c r="O19" i="3"/>
  <c r="P19" i="3"/>
  <c r="I20" i="3"/>
  <c r="J20" i="3"/>
  <c r="K20" i="3"/>
  <c r="N20" i="3"/>
  <c r="O20" i="3"/>
  <c r="P20" i="3"/>
  <c r="I21" i="3"/>
  <c r="J21" i="3"/>
  <c r="K21" i="3"/>
  <c r="N21" i="3"/>
  <c r="O21" i="3"/>
  <c r="P21" i="3"/>
  <c r="I22" i="3"/>
  <c r="J22" i="3"/>
  <c r="K22" i="3"/>
  <c r="N22" i="3"/>
  <c r="O22" i="3"/>
  <c r="P22" i="3"/>
  <c r="I23" i="3"/>
  <c r="J23" i="3"/>
  <c r="K23" i="3"/>
  <c r="N23" i="3"/>
  <c r="O23" i="3"/>
  <c r="P23" i="3"/>
  <c r="I24" i="3"/>
  <c r="J24" i="3"/>
  <c r="K24" i="3"/>
  <c r="N24" i="3"/>
  <c r="O24" i="3"/>
  <c r="P24" i="3"/>
  <c r="I25" i="3"/>
  <c r="J25" i="3"/>
  <c r="K25" i="3"/>
  <c r="N25" i="3"/>
  <c r="O25" i="3"/>
  <c r="P25" i="3"/>
  <c r="I26" i="3"/>
  <c r="J26" i="3"/>
  <c r="K26" i="3"/>
  <c r="N26" i="3"/>
  <c r="O26" i="3"/>
  <c r="P26" i="3"/>
  <c r="I27" i="3"/>
  <c r="J27" i="3"/>
  <c r="K27" i="3"/>
  <c r="N27" i="3"/>
  <c r="O27" i="3"/>
  <c r="P27" i="3"/>
  <c r="I28" i="3"/>
  <c r="J28" i="3"/>
  <c r="K28" i="3"/>
  <c r="N28" i="3"/>
  <c r="O28" i="3"/>
  <c r="P28" i="3"/>
  <c r="I29" i="3"/>
  <c r="J29" i="3"/>
  <c r="K29" i="3"/>
  <c r="N29" i="3"/>
  <c r="O29" i="3"/>
  <c r="P29" i="3"/>
  <c r="I30" i="3"/>
  <c r="J30" i="3"/>
  <c r="K30" i="3"/>
  <c r="N30" i="3"/>
  <c r="O30" i="3"/>
  <c r="P30" i="3"/>
  <c r="I31" i="3"/>
  <c r="J31" i="3"/>
  <c r="K31" i="3"/>
  <c r="N31" i="3"/>
  <c r="O31" i="3"/>
  <c r="P31" i="3"/>
  <c r="I32" i="3"/>
  <c r="J32" i="3"/>
  <c r="K32" i="3"/>
  <c r="N32" i="3"/>
  <c r="O32" i="3"/>
  <c r="P32" i="3"/>
  <c r="I33" i="3"/>
  <c r="J33" i="3"/>
  <c r="K33" i="3"/>
  <c r="N33" i="3"/>
  <c r="O33" i="3"/>
  <c r="P33" i="3"/>
  <c r="I34" i="3"/>
  <c r="J34" i="3"/>
  <c r="K34" i="3"/>
  <c r="N34" i="3"/>
  <c r="O34" i="3"/>
  <c r="P34" i="3"/>
  <c r="I35" i="3"/>
  <c r="J35" i="3"/>
  <c r="K35" i="3"/>
  <c r="N35" i="3"/>
  <c r="O35" i="3"/>
  <c r="P35" i="3"/>
  <c r="I36" i="3"/>
  <c r="J36" i="3"/>
  <c r="K36" i="3"/>
  <c r="N36" i="3"/>
  <c r="O36" i="3"/>
  <c r="P36" i="3"/>
  <c r="I37" i="3"/>
  <c r="J37" i="3"/>
  <c r="K37" i="3"/>
  <c r="N37" i="3"/>
  <c r="O37" i="3"/>
  <c r="P37" i="3"/>
  <c r="I38" i="3"/>
  <c r="J38" i="3"/>
  <c r="K38" i="3"/>
  <c r="N38" i="3"/>
  <c r="O38" i="3"/>
  <c r="P38" i="3"/>
  <c r="I39" i="3"/>
  <c r="J39" i="3"/>
  <c r="K39" i="3"/>
  <c r="N39" i="3"/>
  <c r="O39" i="3"/>
  <c r="P39" i="3"/>
  <c r="I40" i="3"/>
  <c r="J40" i="3"/>
  <c r="K40" i="3"/>
  <c r="N40" i="3"/>
  <c r="O40" i="3"/>
  <c r="P40" i="3"/>
  <c r="I41" i="3"/>
  <c r="J41" i="3"/>
  <c r="K41" i="3"/>
  <c r="N41" i="3"/>
  <c r="O41" i="3"/>
  <c r="P41" i="3"/>
  <c r="I42" i="3"/>
  <c r="J42" i="3"/>
  <c r="K42" i="3"/>
  <c r="N42" i="3"/>
  <c r="O42" i="3"/>
  <c r="P42" i="3"/>
  <c r="I43" i="3"/>
  <c r="J43" i="3"/>
  <c r="K43" i="3"/>
  <c r="N43" i="3"/>
  <c r="O43" i="3"/>
  <c r="P43" i="3"/>
  <c r="I44" i="3"/>
  <c r="J44" i="3"/>
  <c r="K44" i="3"/>
  <c r="N44" i="3"/>
  <c r="O44" i="3"/>
  <c r="P44" i="3"/>
  <c r="I45" i="3"/>
  <c r="J45" i="3"/>
  <c r="K45" i="3"/>
  <c r="N45" i="3"/>
  <c r="O45" i="3"/>
  <c r="P45" i="3"/>
  <c r="I46" i="3"/>
  <c r="J46" i="3"/>
  <c r="K46" i="3"/>
  <c r="N46" i="3"/>
  <c r="O46" i="3"/>
  <c r="P46" i="3"/>
  <c r="I47" i="3"/>
  <c r="J47" i="3"/>
  <c r="K47" i="3"/>
  <c r="N47" i="3"/>
  <c r="O47" i="3"/>
  <c r="P47" i="3"/>
  <c r="I48" i="3"/>
  <c r="V48" i="3" s="1"/>
  <c r="J48" i="3"/>
  <c r="K48" i="3"/>
  <c r="N48" i="3"/>
  <c r="R48" i="3" s="1"/>
  <c r="O48" i="3"/>
  <c r="P48" i="3"/>
  <c r="I49" i="3"/>
  <c r="J49" i="3"/>
  <c r="W49" i="3" s="1"/>
  <c r="K49" i="3"/>
  <c r="N49" i="3"/>
  <c r="R49" i="3" s="1"/>
  <c r="O49" i="3"/>
  <c r="P49" i="3"/>
  <c r="I50" i="3"/>
  <c r="J50" i="3"/>
  <c r="K50" i="3"/>
  <c r="N50" i="3"/>
  <c r="O50" i="3"/>
  <c r="S50" i="3" s="1"/>
  <c r="P50" i="3"/>
  <c r="I51" i="3"/>
  <c r="J51" i="3"/>
  <c r="W51" i="3" s="1"/>
  <c r="K51" i="3"/>
  <c r="N51" i="3"/>
  <c r="R51" i="3" s="1"/>
  <c r="O51" i="3"/>
  <c r="P51" i="3"/>
  <c r="I52" i="3"/>
  <c r="V52" i="3" s="1"/>
  <c r="J52" i="3"/>
  <c r="K52" i="3"/>
  <c r="N52" i="3"/>
  <c r="O52" i="3"/>
  <c r="P52" i="3"/>
  <c r="I53" i="3"/>
  <c r="J53" i="3"/>
  <c r="W53" i="3" s="1"/>
  <c r="K53" i="3"/>
  <c r="N53" i="3"/>
  <c r="R53" i="3" s="1"/>
  <c r="O53" i="3"/>
  <c r="P53" i="3"/>
  <c r="I54" i="3"/>
  <c r="J54" i="3"/>
  <c r="K54" i="3"/>
  <c r="N54" i="3"/>
  <c r="O54" i="3"/>
  <c r="S54" i="3" s="1"/>
  <c r="P54" i="3"/>
  <c r="I55" i="3"/>
  <c r="J55" i="3"/>
  <c r="W55" i="3" s="1"/>
  <c r="K55" i="3"/>
  <c r="N55" i="3"/>
  <c r="R55" i="3" s="1"/>
  <c r="O55" i="3"/>
  <c r="P55" i="3"/>
  <c r="I56" i="3"/>
  <c r="V56" i="3" s="1"/>
  <c r="J56" i="3"/>
  <c r="K56" i="3"/>
  <c r="N56" i="3"/>
  <c r="O56" i="3"/>
  <c r="P56" i="3"/>
  <c r="I57" i="3"/>
  <c r="J57" i="3"/>
  <c r="W57" i="3" s="1"/>
  <c r="K57" i="3"/>
  <c r="N57" i="3"/>
  <c r="R57" i="3" s="1"/>
  <c r="O57" i="3"/>
  <c r="P57" i="3"/>
  <c r="P10" i="3"/>
  <c r="K10" i="3"/>
  <c r="J10" i="3"/>
  <c r="I10" i="3"/>
  <c r="W56" i="3" l="1"/>
  <c r="W52" i="3"/>
  <c r="W48" i="3"/>
  <c r="R54" i="3"/>
  <c r="R50" i="3"/>
  <c r="AD54" i="3"/>
  <c r="AE54" i="3" s="1"/>
  <c r="AF54" i="3" s="1"/>
  <c r="U54" i="3"/>
  <c r="AO54" i="3" s="1"/>
  <c r="Q54" i="3"/>
  <c r="AP55" i="3"/>
  <c r="AM55" i="3"/>
  <c r="AJ55" i="3"/>
  <c r="AP47" i="3"/>
  <c r="AM47" i="3"/>
  <c r="AJ47" i="3"/>
  <c r="AP39" i="3"/>
  <c r="AM39" i="3"/>
  <c r="AJ39" i="3"/>
  <c r="AJ31" i="3"/>
  <c r="AP31" i="3"/>
  <c r="AM31" i="3"/>
  <c r="AM23" i="3"/>
  <c r="AJ23" i="3"/>
  <c r="AP23" i="3"/>
  <c r="AP15" i="3"/>
  <c r="AM15" i="3"/>
  <c r="AJ15" i="3"/>
  <c r="AD53" i="3"/>
  <c r="U53" i="3"/>
  <c r="AO53" i="3" s="1"/>
  <c r="Q53" i="3"/>
  <c r="AP54" i="3"/>
  <c r="AM54" i="3"/>
  <c r="AJ54" i="3"/>
  <c r="AP46" i="3"/>
  <c r="AM46" i="3"/>
  <c r="AJ46" i="3"/>
  <c r="AP38" i="3"/>
  <c r="AM38" i="3"/>
  <c r="AJ38" i="3"/>
  <c r="AP30" i="3"/>
  <c r="AM30" i="3"/>
  <c r="AJ30" i="3"/>
  <c r="AP22" i="3"/>
  <c r="AM22" i="3"/>
  <c r="AJ22" i="3"/>
  <c r="AP14" i="3"/>
  <c r="AM14" i="3"/>
  <c r="AJ14" i="3"/>
  <c r="V57" i="3"/>
  <c r="S55" i="3"/>
  <c r="V53" i="3"/>
  <c r="S51" i="3"/>
  <c r="V49" i="3"/>
  <c r="AD52" i="3"/>
  <c r="AE52" i="3" s="1"/>
  <c r="AF52" i="3" s="1"/>
  <c r="U52" i="3"/>
  <c r="AO52" i="3" s="1"/>
  <c r="Q52" i="3"/>
  <c r="AJ53" i="3"/>
  <c r="AP53" i="3"/>
  <c r="AM53" i="3"/>
  <c r="AM45" i="3"/>
  <c r="AJ45" i="3"/>
  <c r="AP45" i="3"/>
  <c r="AM37" i="3"/>
  <c r="AP37" i="3"/>
  <c r="AJ37" i="3"/>
  <c r="AP29" i="3"/>
  <c r="AJ29" i="3"/>
  <c r="AM29" i="3"/>
  <c r="AP21" i="3"/>
  <c r="AJ21" i="3"/>
  <c r="AM21" i="3"/>
  <c r="AM13" i="3"/>
  <c r="AJ13" i="3"/>
  <c r="AP13" i="3"/>
  <c r="W50" i="3"/>
  <c r="AD51" i="3"/>
  <c r="U51" i="3"/>
  <c r="AO51" i="3" s="1"/>
  <c r="Q51" i="3"/>
  <c r="AP52" i="3"/>
  <c r="AM52" i="3"/>
  <c r="AJ52" i="3"/>
  <c r="AP44" i="3"/>
  <c r="AM44" i="3"/>
  <c r="AJ44" i="3"/>
  <c r="AP36" i="3"/>
  <c r="AM36" i="3"/>
  <c r="AJ36" i="3"/>
  <c r="AP28" i="3"/>
  <c r="AM28" i="3"/>
  <c r="AJ28" i="3"/>
  <c r="AP20" i="3"/>
  <c r="AM20" i="3"/>
  <c r="AJ20" i="3"/>
  <c r="AP12" i="3"/>
  <c r="AM12" i="3"/>
  <c r="AJ12" i="3"/>
  <c r="W54" i="3"/>
  <c r="S56" i="3"/>
  <c r="V54" i="3"/>
  <c r="S52" i="3"/>
  <c r="V50" i="3"/>
  <c r="S48" i="3"/>
  <c r="Q50" i="3"/>
  <c r="AP10" i="3"/>
  <c r="AM10" i="3"/>
  <c r="AJ10" i="3"/>
  <c r="AJ51" i="3"/>
  <c r="AP51" i="3"/>
  <c r="AM51" i="3"/>
  <c r="AP43" i="3"/>
  <c r="AM43" i="3"/>
  <c r="AJ43" i="3"/>
  <c r="AM35" i="3"/>
  <c r="AJ35" i="3"/>
  <c r="AP35" i="3"/>
  <c r="AP27" i="3"/>
  <c r="AM27" i="3"/>
  <c r="AJ27" i="3"/>
  <c r="AJ19" i="3"/>
  <c r="AP19" i="3"/>
  <c r="AM19" i="3"/>
  <c r="AM11" i="3"/>
  <c r="AJ11" i="3"/>
  <c r="AP11" i="3"/>
  <c r="AD57" i="3"/>
  <c r="AE57" i="3" s="1"/>
  <c r="AF57" i="3" s="1"/>
  <c r="U57" i="3"/>
  <c r="AO57" i="3" s="1"/>
  <c r="AD49" i="3"/>
  <c r="AE49" i="3" s="1"/>
  <c r="AF49" i="3" s="1"/>
  <c r="U49" i="3"/>
  <c r="AO49" i="3" s="1"/>
  <c r="Q57" i="3"/>
  <c r="Q49" i="3"/>
  <c r="AP50" i="3"/>
  <c r="AM50" i="3"/>
  <c r="AJ50" i="3"/>
  <c r="AP42" i="3"/>
  <c r="AM42" i="3"/>
  <c r="AJ42" i="3"/>
  <c r="AP34" i="3"/>
  <c r="AM34" i="3"/>
  <c r="AJ34" i="3"/>
  <c r="AP26" i="3"/>
  <c r="AM26" i="3"/>
  <c r="AJ26" i="3"/>
  <c r="AP18" i="3"/>
  <c r="AM18" i="3"/>
  <c r="AJ18" i="3"/>
  <c r="R56" i="3"/>
  <c r="R52" i="3"/>
  <c r="S57" i="3"/>
  <c r="V55" i="3"/>
  <c r="S53" i="3"/>
  <c r="V51" i="3"/>
  <c r="S49" i="3"/>
  <c r="AD56" i="3"/>
  <c r="AE56" i="3" s="1"/>
  <c r="AF56" i="3" s="1"/>
  <c r="U56" i="3"/>
  <c r="AO56" i="3" s="1"/>
  <c r="AD48" i="3"/>
  <c r="AE48" i="3" s="1"/>
  <c r="AF48" i="3" s="1"/>
  <c r="U48" i="3"/>
  <c r="AO48" i="3" s="1"/>
  <c r="Q56" i="3"/>
  <c r="Q48" i="3"/>
  <c r="AM57" i="3"/>
  <c r="AJ57" i="3"/>
  <c r="AP57" i="3"/>
  <c r="AP49" i="3"/>
  <c r="AM49" i="3"/>
  <c r="AJ49" i="3"/>
  <c r="AJ41" i="3"/>
  <c r="AP41" i="3"/>
  <c r="AM41" i="3"/>
  <c r="AJ33" i="3"/>
  <c r="AP33" i="3"/>
  <c r="AM33" i="3"/>
  <c r="AM25" i="3"/>
  <c r="AP25" i="3"/>
  <c r="AJ25" i="3"/>
  <c r="AP17" i="3"/>
  <c r="AM17" i="3"/>
  <c r="AJ17" i="3"/>
  <c r="AD55" i="3"/>
  <c r="AE55" i="3" s="1"/>
  <c r="AF55" i="3" s="1"/>
  <c r="U55" i="3"/>
  <c r="AO55" i="3" s="1"/>
  <c r="Q55" i="3"/>
  <c r="AP56" i="3"/>
  <c r="AM56" i="3"/>
  <c r="AJ56" i="3"/>
  <c r="AP48" i="3"/>
  <c r="AM48" i="3"/>
  <c r="AJ48" i="3"/>
  <c r="AP40" i="3"/>
  <c r="AM40" i="3"/>
  <c r="AJ40" i="3"/>
  <c r="AP32" i="3"/>
  <c r="AM32" i="3"/>
  <c r="AJ32" i="3"/>
  <c r="AP24" i="3"/>
  <c r="AM24" i="3"/>
  <c r="AJ24" i="3"/>
  <c r="AP16" i="3"/>
  <c r="AM16" i="3"/>
  <c r="AJ16" i="3"/>
  <c r="AG47" i="3"/>
  <c r="AH47" i="3" s="1"/>
  <c r="AI47" i="3" s="1"/>
  <c r="AG15" i="3"/>
  <c r="AH15" i="3" s="1"/>
  <c r="AI15" i="3" s="1"/>
  <c r="AG24" i="3"/>
  <c r="AH24" i="3" s="1"/>
  <c r="AI24" i="3" s="1"/>
  <c r="AG55" i="3"/>
  <c r="AH55" i="3" s="1"/>
  <c r="AI55" i="3" s="1"/>
  <c r="AG23" i="3"/>
  <c r="AH23" i="3" s="1"/>
  <c r="AI23" i="3" s="1"/>
  <c r="AG56" i="3"/>
  <c r="AH56" i="3" s="1"/>
  <c r="AI56" i="3" s="1"/>
  <c r="AG48" i="3"/>
  <c r="AH48" i="3" s="1"/>
  <c r="AI48" i="3" s="1"/>
  <c r="AG16" i="3"/>
  <c r="AH16" i="3" s="1"/>
  <c r="AI16" i="3" s="1"/>
  <c r="AG40" i="3"/>
  <c r="AH40" i="3" s="1"/>
  <c r="AI40" i="3" s="1"/>
  <c r="AG39" i="3"/>
  <c r="AH39" i="3" s="1"/>
  <c r="AI39" i="3" s="1"/>
  <c r="AG32" i="3"/>
  <c r="AH32" i="3" s="1"/>
  <c r="AI32" i="3" s="1"/>
  <c r="AG31" i="3"/>
  <c r="AH31" i="3" s="1"/>
  <c r="AI31" i="3" s="1"/>
  <c r="AD42" i="3"/>
  <c r="AE42" i="3" s="1"/>
  <c r="AF42" i="3" s="1"/>
  <c r="AG42" i="3"/>
  <c r="AH42" i="3" s="1"/>
  <c r="AI42" i="3" s="1"/>
  <c r="AD26" i="3"/>
  <c r="AE26" i="3" s="1"/>
  <c r="AF26" i="3" s="1"/>
  <c r="AG26" i="3"/>
  <c r="AH26" i="3" s="1"/>
  <c r="AI26" i="3" s="1"/>
  <c r="AD50" i="3"/>
  <c r="AE50" i="3" s="1"/>
  <c r="AF50" i="3" s="1"/>
  <c r="AG50" i="3"/>
  <c r="AH50" i="3" s="1"/>
  <c r="AI50" i="3" s="1"/>
  <c r="AD18" i="3"/>
  <c r="AE18" i="3" s="1"/>
  <c r="AF18" i="3" s="1"/>
  <c r="AG18" i="3"/>
  <c r="AH18" i="3" s="1"/>
  <c r="AI18" i="3" s="1"/>
  <c r="AD34" i="3"/>
  <c r="AE34" i="3" s="1"/>
  <c r="AF34" i="3" s="1"/>
  <c r="AG34" i="3"/>
  <c r="AH34" i="3" s="1"/>
  <c r="AI34" i="3" s="1"/>
  <c r="AG54" i="3"/>
  <c r="AH54" i="3" s="1"/>
  <c r="AI54" i="3" s="1"/>
  <c r="AG46" i="3"/>
  <c r="AH46" i="3" s="1"/>
  <c r="AI46" i="3" s="1"/>
  <c r="AG38" i="3"/>
  <c r="AH38" i="3" s="1"/>
  <c r="AI38" i="3" s="1"/>
  <c r="AG30" i="3"/>
  <c r="AH30" i="3" s="1"/>
  <c r="AI30" i="3" s="1"/>
  <c r="AG22" i="3"/>
  <c r="AH22" i="3" s="1"/>
  <c r="AI22" i="3" s="1"/>
  <c r="AG14" i="3"/>
  <c r="AH14" i="3" s="1"/>
  <c r="AI14" i="3" s="1"/>
  <c r="AG53" i="3"/>
  <c r="AH53" i="3" s="1"/>
  <c r="AI53" i="3" s="1"/>
  <c r="AG45" i="3"/>
  <c r="AH45" i="3" s="1"/>
  <c r="AI45" i="3" s="1"/>
  <c r="AG37" i="3"/>
  <c r="AH37" i="3" s="1"/>
  <c r="AI37" i="3" s="1"/>
  <c r="AG29" i="3"/>
  <c r="AH29" i="3" s="1"/>
  <c r="AI29" i="3" s="1"/>
  <c r="AG21" i="3"/>
  <c r="AH21" i="3" s="1"/>
  <c r="AI21" i="3" s="1"/>
  <c r="AG13" i="3"/>
  <c r="AH13" i="3" s="1"/>
  <c r="AI13" i="3" s="1"/>
  <c r="AG52" i="3"/>
  <c r="AH52" i="3" s="1"/>
  <c r="AI52" i="3" s="1"/>
  <c r="AG44" i="3"/>
  <c r="AH44" i="3" s="1"/>
  <c r="AI44" i="3" s="1"/>
  <c r="AG36" i="3"/>
  <c r="AH36" i="3" s="1"/>
  <c r="AI36" i="3" s="1"/>
  <c r="AG28" i="3"/>
  <c r="AH28" i="3" s="1"/>
  <c r="AI28" i="3" s="1"/>
  <c r="AG20" i="3"/>
  <c r="AH20" i="3" s="1"/>
  <c r="AI20" i="3" s="1"/>
  <c r="AG12" i="3"/>
  <c r="AH12" i="3" s="1"/>
  <c r="AI12" i="3" s="1"/>
  <c r="AG10" i="3"/>
  <c r="AH10" i="3" s="1"/>
  <c r="AI10" i="3" s="1"/>
  <c r="AG51" i="3"/>
  <c r="AH51" i="3" s="1"/>
  <c r="AI51" i="3" s="1"/>
  <c r="AG43" i="3"/>
  <c r="AH43" i="3" s="1"/>
  <c r="AI43" i="3" s="1"/>
  <c r="AG35" i="3"/>
  <c r="AH35" i="3" s="1"/>
  <c r="AI35" i="3" s="1"/>
  <c r="AG27" i="3"/>
  <c r="AH27" i="3" s="1"/>
  <c r="AI27" i="3" s="1"/>
  <c r="AG19" i="3"/>
  <c r="AH19" i="3" s="1"/>
  <c r="AI19" i="3" s="1"/>
  <c r="AG11" i="3"/>
  <c r="AH11" i="3" s="1"/>
  <c r="AI11" i="3" s="1"/>
  <c r="AG57" i="3"/>
  <c r="AH57" i="3" s="1"/>
  <c r="AI57" i="3" s="1"/>
  <c r="AG49" i="3"/>
  <c r="AH49" i="3" s="1"/>
  <c r="AI49" i="3" s="1"/>
  <c r="AG41" i="3"/>
  <c r="AH41" i="3" s="1"/>
  <c r="AI41" i="3" s="1"/>
  <c r="AG33" i="3"/>
  <c r="AH33" i="3" s="1"/>
  <c r="AI33" i="3" s="1"/>
  <c r="AG25" i="3"/>
  <c r="AH25" i="3" s="1"/>
  <c r="AI25" i="3" s="1"/>
  <c r="AG17" i="3"/>
  <c r="AH17" i="3" s="1"/>
  <c r="AI17" i="3" s="1"/>
  <c r="AE46" i="3"/>
  <c r="AF46" i="3" s="1"/>
  <c r="AE38" i="3"/>
  <c r="AF38" i="3" s="1"/>
  <c r="AE30" i="3"/>
  <c r="AF30" i="3" s="1"/>
  <c r="AE22" i="3"/>
  <c r="AF22" i="3" s="1"/>
  <c r="AE14" i="3"/>
  <c r="AF14" i="3" s="1"/>
  <c r="AE53" i="3"/>
  <c r="AF53" i="3" s="1"/>
  <c r="AE45" i="3"/>
  <c r="AF45" i="3" s="1"/>
  <c r="AE37" i="3"/>
  <c r="AF37" i="3" s="1"/>
  <c r="AE29" i="3"/>
  <c r="AF29" i="3" s="1"/>
  <c r="AE21" i="3"/>
  <c r="AF21" i="3" s="1"/>
  <c r="AE13" i="3"/>
  <c r="AF13" i="3" s="1"/>
  <c r="AE24" i="3"/>
  <c r="AF24" i="3" s="1"/>
  <c r="AE16" i="3"/>
  <c r="AF16" i="3" s="1"/>
  <c r="AE47" i="3"/>
  <c r="AF47" i="3" s="1"/>
  <c r="AE39" i="3"/>
  <c r="AF39" i="3" s="1"/>
  <c r="AE31" i="3"/>
  <c r="AF31" i="3" s="1"/>
  <c r="AE23" i="3"/>
  <c r="AF23" i="3" s="1"/>
  <c r="AE15" i="3"/>
  <c r="AF15" i="3" s="1"/>
  <c r="AE40" i="3"/>
  <c r="AF40" i="3" s="1"/>
  <c r="AE32" i="3"/>
  <c r="AF32" i="3" s="1"/>
  <c r="AE44" i="3"/>
  <c r="AF44" i="3" s="1"/>
  <c r="AE36" i="3"/>
  <c r="AF36" i="3" s="1"/>
  <c r="AE28" i="3"/>
  <c r="AF28" i="3" s="1"/>
  <c r="AE20" i="3"/>
  <c r="AF20" i="3" s="1"/>
  <c r="AE12" i="3"/>
  <c r="AF12" i="3" s="1"/>
  <c r="AE10" i="3"/>
  <c r="AF10" i="3" s="1"/>
  <c r="AE51" i="3"/>
  <c r="AF51" i="3" s="1"/>
  <c r="AE43" i="3"/>
  <c r="AF43" i="3" s="1"/>
  <c r="AE35" i="3"/>
  <c r="AF35" i="3" s="1"/>
  <c r="AE27" i="3"/>
  <c r="AF27" i="3" s="1"/>
  <c r="AE19" i="3"/>
  <c r="AF19" i="3" s="1"/>
  <c r="AE11" i="3"/>
  <c r="AF11" i="3" s="1"/>
  <c r="AE41" i="3"/>
  <c r="AF41" i="3" s="1"/>
  <c r="AE33" i="3"/>
  <c r="AF33" i="3" s="1"/>
  <c r="AE25" i="3"/>
  <c r="AF25" i="3" s="1"/>
  <c r="AE17" i="3"/>
  <c r="AF17" i="3" s="1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11" i="10"/>
  <c r="AQ27" i="3" l="1"/>
  <c r="AN27" i="3"/>
  <c r="AK27" i="3"/>
  <c r="AQ39" i="3"/>
  <c r="AN39" i="3"/>
  <c r="AK39" i="3"/>
  <c r="AQ21" i="3"/>
  <c r="AN21" i="3"/>
  <c r="AK21" i="3"/>
  <c r="AQ38" i="3"/>
  <c r="AN38" i="3"/>
  <c r="AK38" i="3"/>
  <c r="AQ50" i="3"/>
  <c r="AN50" i="3"/>
  <c r="AK50" i="3"/>
  <c r="AQ25" i="3"/>
  <c r="AN25" i="3"/>
  <c r="AK25" i="3"/>
  <c r="AQ35" i="3"/>
  <c r="AN35" i="3"/>
  <c r="AK35" i="3"/>
  <c r="AQ44" i="3"/>
  <c r="AN44" i="3"/>
  <c r="AK44" i="3"/>
  <c r="AQ47" i="3"/>
  <c r="AN47" i="3"/>
  <c r="AK47" i="3"/>
  <c r="AQ29" i="3"/>
  <c r="AN29" i="3"/>
  <c r="AK29" i="3"/>
  <c r="AQ46" i="3"/>
  <c r="AN46" i="3"/>
  <c r="AK46" i="3"/>
  <c r="AQ17" i="3"/>
  <c r="AN17" i="3"/>
  <c r="AK17" i="3"/>
  <c r="AQ33" i="3"/>
  <c r="AN33" i="3"/>
  <c r="AK33" i="3"/>
  <c r="AQ43" i="3"/>
  <c r="AN43" i="3"/>
  <c r="AK43" i="3"/>
  <c r="AQ52" i="3"/>
  <c r="AN52" i="3"/>
  <c r="AK52" i="3"/>
  <c r="AQ55" i="3"/>
  <c r="AN55" i="3"/>
  <c r="AK55" i="3"/>
  <c r="AQ37" i="3"/>
  <c r="AN37" i="3"/>
  <c r="AK37" i="3"/>
  <c r="AQ54" i="3"/>
  <c r="AN54" i="3"/>
  <c r="AK54" i="3"/>
  <c r="AQ26" i="3"/>
  <c r="AN26" i="3"/>
  <c r="AK26" i="3"/>
  <c r="AQ36" i="3"/>
  <c r="AN36" i="3"/>
  <c r="AK36" i="3"/>
  <c r="AQ41" i="3"/>
  <c r="AN41" i="3"/>
  <c r="AK41" i="3"/>
  <c r="AQ51" i="3"/>
  <c r="AN51" i="3"/>
  <c r="AK51" i="3"/>
  <c r="AQ32" i="3"/>
  <c r="AN32" i="3"/>
  <c r="AK32" i="3"/>
  <c r="AQ16" i="3"/>
  <c r="AN16" i="3"/>
  <c r="AK16" i="3"/>
  <c r="AQ45" i="3"/>
  <c r="AN45" i="3"/>
  <c r="AK45" i="3"/>
  <c r="AQ49" i="3"/>
  <c r="AN49" i="3"/>
  <c r="AK49" i="3"/>
  <c r="AQ10" i="3"/>
  <c r="AN10" i="3"/>
  <c r="AK10" i="3"/>
  <c r="AQ40" i="3"/>
  <c r="AN40" i="3"/>
  <c r="AK40" i="3"/>
  <c r="AQ24" i="3"/>
  <c r="AN24" i="3"/>
  <c r="AK24" i="3"/>
  <c r="AQ53" i="3"/>
  <c r="AN53" i="3"/>
  <c r="AK53" i="3"/>
  <c r="AQ34" i="3"/>
  <c r="AN34" i="3"/>
  <c r="AK34" i="3"/>
  <c r="AQ42" i="3"/>
  <c r="AN42" i="3"/>
  <c r="AK42" i="3"/>
  <c r="AQ57" i="3"/>
  <c r="AN57" i="3"/>
  <c r="AK57" i="3"/>
  <c r="AQ12" i="3"/>
  <c r="AN12" i="3"/>
  <c r="AK12" i="3"/>
  <c r="AQ15" i="3"/>
  <c r="AN15" i="3"/>
  <c r="AK15" i="3"/>
  <c r="AQ48" i="3"/>
  <c r="AN48" i="3"/>
  <c r="AK48" i="3"/>
  <c r="AQ14" i="3"/>
  <c r="AN14" i="3"/>
  <c r="AK14" i="3"/>
  <c r="AQ11" i="3"/>
  <c r="AN11" i="3"/>
  <c r="AK11" i="3"/>
  <c r="AQ20" i="3"/>
  <c r="AN20" i="3"/>
  <c r="AK20" i="3"/>
  <c r="AQ23" i="3"/>
  <c r="AN23" i="3"/>
  <c r="AK23" i="3"/>
  <c r="AQ56" i="3"/>
  <c r="AN56" i="3"/>
  <c r="AK56" i="3"/>
  <c r="AQ22" i="3"/>
  <c r="AN22" i="3"/>
  <c r="AK22" i="3"/>
  <c r="AQ18" i="3"/>
  <c r="AN18" i="3"/>
  <c r="AK18" i="3"/>
  <c r="AQ19" i="3"/>
  <c r="AN19" i="3"/>
  <c r="AK19" i="3"/>
  <c r="AQ28" i="3"/>
  <c r="AN28" i="3"/>
  <c r="AK28" i="3"/>
  <c r="AQ31" i="3"/>
  <c r="AN31" i="3"/>
  <c r="AK31" i="3"/>
  <c r="AQ13" i="3"/>
  <c r="AN13" i="3"/>
  <c r="AK13" i="3"/>
  <c r="AQ30" i="3"/>
  <c r="AN30" i="3"/>
  <c r="AK30" i="3"/>
  <c r="C6" i="15"/>
  <c r="C6" i="8"/>
  <c r="U23" i="15"/>
  <c r="U23" i="8"/>
  <c r="C6" i="5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11" i="10"/>
  <c r="N11" i="4"/>
  <c r="M11" i="4"/>
  <c r="L11" i="4"/>
  <c r="N10" i="4"/>
  <c r="M10" i="4"/>
  <c r="L10" i="4"/>
  <c r="N9" i="4"/>
  <c r="M9" i="4"/>
  <c r="L9" i="4"/>
  <c r="N8" i="4"/>
  <c r="M8" i="4"/>
  <c r="L8" i="4"/>
  <c r="U20" i="15" l="1"/>
  <c r="U21" i="15"/>
  <c r="U22" i="15"/>
  <c r="U20" i="8"/>
  <c r="U21" i="8"/>
  <c r="U22" i="8"/>
  <c r="AE8" i="9"/>
  <c r="AE9" i="9"/>
  <c r="AE10" i="9"/>
  <c r="AE11" i="9"/>
  <c r="AE12" i="9"/>
  <c r="AE13" i="9"/>
  <c r="AE14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AE40" i="9"/>
  <c r="AE41" i="9"/>
  <c r="AE42" i="9"/>
  <c r="AE43" i="9"/>
  <c r="AE44" i="9"/>
  <c r="AE45" i="9"/>
  <c r="AE46" i="9"/>
  <c r="AE47" i="9"/>
  <c r="AE48" i="9"/>
  <c r="AE49" i="9"/>
  <c r="AE50" i="9"/>
  <c r="AE51" i="9"/>
  <c r="AE52" i="9"/>
  <c r="AE53" i="9"/>
  <c r="AE54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33" i="9"/>
  <c r="AD34" i="9"/>
  <c r="AD35" i="9"/>
  <c r="AD36" i="9"/>
  <c r="AD37" i="9"/>
  <c r="AD38" i="9"/>
  <c r="AD39" i="9"/>
  <c r="AD40" i="9"/>
  <c r="AD41" i="9"/>
  <c r="AD42" i="9"/>
  <c r="AD43" i="9"/>
  <c r="AD44" i="9"/>
  <c r="AD45" i="9"/>
  <c r="AD46" i="9"/>
  <c r="AD47" i="9"/>
  <c r="AD48" i="9"/>
  <c r="AD49" i="9"/>
  <c r="AD50" i="9"/>
  <c r="AD51" i="9"/>
  <c r="AD52" i="9"/>
  <c r="AD53" i="9"/>
  <c r="AD54" i="9"/>
  <c r="AE7" i="9"/>
  <c r="AD7" i="9"/>
  <c r="G22" i="10" l="1"/>
  <c r="D22" i="10"/>
  <c r="J22" i="10"/>
  <c r="J14" i="10"/>
  <c r="D14" i="10"/>
  <c r="G14" i="10"/>
  <c r="G29" i="10"/>
  <c r="D29" i="10"/>
  <c r="J29" i="10"/>
  <c r="G13" i="10"/>
  <c r="D13" i="10"/>
  <c r="J13" i="10"/>
  <c r="G11" i="10"/>
  <c r="D11" i="10"/>
  <c r="J11" i="10"/>
  <c r="G36" i="10"/>
  <c r="D36" i="10"/>
  <c r="J36" i="10"/>
  <c r="J28" i="10"/>
  <c r="G28" i="10"/>
  <c r="D28" i="10"/>
  <c r="G20" i="10"/>
  <c r="D20" i="10"/>
  <c r="J20" i="10"/>
  <c r="G12" i="10"/>
  <c r="D12" i="10"/>
  <c r="J12" i="10"/>
  <c r="G35" i="10"/>
  <c r="D35" i="10"/>
  <c r="J35" i="10"/>
  <c r="G27" i="10"/>
  <c r="D27" i="10"/>
  <c r="J27" i="10"/>
  <c r="G19" i="10"/>
  <c r="D19" i="10"/>
  <c r="J19" i="10"/>
  <c r="D30" i="10"/>
  <c r="G30" i="10"/>
  <c r="J30" i="10"/>
  <c r="G26" i="10"/>
  <c r="D26" i="10"/>
  <c r="J26" i="10"/>
  <c r="G33" i="10"/>
  <c r="D33" i="10"/>
  <c r="J33" i="10"/>
  <c r="G17" i="10"/>
  <c r="D17" i="10"/>
  <c r="J17" i="10"/>
  <c r="D32" i="10"/>
  <c r="G32" i="10"/>
  <c r="J32" i="10"/>
  <c r="G24" i="10"/>
  <c r="D24" i="10"/>
  <c r="J24" i="10"/>
  <c r="D16" i="10"/>
  <c r="G16" i="10"/>
  <c r="J16" i="10"/>
  <c r="G21" i="10"/>
  <c r="D21" i="10"/>
  <c r="J21" i="10"/>
  <c r="G34" i="10"/>
  <c r="D34" i="10"/>
  <c r="J34" i="10"/>
  <c r="G18" i="10"/>
  <c r="D18" i="10"/>
  <c r="J18" i="10"/>
  <c r="G25" i="10"/>
  <c r="D25" i="10"/>
  <c r="J25" i="10"/>
  <c r="D31" i="10"/>
  <c r="G31" i="10"/>
  <c r="J31" i="10"/>
  <c r="D23" i="10"/>
  <c r="G23" i="10"/>
  <c r="J23" i="10"/>
  <c r="D15" i="10"/>
  <c r="G15" i="10"/>
  <c r="J15" i="10"/>
  <c r="A12" i="10" l="1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11" i="10"/>
  <c r="N10" i="3" l="1"/>
  <c r="AR11" i="3" l="1"/>
  <c r="AR19" i="3"/>
  <c r="AR27" i="3"/>
  <c r="AR35" i="3"/>
  <c r="AR43" i="3"/>
  <c r="AR51" i="3"/>
  <c r="AR26" i="3"/>
  <c r="AR12" i="3"/>
  <c r="AR20" i="3"/>
  <c r="AR28" i="3"/>
  <c r="AR36" i="3"/>
  <c r="AR44" i="3"/>
  <c r="AR52" i="3"/>
  <c r="AR34" i="3"/>
  <c r="AR13" i="3"/>
  <c r="AR21" i="3"/>
  <c r="AR29" i="3"/>
  <c r="AR37" i="3"/>
  <c r="AR45" i="3"/>
  <c r="AR53" i="3"/>
  <c r="AR18" i="3"/>
  <c r="AR14" i="3"/>
  <c r="AR22" i="3"/>
  <c r="AR30" i="3"/>
  <c r="AR38" i="3"/>
  <c r="AR46" i="3"/>
  <c r="AR54" i="3"/>
  <c r="AR42" i="3"/>
  <c r="AR15" i="3"/>
  <c r="AR23" i="3"/>
  <c r="AR31" i="3"/>
  <c r="AR39" i="3"/>
  <c r="AR47" i="3"/>
  <c r="AR55" i="3"/>
  <c r="AR50" i="3"/>
  <c r="AR16" i="3"/>
  <c r="AR24" i="3"/>
  <c r="AR32" i="3"/>
  <c r="AR40" i="3"/>
  <c r="AR48" i="3"/>
  <c r="AR56" i="3"/>
  <c r="AR10" i="3"/>
  <c r="AR17" i="3"/>
  <c r="AR25" i="3"/>
  <c r="AR33" i="3"/>
  <c r="AR41" i="3"/>
  <c r="AR49" i="3"/>
  <c r="AR57" i="3"/>
  <c r="AL11" i="3"/>
  <c r="AL19" i="3"/>
  <c r="AL27" i="3"/>
  <c r="AL35" i="3"/>
  <c r="AL43" i="3"/>
  <c r="AL51" i="3"/>
  <c r="AL12" i="3"/>
  <c r="AL20" i="3"/>
  <c r="AL28" i="3"/>
  <c r="AL36" i="3"/>
  <c r="AL44" i="3"/>
  <c r="AL52" i="3"/>
  <c r="AL10" i="3"/>
  <c r="AL13" i="3"/>
  <c r="AL21" i="3"/>
  <c r="AL29" i="3"/>
  <c r="AL37" i="3"/>
  <c r="AL45" i="3"/>
  <c r="AL53" i="3"/>
  <c r="AL50" i="3"/>
  <c r="AL14" i="3"/>
  <c r="AL22" i="3"/>
  <c r="AL30" i="3"/>
  <c r="AL38" i="3"/>
  <c r="AL46" i="3"/>
  <c r="AL54" i="3"/>
  <c r="AL26" i="3"/>
  <c r="AL15" i="3"/>
  <c r="AL23" i="3"/>
  <c r="AL31" i="3"/>
  <c r="AL39" i="3"/>
  <c r="AL47" i="3"/>
  <c r="AL55" i="3"/>
  <c r="AL34" i="3"/>
  <c r="AL16" i="3"/>
  <c r="AL24" i="3"/>
  <c r="AL32" i="3"/>
  <c r="AL40" i="3"/>
  <c r="AL48" i="3"/>
  <c r="AL56" i="3"/>
  <c r="AL42" i="3"/>
  <c r="AL17" i="3"/>
  <c r="AL25" i="3"/>
  <c r="AL33" i="3"/>
  <c r="AL41" i="3"/>
  <c r="AL49" i="3"/>
  <c r="AL57" i="3"/>
  <c r="AL18" i="3"/>
  <c r="A7" i="15"/>
  <c r="B7" i="15"/>
  <c r="A8" i="15"/>
  <c r="B8" i="15"/>
  <c r="A9" i="15"/>
  <c r="B9" i="15"/>
  <c r="A10" i="15"/>
  <c r="B10" i="15"/>
  <c r="A11" i="15"/>
  <c r="B11" i="15"/>
  <c r="A12" i="15"/>
  <c r="B12" i="15"/>
  <c r="A13" i="15"/>
  <c r="B13" i="15"/>
  <c r="A14" i="15"/>
  <c r="B14" i="15"/>
  <c r="A15" i="15"/>
  <c r="B15" i="15"/>
  <c r="A16" i="15"/>
  <c r="B16" i="15"/>
  <c r="A17" i="15"/>
  <c r="B17" i="15"/>
  <c r="A18" i="15"/>
  <c r="B18" i="15"/>
  <c r="A19" i="15"/>
  <c r="B19" i="15"/>
  <c r="A20" i="15"/>
  <c r="B20" i="15"/>
  <c r="A21" i="15"/>
  <c r="B21" i="15"/>
  <c r="A22" i="15"/>
  <c r="B22" i="15"/>
  <c r="A23" i="15"/>
  <c r="B23" i="15"/>
  <c r="A24" i="15"/>
  <c r="B24" i="15"/>
  <c r="A25" i="15"/>
  <c r="B25" i="15"/>
  <c r="A26" i="15"/>
  <c r="B26" i="15"/>
  <c r="A27" i="15"/>
  <c r="B27" i="15"/>
  <c r="A28" i="15"/>
  <c r="B28" i="15"/>
  <c r="A29" i="15"/>
  <c r="B29" i="15"/>
  <c r="A30" i="15"/>
  <c r="B30" i="15"/>
  <c r="A31" i="15"/>
  <c r="B31" i="15"/>
  <c r="A32" i="15"/>
  <c r="B32" i="15"/>
  <c r="A33" i="15"/>
  <c r="B33" i="15"/>
  <c r="A34" i="15"/>
  <c r="B34" i="15"/>
  <c r="A35" i="15"/>
  <c r="B35" i="15"/>
  <c r="A36" i="15"/>
  <c r="B36" i="15"/>
  <c r="A37" i="15"/>
  <c r="B37" i="15"/>
  <c r="A38" i="15"/>
  <c r="B38" i="15"/>
  <c r="A39" i="15"/>
  <c r="B39" i="15"/>
  <c r="A40" i="15"/>
  <c r="B40" i="15"/>
  <c r="A41" i="15"/>
  <c r="B41" i="15"/>
  <c r="A42" i="15"/>
  <c r="B42" i="15"/>
  <c r="A43" i="15"/>
  <c r="B43" i="15"/>
  <c r="A44" i="15"/>
  <c r="B44" i="15"/>
  <c r="A45" i="15"/>
  <c r="B45" i="15"/>
  <c r="A46" i="15"/>
  <c r="B46" i="15"/>
  <c r="A47" i="15"/>
  <c r="B47" i="15"/>
  <c r="A48" i="15"/>
  <c r="B48" i="15"/>
  <c r="A49" i="15"/>
  <c r="B49" i="15"/>
  <c r="A50" i="15"/>
  <c r="B50" i="15"/>
  <c r="A51" i="15"/>
  <c r="B51" i="15"/>
  <c r="A52" i="15"/>
  <c r="B52" i="15"/>
  <c r="A53" i="15"/>
  <c r="B53" i="15"/>
  <c r="B6" i="15"/>
  <c r="A6" i="15"/>
  <c r="A7" i="5" l="1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6" i="8"/>
  <c r="A6" i="5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T24" i="5"/>
  <c r="T23" i="5"/>
  <c r="T22" i="5"/>
  <c r="T21" i="5"/>
  <c r="L7" i="1"/>
  <c r="M7" i="1"/>
  <c r="N7" i="1"/>
  <c r="L8" i="1"/>
  <c r="M8" i="1"/>
  <c r="N8" i="1"/>
  <c r="L9" i="1"/>
  <c r="M9" i="1"/>
  <c r="N9" i="1"/>
  <c r="L10" i="1"/>
  <c r="M10" i="1"/>
  <c r="N10" i="1"/>
  <c r="A101" i="13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2" i="13"/>
  <c r="B6" i="5" l="1"/>
  <c r="B53" i="8" l="1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Z25" i="9" l="1"/>
  <c r="Z24" i="9"/>
  <c r="Z27" i="9"/>
  <c r="Z23" i="9"/>
  <c r="Z26" i="9"/>
  <c r="W25" i="9"/>
  <c r="W28" i="9"/>
  <c r="W23" i="9"/>
  <c r="W27" i="9"/>
  <c r="W26" i="9"/>
  <c r="W29" i="9"/>
  <c r="W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PCAdmin</author>
  </authors>
  <commentList>
    <comment ref="I2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Default values are subject to change.  Check for latest document.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PCAdmin</author>
  </authors>
  <commentList>
    <comment ref="E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Permit writer may use total data as an conservative alternative to dissolved data.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<sst xmlns="http://schemas.openxmlformats.org/spreadsheetml/2006/main" count="5184" uniqueCount="138">
  <si>
    <t>State of Oregon Department of Environmental Quality</t>
  </si>
  <si>
    <t>Reasonable Potential Analysis</t>
  </si>
  <si>
    <t>Aluminum RPA Workbook</t>
  </si>
  <si>
    <t>Technical analysis spreadsheet to determine the reasonable potential of discharged aluminum to exceed water quality criteria calculated using the EPA Aluminum Criteria Calculator tool.
Contact Aliana Britson (aliana.britson@deq.oregon.gov, (503) 229-6044) with questions and comments</t>
  </si>
  <si>
    <t>Ambient Paired Data</t>
  </si>
  <si>
    <t xml:space="preserve">Cut and paste ambient paired data into the blank spaces. Data can be accessed using AWQMS. </t>
  </si>
  <si>
    <t>Record any notes or changes in the notes section below</t>
  </si>
  <si>
    <t>See Aluminum Standard Interpretation and Application Procedures.docx for more information</t>
  </si>
  <si>
    <t>Summary Statistics</t>
  </si>
  <si>
    <t>sitelabel</t>
  </si>
  <si>
    <t>date</t>
  </si>
  <si>
    <t>Temperature</t>
  </si>
  <si>
    <t>Alkalinity</t>
  </si>
  <si>
    <t>DOC</t>
  </si>
  <si>
    <t>Hardness</t>
  </si>
  <si>
    <t>pH</t>
  </si>
  <si>
    <t>Deg C</t>
  </si>
  <si>
    <t>mg/L CaCO3</t>
  </si>
  <si>
    <t>mg C/L</t>
  </si>
  <si>
    <t>Min</t>
  </si>
  <si>
    <t>*</t>
  </si>
  <si>
    <t>Max</t>
  </si>
  <si>
    <t>Notes</t>
  </si>
  <si>
    <t>Enter notes on data sources, statistical evaluation, issues, etc.</t>
  </si>
  <si>
    <t>Regional Default Input Values</t>
  </si>
  <si>
    <t>Rev Date:  2017</t>
  </si>
  <si>
    <t>Cascades</t>
  </si>
  <si>
    <t>Coastal</t>
  </si>
  <si>
    <t>Columbia R.</t>
  </si>
  <si>
    <t>Eastern</t>
  </si>
  <si>
    <t>Willamette Valley</t>
  </si>
  <si>
    <t>Effluent Paired Data</t>
  </si>
  <si>
    <t xml:space="preserve">Cut and paste effluent paired data into the white boxes below. </t>
  </si>
  <si>
    <t>Input Data for ZID mixing</t>
  </si>
  <si>
    <t>Step 1: Copy and paste data below into 2018 Aluminum Criteria Calculator v2.0</t>
  </si>
  <si>
    <t>Step 2: Copy results into table below</t>
  </si>
  <si>
    <t>Step 3: The workbook copies over the relevant Criteria into the RPA Sheet</t>
  </si>
  <si>
    <t>Site Label</t>
  </si>
  <si>
    <t>Total Hardness</t>
  </si>
  <si>
    <t>FAV</t>
  </si>
  <si>
    <t>CMC</t>
  </si>
  <si>
    <t>CCC</t>
  </si>
  <si>
    <t xml:space="preserve"> CMC ug/l</t>
  </si>
  <si>
    <t>Run Notes:</t>
  </si>
  <si>
    <t>Version of model used:</t>
  </si>
  <si>
    <t>Enter notes on model selection, run notes, criteria used, etc.</t>
  </si>
  <si>
    <t>10%ile</t>
  </si>
  <si>
    <t>Count</t>
  </si>
  <si>
    <t>Calculation of Mixed Values</t>
  </si>
  <si>
    <t>Run Notes</t>
  </si>
  <si>
    <t>Enter notes on mixing zone models or dilution c alculations</t>
  </si>
  <si>
    <t>Enter dilution and flow values from Mixing Zone Memo into the white boxes below</t>
  </si>
  <si>
    <t>If seasonal dilutions are provided in MZ Memo, ensure the correct dilution corresponds to the correct sampling month</t>
  </si>
  <si>
    <t>If no MZ Memo, use a default of 1 for ZID, RMZ, and 100% Mix Dilution</t>
  </si>
  <si>
    <t>For Faciltiy Design Flow, Use Average Dry Weather Design Flow for dry season and Average Wet Weather Design Flow for wet season (If no AWWDF available, use ADWDF)</t>
  </si>
  <si>
    <t>Dilution Values</t>
  </si>
  <si>
    <t>Ambient Values</t>
  </si>
  <si>
    <t>Effluent Values</t>
  </si>
  <si>
    <t>Edge of ZID Values</t>
  </si>
  <si>
    <t>Edge of RMZ Values</t>
  </si>
  <si>
    <t>Complete Mix Values</t>
  </si>
  <si>
    <t>Ambient</t>
  </si>
  <si>
    <t>Effluent</t>
  </si>
  <si>
    <t>ZID</t>
  </si>
  <si>
    <t>MZ</t>
  </si>
  <si>
    <t>Complete Mix</t>
  </si>
  <si>
    <t>Date</t>
  </si>
  <si>
    <t>RMZ</t>
  </si>
  <si>
    <t>Facility Design Flow (MGD)</t>
  </si>
  <si>
    <t>7Q10 Stream Flow (CFS)</t>
  </si>
  <si>
    <t>Complete (100%) mix @ 7Q10</t>
  </si>
  <si>
    <t>hardness</t>
  </si>
  <si>
    <t>pKa</t>
  </si>
  <si>
    <t>Ion Frac</t>
  </si>
  <si>
    <t>TIC</t>
  </si>
  <si>
    <t>Input Data for RMZ mixing</t>
  </si>
  <si>
    <t xml:space="preserve"> CCC ug/l</t>
  </si>
  <si>
    <t>Input Data for 100% Mix</t>
  </si>
  <si>
    <t>Aluminum Data</t>
  </si>
  <si>
    <t>Enter bioavailable or total recoverable aluminum data. For non-detect data enter "&lt;" and the MDL.</t>
  </si>
  <si>
    <t>For "Analyte" please put either "Bioavailable" or "Total Recoverable"</t>
  </si>
  <si>
    <t>Effluent Aluminum Data (Total Recoverable)</t>
  </si>
  <si>
    <t>Ambient Aluminum Data (Bioavailable or Total Recoverable)</t>
  </si>
  <si>
    <t>Outfall</t>
  </si>
  <si>
    <t>Analyte</t>
  </si>
  <si>
    <t>Result</t>
  </si>
  <si>
    <t>CLPFlags</t>
  </si>
  <si>
    <t>MDL</t>
  </si>
  <si>
    <t>MRL</t>
  </si>
  <si>
    <t>Units</t>
  </si>
  <si>
    <t>Station_ID</t>
  </si>
  <si>
    <t>Instructions</t>
  </si>
  <si>
    <t>Eff Result</t>
  </si>
  <si>
    <t>Amb result</t>
  </si>
  <si>
    <t>Effluent:  Enter data into white columns.  For Results Column, "non-detects" enter "ND" and for "detects less than MRL" enter "&lt;".</t>
  </si>
  <si>
    <t>Ambient:  Enter data into white columns.  For Results Column, "non-detects" enter "ND" and for "detects less than MRL" enter "&lt;".</t>
  </si>
  <si>
    <t>Summary Results</t>
  </si>
  <si>
    <t>Effluent value for RPA</t>
  </si>
  <si>
    <t>ug/l</t>
  </si>
  <si>
    <t>Ambient (Background) Value for RPA</t>
  </si>
  <si>
    <t>Average</t>
  </si>
  <si>
    <t>Std Dev</t>
  </si>
  <si>
    <t>Effluent:  Describe statistical process used to determine conc. used</t>
  </si>
  <si>
    <t>Typical procedure:  Max Effluent</t>
  </si>
  <si>
    <t>Ambient:  Describe statistical process used to determine conc. used</t>
  </si>
  <si>
    <t>Typical procedure:  &lt;4 data points = Max. Effluent, &gt;4 data points = 90%ile</t>
  </si>
  <si>
    <t>Reasonable Potential Analysis - Toxic Units Paired Analysis</t>
  </si>
  <si>
    <t>Facility Information</t>
  </si>
  <si>
    <t>Name:</t>
  </si>
  <si>
    <t>Run date:</t>
  </si>
  <si>
    <t>Analyst:</t>
  </si>
  <si>
    <t>Columns A through L will autopopulate based on previous worksheets. TUs will not calculate if the original effluent aluminum values are non detect or below the aluminum criteria</t>
  </si>
  <si>
    <t>The "Flag" column is used to note any issues that may affect a particular sample date</t>
  </si>
  <si>
    <t xml:space="preserve"> CMC</t>
  </si>
  <si>
    <t>Toxic Units</t>
  </si>
  <si>
    <t>100% mix</t>
  </si>
  <si>
    <t>Al ug/L</t>
  </si>
  <si>
    <t>ug/L</t>
  </si>
  <si>
    <t>Alk</t>
  </si>
  <si>
    <t>Conductivity</t>
  </si>
  <si>
    <t>Enter condcutivity data into blank column and alkalinity values will be estimated</t>
  </si>
  <si>
    <t>Once Calculated, Cut and paste values into the appropriate cells</t>
  </si>
  <si>
    <t>Revision</t>
  </si>
  <si>
    <t>Author</t>
  </si>
  <si>
    <t>1.0</t>
  </si>
  <si>
    <t>Aliana Britson</t>
  </si>
  <si>
    <t>Created Aluminum RPA Calculator based on CuBLM RPA</t>
  </si>
  <si>
    <t>1.1</t>
  </si>
  <si>
    <t>Fixed Numerous incorrect cell references. Added Temperature and Alkalinity so that pH could be calculated at mix. Reduced number of rows</t>
  </si>
  <si>
    <t>1.2</t>
  </si>
  <si>
    <t>Revise Workbook to allow for seasonal dilution calculations. Improve usability and instructions.Updated default DOC georegional input values based on 2021 Aluminum Standard interpretation and Application Procudures document</t>
  </si>
  <si>
    <t>1.3</t>
  </si>
  <si>
    <t>Updated RPA Sheet to include NA for toxic units to align with description in instructions</t>
  </si>
  <si>
    <t>If no concurrent pH or hardness data then default Aluminum criteria are applied.</t>
  </si>
  <si>
    <t>Standard data percentiles if data is missing:   Temp=monthly mean of DMR dats, Alkalinity=90% of DMR Data. If no concurrent pH or hardness data then default Aluminum criteria are applied. Effluent DOC default of 6.49 mg/L.</t>
  </si>
  <si>
    <t>1.4</t>
  </si>
  <si>
    <t>Updated RPA Sheet to fix error in cell references for toxic units</t>
  </si>
  <si>
    <t>Revision 1.4 (11/12/2024)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</si>
</sst>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0"/>
      <name val="Courier"/>
      <family val="3"/>
    </font>
    <font>
      <sz val="10"/>
      <name val="Courier"/>
      <family val="3"/>
    </font>
    <font>
      <u/>
      <sz val="10"/>
      <color indexed="12"/>
      <name val="Courier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FF"/>
      <name val="Calibri"/>
      <family val="2"/>
      <scheme val="minor"/>
    </font>
    <font>
      <u/>
      <sz val="10"/>
      <color indexed="12"/>
      <name val="Courier"/>
      <family val="3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4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4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183">
    <xf numFmtId="0" fontId="0" fillId="0" borderId="0" xfId="0"/>
    <xf numFmtId="0" fontId="1" fillId="2" borderId="14" xfId="0" applyFont="1" applyFill="1" applyBorder="1" applyAlignment="1">
      <alignment horizontal="center" vertical="center"/>
    </xf>
    <xf numFmtId="0" fontId="0" fillId="2" borderId="0" xfId="0" applyFill="1"/>
    <xf numFmtId="0" fontId="0" fillId="2" borderId="14" xfId="0" applyFill="1" applyBorder="1"/>
    <xf numFmtId="0" fontId="1" fillId="2" borderId="14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13" xfId="0" applyFill="1" applyBorder="1"/>
    <xf numFmtId="0" fontId="1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9" fontId="1" fillId="2" borderId="0" xfId="0" applyNumberFormat="1" applyFont="1" applyFill="1" applyAlignment="1">
      <alignment horizontal="right" vertical="center"/>
    </xf>
    <xf numFmtId="0" fontId="0" fillId="2" borderId="14" xfId="0" applyFill="1" applyBorder="1" applyAlignment="1">
      <alignment wrapText="1"/>
    </xf>
    <xf numFmtId="0" fontId="0" fillId="2" borderId="0" xfId="0" applyFill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right"/>
    </xf>
    <xf numFmtId="0" fontId="10" fillId="0" borderId="0" xfId="0" applyFont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3" fillId="2" borderId="0" xfId="0" applyFont="1" applyFill="1" applyAlignment="1">
      <alignment horizontal="right"/>
    </xf>
    <xf numFmtId="0" fontId="10" fillId="0" borderId="14" xfId="0" applyFont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19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5" borderId="0" xfId="0" applyFont="1" applyFill="1"/>
    <xf numFmtId="0" fontId="4" fillId="2" borderId="6" xfId="1" applyFont="1" applyFill="1" applyBorder="1"/>
    <xf numFmtId="0" fontId="4" fillId="2" borderId="5" xfId="1" applyFont="1" applyFill="1" applyBorder="1"/>
    <xf numFmtId="0" fontId="4" fillId="2" borderId="2" xfId="1" applyFont="1" applyFill="1" applyBorder="1"/>
    <xf numFmtId="165" fontId="4" fillId="2" borderId="1" xfId="1" applyNumberFormat="1" applyFont="1" applyFill="1" applyBorder="1"/>
    <xf numFmtId="0" fontId="0" fillId="6" borderId="0" xfId="0" applyFill="1"/>
    <xf numFmtId="0" fontId="1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164" fontId="0" fillId="2" borderId="1" xfId="0" applyNumberFormat="1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13" xfId="0" applyFill="1" applyBorder="1" applyAlignment="1">
      <alignment horizontal="center" vertical="center"/>
    </xf>
    <xf numFmtId="14" fontId="0" fillId="0" borderId="0" xfId="0" applyNumberFormat="1"/>
    <xf numFmtId="164" fontId="0" fillId="3" borderId="1" xfId="0" applyNumberForma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wrapText="1"/>
    </xf>
    <xf numFmtId="2" fontId="0" fillId="2" borderId="0" xfId="0" applyNumberFormat="1" applyFill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0" fillId="0" borderId="0" xfId="0" applyNumberFormat="1"/>
    <xf numFmtId="14" fontId="10" fillId="0" borderId="1" xfId="0" applyNumberFormat="1" applyFont="1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164" fontId="0" fillId="3" borderId="18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6" xfId="0" applyBorder="1"/>
    <xf numFmtId="0" fontId="0" fillId="0" borderId="27" xfId="0" applyBorder="1"/>
    <xf numFmtId="164" fontId="0" fillId="3" borderId="11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3" xfId="0" applyFont="1" applyFill="1" applyBorder="1"/>
    <xf numFmtId="0" fontId="1" fillId="0" borderId="0" xfId="0" applyFont="1"/>
    <xf numFmtId="0" fontId="0" fillId="2" borderId="10" xfId="0" applyFill="1" applyBorder="1" applyAlignment="1">
      <alignment horizontal="center" wrapText="1"/>
    </xf>
    <xf numFmtId="14" fontId="0" fillId="2" borderId="29" xfId="0" applyNumberFormat="1" applyFill="1" applyBorder="1" applyAlignment="1">
      <alignment horizontal="center" wrapText="1"/>
    </xf>
    <xf numFmtId="2" fontId="0" fillId="2" borderId="29" xfId="0" applyNumberFormat="1" applyFill="1" applyBorder="1" applyAlignment="1">
      <alignment horizontal="center"/>
    </xf>
    <xf numFmtId="0" fontId="12" fillId="0" borderId="0" xfId="14"/>
    <xf numFmtId="0" fontId="16" fillId="0" borderId="0" xfId="14" applyFont="1" applyAlignment="1">
      <alignment vertical="center" wrapText="1"/>
    </xf>
    <xf numFmtId="0" fontId="17" fillId="0" borderId="0" xfId="14" applyFont="1" applyAlignment="1">
      <alignment vertical="center" wrapText="1"/>
    </xf>
    <xf numFmtId="0" fontId="18" fillId="0" borderId="0" xfId="14" applyFont="1" applyAlignment="1">
      <alignment vertical="center" wrapText="1"/>
    </xf>
    <xf numFmtId="0" fontId="19" fillId="0" borderId="0" xfId="14" applyFont="1"/>
    <xf numFmtId="0" fontId="21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left" vertical="top" wrapText="1"/>
    </xf>
    <xf numFmtId="0" fontId="22" fillId="2" borderId="0" xfId="0" applyFont="1" applyFill="1"/>
    <xf numFmtId="0" fontId="22" fillId="2" borderId="0" xfId="0" applyFont="1" applyFill="1" applyAlignment="1">
      <alignment horizontal="left"/>
    </xf>
    <xf numFmtId="0" fontId="0" fillId="2" borderId="30" xfId="0" applyFill="1" applyBorder="1"/>
    <xf numFmtId="0" fontId="0" fillId="2" borderId="8" xfId="0" applyFill="1" applyBorder="1"/>
    <xf numFmtId="0" fontId="0" fillId="2" borderId="31" xfId="0" applyFill="1" applyBorder="1"/>
    <xf numFmtId="0" fontId="0" fillId="3" borderId="22" xfId="0" applyFill="1" applyBorder="1"/>
    <xf numFmtId="0" fontId="0" fillId="7" borderId="22" xfId="0" applyFill="1" applyBorder="1"/>
    <xf numFmtId="1" fontId="4" fillId="3" borderId="22" xfId="7" applyNumberFormat="1" applyFont="1" applyFill="1" applyBorder="1" applyAlignment="1">
      <alignment horizontal="center"/>
    </xf>
    <xf numFmtId="164" fontId="0" fillId="3" borderId="22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horizontal="center" vertical="center"/>
    </xf>
    <xf numFmtId="0" fontId="0" fillId="2" borderId="3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0" fillId="2" borderId="34" xfId="0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3" fillId="2" borderId="0" xfId="0" applyFont="1" applyFill="1"/>
    <xf numFmtId="0" fontId="2" fillId="2" borderId="14" xfId="0" applyFont="1" applyFill="1" applyBorder="1"/>
    <xf numFmtId="0" fontId="10" fillId="0" borderId="22" xfId="0" applyFont="1" applyBorder="1" applyAlignment="1">
      <alignment horizontal="center"/>
    </xf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/>
    <xf numFmtId="0" fontId="27" fillId="2" borderId="0" xfId="0" applyFont="1" applyFill="1"/>
    <xf numFmtId="2" fontId="27" fillId="2" borderId="0" xfId="0" applyNumberFormat="1" applyFont="1" applyFill="1"/>
    <xf numFmtId="49" fontId="27" fillId="2" borderId="0" xfId="0" applyNumberFormat="1" applyFont="1" applyFill="1"/>
    <xf numFmtId="2" fontId="24" fillId="2" borderId="0" xfId="0" applyNumberFormat="1" applyFont="1" applyFill="1"/>
    <xf numFmtId="49" fontId="23" fillId="2" borderId="0" xfId="0" applyNumberFormat="1" applyFont="1" applyFill="1"/>
    <xf numFmtId="0" fontId="28" fillId="2" borderId="0" xfId="0" applyFont="1" applyFill="1" applyAlignment="1">
      <alignment vertical="top"/>
    </xf>
    <xf numFmtId="0" fontId="24" fillId="2" borderId="0" xfId="0" applyFont="1" applyFill="1" applyAlignment="1">
      <alignment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0" fontId="20" fillId="0" borderId="0" xfId="14" applyFont="1" applyAlignment="1">
      <alignment wrapText="1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1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9" fillId="2" borderId="0" xfId="13" applyFont="1" applyFill="1" applyAlignment="1" applyProtection="1">
      <alignment horizontal="left" vertical="center" wrapText="1"/>
    </xf>
    <xf numFmtId="0" fontId="10" fillId="2" borderId="9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0" fillId="7" borderId="19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6" xfId="0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49" fontId="24" fillId="2" borderId="0" xfId="0" applyNumberFormat="1" applyFont="1" applyFill="1" applyAlignment="1">
      <alignment horizontal="center" wrapText="1"/>
    </xf>
    <xf numFmtId="0" fontId="0" fillId="0" borderId="1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0" fontId="10" fillId="7" borderId="15" xfId="0" applyFont="1" applyFill="1" applyBorder="1" applyAlignment="1">
      <alignment horizontal="center"/>
    </xf>
    <xf numFmtId="0" fontId="0" fillId="2" borderId="23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2" borderId="0" xfId="0" applyFill="1" applyAlignment="1">
      <alignment horizontal="left" vertical="top" wrapText="1"/>
    </xf>
  </cellXfs>
  <cellStyles count="15">
    <cellStyle name="Hyperlink" xfId="13" builtinId="8"/>
    <cellStyle name="Hyperlink 2" xfId="3" xr:uid="{00000000-0005-0000-0000-000001000000}"/>
    <cellStyle name="Hyperlink 2 2" xfId="6" xr:uid="{00000000-0005-0000-0000-000002000000}"/>
    <cellStyle name="Hyperlink 2 2 2" xfId="8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  <cellStyle name="Normal 2 2 2" xfId="5" xr:uid="{00000000-0005-0000-0000-000007000000}"/>
    <cellStyle name="Normal 2 2 2 2" xfId="9" xr:uid="{00000000-0005-0000-0000-000008000000}"/>
    <cellStyle name="Normal 2 3" xfId="12" xr:uid="{00000000-0005-0000-0000-000009000000}"/>
    <cellStyle name="Normal 3" xfId="10" xr:uid="{00000000-0005-0000-0000-00000A000000}"/>
    <cellStyle name="Normal 3 2" xfId="11" xr:uid="{00000000-0005-0000-0000-00000B000000}"/>
    <cellStyle name="Normal 8" xfId="14" xr:uid="{E6CAF5BA-FCCB-473F-A6DD-CC3D576903EA}"/>
    <cellStyle name="Normal_RPA" xfId="7" xr:uid="{00000000-0005-0000-0000-00000C000000}"/>
    <cellStyle name="Percent 2" xfId="4" xr:uid="{00000000-0005-0000-0000-00000D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0</xdr:col>
      <xdr:colOff>1363980</xdr:colOff>
      <xdr:row>7</xdr:row>
      <xdr:rowOff>39052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EFD77A-FD62-869E-3CD1-49684632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1173480" cy="177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ps.deq.state.or.us/sites/wqstandards/Standards%20Collaboration%20Documents/Aluminum%20Standard%20Interpretation%20and%20Application%20Procedures.docx?csf=1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ps.deq.state.or.us/sites/wqstandards/Standards%20Collaboration%20Documents/Aluminum%20Standard%20Interpretation%20and%20Application%20Procedures.docx?csf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8"/>
  <sheetViews>
    <sheetView tabSelected="1" workbookViewId="0">
      <selection activeCell="G22" sqref="G22"/>
    </sheetView>
  </sheetViews>
  <sheetFormatPr defaultColWidth="9.1328125" defaultRowHeight="14.25" x14ac:dyDescent="0.45"/>
  <cols>
    <col min="1" max="1" width="21.53125" customWidth="1"/>
    <col min="2" max="2" width="77.73046875" customWidth="1"/>
  </cols>
  <sheetData>
    <row r="1" spans="1:2" ht="17.649999999999999" x14ac:dyDescent="0.45">
      <c r="A1" s="95"/>
      <c r="B1" s="96" t="s">
        <v>0</v>
      </c>
    </row>
    <row r="2" spans="1:2" ht="50.25" customHeight="1" x14ac:dyDescent="0.45">
      <c r="A2" s="95"/>
      <c r="B2" s="97" t="s">
        <v>1</v>
      </c>
    </row>
    <row r="3" spans="1:2" ht="15" x14ac:dyDescent="0.45">
      <c r="A3" s="95"/>
      <c r="B3" s="98" t="s">
        <v>2</v>
      </c>
    </row>
    <row r="4" spans="1:2" x14ac:dyDescent="0.45">
      <c r="A4" s="95"/>
      <c r="B4" s="99" t="s">
        <v>137</v>
      </c>
    </row>
    <row r="5" spans="1:2" x14ac:dyDescent="0.45">
      <c r="A5" s="95"/>
      <c r="B5" s="137" t="s">
        <v>3</v>
      </c>
    </row>
    <row r="6" spans="1:2" ht="15" customHeight="1" x14ac:dyDescent="0.45">
      <c r="A6" s="95"/>
      <c r="B6" s="137"/>
    </row>
    <row r="7" spans="1:2" x14ac:dyDescent="0.45">
      <c r="A7" s="95"/>
      <c r="B7" s="137"/>
    </row>
    <row r="8" spans="1:2" x14ac:dyDescent="0.45">
      <c r="A8" s="95"/>
      <c r="B8" s="137"/>
    </row>
    <row r="9" spans="1:2" x14ac:dyDescent="0.45">
      <c r="A9" s="95"/>
      <c r="B9" s="137"/>
    </row>
    <row r="10" spans="1:2" x14ac:dyDescent="0.45">
      <c r="A10" s="95"/>
      <c r="B10" s="137"/>
    </row>
    <row r="11" spans="1:2" x14ac:dyDescent="0.45">
      <c r="A11" s="95"/>
      <c r="B11" s="137"/>
    </row>
    <row r="12" spans="1:2" x14ac:dyDescent="0.45">
      <c r="A12" s="95"/>
      <c r="B12" s="137"/>
    </row>
    <row r="13" spans="1:2" x14ac:dyDescent="0.45">
      <c r="A13" s="95"/>
      <c r="B13" s="137"/>
    </row>
    <row r="14" spans="1:2" x14ac:dyDescent="0.45">
      <c r="A14" s="95"/>
      <c r="B14" s="137"/>
    </row>
    <row r="29" ht="15.75" customHeight="1" x14ac:dyDescent="0.45"/>
    <row r="51" ht="15.75" customHeight="1" x14ac:dyDescent="0.45"/>
    <row r="60" ht="15.75" customHeight="1" x14ac:dyDescent="0.45"/>
    <row r="88" ht="15.75" customHeight="1" x14ac:dyDescent="0.45"/>
  </sheetData>
  <mergeCells count="1">
    <mergeCell ref="B5:B1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"/>
  <sheetViews>
    <sheetView workbookViewId="0">
      <selection activeCell="D12" sqref="D12"/>
    </sheetView>
  </sheetViews>
  <sheetFormatPr defaultRowHeight="14.25" x14ac:dyDescent="0.45"/>
  <cols>
    <col min="1" max="1" width="11.1328125" customWidth="1"/>
    <col min="3" max="3" width="18.86328125" customWidth="1"/>
    <col min="4" max="4" width="38.86328125" customWidth="1"/>
  </cols>
  <sheetData>
    <row r="1" spans="1:4" x14ac:dyDescent="0.45">
      <c r="A1" s="27" t="s">
        <v>66</v>
      </c>
      <c r="B1" s="27" t="s">
        <v>122</v>
      </c>
      <c r="C1" s="27" t="s">
        <v>123</v>
      </c>
      <c r="D1" s="27" t="s">
        <v>22</v>
      </c>
    </row>
    <row r="2" spans="1:4" s="27" customFormat="1" x14ac:dyDescent="0.45">
      <c r="A2" s="30">
        <v>44237</v>
      </c>
      <c r="B2" s="31" t="s">
        <v>124</v>
      </c>
      <c r="C2" s="27" t="s">
        <v>125</v>
      </c>
      <c r="D2" s="44" t="s">
        <v>126</v>
      </c>
    </row>
    <row r="3" spans="1:4" x14ac:dyDescent="0.45">
      <c r="A3" s="42">
        <v>44960</v>
      </c>
      <c r="B3" s="43" t="s">
        <v>127</v>
      </c>
      <c r="C3" s="132" t="s">
        <v>125</v>
      </c>
      <c r="D3" s="45" t="s">
        <v>128</v>
      </c>
    </row>
    <row r="4" spans="1:4" x14ac:dyDescent="0.45">
      <c r="A4" s="42">
        <v>45496</v>
      </c>
      <c r="B4" s="31" t="s">
        <v>129</v>
      </c>
      <c r="C4" s="132" t="s">
        <v>125</v>
      </c>
      <c r="D4" t="s">
        <v>130</v>
      </c>
    </row>
    <row r="5" spans="1:4" x14ac:dyDescent="0.45">
      <c r="A5" s="42">
        <v>45525</v>
      </c>
      <c r="B5" s="43" t="s">
        <v>131</v>
      </c>
      <c r="C5" s="132" t="s">
        <v>125</v>
      </c>
      <c r="D5" t="s">
        <v>132</v>
      </c>
    </row>
    <row r="6" spans="1:4" x14ac:dyDescent="0.45">
      <c r="A6" s="64">
        <v>45608</v>
      </c>
      <c r="B6" s="43" t="s">
        <v>135</v>
      </c>
      <c r="C6" s="132" t="s">
        <v>125</v>
      </c>
      <c r="D6" t="s">
        <v>136</v>
      </c>
    </row>
    <row r="7" spans="1:4" x14ac:dyDescent="0.45">
      <c r="A7" s="64"/>
      <c r="B7" s="43"/>
      <c r="C7" s="132"/>
    </row>
    <row r="8" spans="1:4" x14ac:dyDescent="0.45">
      <c r="B8" s="29"/>
    </row>
    <row r="9" spans="1:4" x14ac:dyDescent="0.45">
      <c r="B9" s="29"/>
    </row>
    <row r="10" spans="1:4" x14ac:dyDescent="0.45">
      <c r="B10" s="29"/>
    </row>
    <row r="11" spans="1:4" x14ac:dyDescent="0.45">
      <c r="B11" s="29"/>
    </row>
    <row r="12" spans="1:4" x14ac:dyDescent="0.45">
      <c r="B12" s="29"/>
    </row>
    <row r="13" spans="1:4" x14ac:dyDescent="0.45">
      <c r="B13" s="29"/>
    </row>
    <row r="14" spans="1:4" x14ac:dyDescent="0.45">
      <c r="B14" s="29"/>
    </row>
    <row r="15" spans="1:4" x14ac:dyDescent="0.45">
      <c r="B15" s="29"/>
    </row>
    <row r="16" spans="1:4" x14ac:dyDescent="0.45">
      <c r="B16" s="29"/>
    </row>
    <row r="17" spans="2:2" x14ac:dyDescent="0.45">
      <c r="B17" s="29"/>
    </row>
    <row r="18" spans="2:2" x14ac:dyDescent="0.45">
      <c r="B18" s="29"/>
    </row>
    <row r="19" spans="2:2" x14ac:dyDescent="0.45">
      <c r="B19" s="29"/>
    </row>
    <row r="20" spans="2:2" x14ac:dyDescent="0.45">
      <c r="B20" s="29"/>
    </row>
    <row r="21" spans="2:2" x14ac:dyDescent="0.45">
      <c r="B21" s="2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01"/>
  <sheetViews>
    <sheetView workbookViewId="0">
      <selection activeCell="I10" sqref="I10"/>
    </sheetView>
  </sheetViews>
  <sheetFormatPr defaultColWidth="9.1328125" defaultRowHeight="14.25" x14ac:dyDescent="0.45"/>
  <cols>
    <col min="1" max="1" width="9.1328125" style="27"/>
    <col min="2" max="2" width="12.1328125" bestFit="1" customWidth="1"/>
    <col min="3" max="3" width="12.1328125" style="2" customWidth="1"/>
    <col min="4" max="13" width="9.1328125" style="2"/>
  </cols>
  <sheetData>
    <row r="1" spans="1:10" x14ac:dyDescent="0.45">
      <c r="A1" s="54" t="s">
        <v>118</v>
      </c>
      <c r="B1" s="55" t="s">
        <v>119</v>
      </c>
      <c r="C1" s="46"/>
    </row>
    <row r="2" spans="1:10" ht="14.65" thickBot="1" x14ac:dyDescent="0.5">
      <c r="A2" s="56" t="str">
        <f>IF(ISNUMBER(B2),EXP(0.88*(LN($B2))-0.41),"*")</f>
        <v>*</v>
      </c>
      <c r="B2" s="39" t="s">
        <v>20</v>
      </c>
      <c r="D2" s="4" t="s">
        <v>91</v>
      </c>
      <c r="E2" s="3"/>
      <c r="F2" s="3"/>
      <c r="G2" s="3"/>
      <c r="H2" s="3"/>
      <c r="I2" s="3"/>
      <c r="J2" s="3"/>
    </row>
    <row r="3" spans="1:10" x14ac:dyDescent="0.45">
      <c r="A3" s="56" t="str">
        <f t="shared" ref="A3:A66" si="0">IF(ISNUMBER(B3),EXP(0.88*(LN($B3))-0.41),"*")</f>
        <v>*</v>
      </c>
      <c r="B3" s="39" t="s">
        <v>20</v>
      </c>
      <c r="D3" s="16" t="s">
        <v>20</v>
      </c>
      <c r="E3" s="182" t="s">
        <v>120</v>
      </c>
      <c r="F3" s="182"/>
      <c r="G3" s="182"/>
      <c r="H3" s="182"/>
      <c r="I3" s="182"/>
      <c r="J3" s="182"/>
    </row>
    <row r="4" spans="1:10" x14ac:dyDescent="0.45">
      <c r="A4" s="56" t="str">
        <f t="shared" si="0"/>
        <v>*</v>
      </c>
      <c r="B4" s="39" t="s">
        <v>20</v>
      </c>
      <c r="E4" s="182"/>
      <c r="F4" s="182"/>
      <c r="G4" s="182"/>
      <c r="H4" s="182"/>
      <c r="I4" s="182"/>
      <c r="J4" s="182"/>
    </row>
    <row r="5" spans="1:10" x14ac:dyDescent="0.45">
      <c r="A5" s="56" t="str">
        <f t="shared" si="0"/>
        <v>*</v>
      </c>
      <c r="B5" s="39" t="s">
        <v>20</v>
      </c>
      <c r="D5" s="16" t="s">
        <v>20</v>
      </c>
      <c r="E5" s="182" t="s">
        <v>121</v>
      </c>
      <c r="F5" s="182"/>
      <c r="G5" s="182"/>
      <c r="H5" s="182"/>
      <c r="I5" s="182"/>
      <c r="J5" s="182"/>
    </row>
    <row r="6" spans="1:10" x14ac:dyDescent="0.45">
      <c r="A6" s="56" t="str">
        <f t="shared" si="0"/>
        <v>*</v>
      </c>
      <c r="B6" s="39" t="s">
        <v>20</v>
      </c>
      <c r="E6" s="182"/>
      <c r="F6" s="182"/>
      <c r="G6" s="182"/>
      <c r="H6" s="182"/>
      <c r="I6" s="182"/>
      <c r="J6" s="182"/>
    </row>
    <row r="7" spans="1:10" x14ac:dyDescent="0.45">
      <c r="A7" s="56" t="str">
        <f t="shared" si="0"/>
        <v>*</v>
      </c>
      <c r="B7" s="39" t="s">
        <v>20</v>
      </c>
    </row>
    <row r="8" spans="1:10" x14ac:dyDescent="0.45">
      <c r="A8" s="56" t="str">
        <f t="shared" si="0"/>
        <v>*</v>
      </c>
      <c r="B8" s="39" t="s">
        <v>20</v>
      </c>
    </row>
    <row r="9" spans="1:10" x14ac:dyDescent="0.45">
      <c r="A9" s="56" t="str">
        <f t="shared" si="0"/>
        <v>*</v>
      </c>
      <c r="B9" s="39" t="s">
        <v>20</v>
      </c>
    </row>
    <row r="10" spans="1:10" x14ac:dyDescent="0.45">
      <c r="A10" s="56" t="str">
        <f t="shared" si="0"/>
        <v>*</v>
      </c>
      <c r="B10" s="39" t="s">
        <v>20</v>
      </c>
    </row>
    <row r="11" spans="1:10" x14ac:dyDescent="0.45">
      <c r="A11" s="56" t="str">
        <f t="shared" si="0"/>
        <v>*</v>
      </c>
      <c r="B11" s="39" t="s">
        <v>20</v>
      </c>
    </row>
    <row r="12" spans="1:10" x14ac:dyDescent="0.45">
      <c r="A12" s="56" t="str">
        <f t="shared" si="0"/>
        <v>*</v>
      </c>
      <c r="B12" s="39" t="s">
        <v>20</v>
      </c>
    </row>
    <row r="13" spans="1:10" x14ac:dyDescent="0.45">
      <c r="A13" s="56" t="str">
        <f t="shared" si="0"/>
        <v>*</v>
      </c>
      <c r="B13" s="39" t="s">
        <v>20</v>
      </c>
    </row>
    <row r="14" spans="1:10" x14ac:dyDescent="0.45">
      <c r="A14" s="56" t="str">
        <f t="shared" si="0"/>
        <v>*</v>
      </c>
      <c r="B14" s="39" t="s">
        <v>20</v>
      </c>
    </row>
    <row r="15" spans="1:10" x14ac:dyDescent="0.45">
      <c r="A15" s="56" t="str">
        <f t="shared" si="0"/>
        <v>*</v>
      </c>
      <c r="B15" s="39" t="s">
        <v>20</v>
      </c>
    </row>
    <row r="16" spans="1:10" x14ac:dyDescent="0.45">
      <c r="A16" s="56" t="str">
        <f t="shared" si="0"/>
        <v>*</v>
      </c>
      <c r="B16" s="39" t="s">
        <v>20</v>
      </c>
    </row>
    <row r="17" spans="1:2" x14ac:dyDescent="0.45">
      <c r="A17" s="56" t="str">
        <f t="shared" si="0"/>
        <v>*</v>
      </c>
      <c r="B17" s="39" t="s">
        <v>20</v>
      </c>
    </row>
    <row r="18" spans="1:2" x14ac:dyDescent="0.45">
      <c r="A18" s="56" t="str">
        <f t="shared" si="0"/>
        <v>*</v>
      </c>
      <c r="B18" s="39" t="s">
        <v>20</v>
      </c>
    </row>
    <row r="19" spans="1:2" x14ac:dyDescent="0.45">
      <c r="A19" s="56" t="str">
        <f t="shared" si="0"/>
        <v>*</v>
      </c>
      <c r="B19" s="39" t="s">
        <v>20</v>
      </c>
    </row>
    <row r="20" spans="1:2" x14ac:dyDescent="0.45">
      <c r="A20" s="56" t="str">
        <f t="shared" si="0"/>
        <v>*</v>
      </c>
      <c r="B20" s="39" t="s">
        <v>20</v>
      </c>
    </row>
    <row r="21" spans="1:2" x14ac:dyDescent="0.45">
      <c r="A21" s="56" t="str">
        <f t="shared" si="0"/>
        <v>*</v>
      </c>
      <c r="B21" s="39" t="s">
        <v>20</v>
      </c>
    </row>
    <row r="22" spans="1:2" x14ac:dyDescent="0.45">
      <c r="A22" s="56" t="str">
        <f t="shared" si="0"/>
        <v>*</v>
      </c>
      <c r="B22" s="39" t="s">
        <v>20</v>
      </c>
    </row>
    <row r="23" spans="1:2" x14ac:dyDescent="0.45">
      <c r="A23" s="56" t="str">
        <f t="shared" si="0"/>
        <v>*</v>
      </c>
      <c r="B23" s="39" t="s">
        <v>20</v>
      </c>
    </row>
    <row r="24" spans="1:2" x14ac:dyDescent="0.45">
      <c r="A24" s="56" t="str">
        <f t="shared" si="0"/>
        <v>*</v>
      </c>
      <c r="B24" s="39" t="s">
        <v>20</v>
      </c>
    </row>
    <row r="25" spans="1:2" x14ac:dyDescent="0.45">
      <c r="A25" s="56" t="str">
        <f t="shared" si="0"/>
        <v>*</v>
      </c>
      <c r="B25" s="39" t="s">
        <v>20</v>
      </c>
    </row>
    <row r="26" spans="1:2" x14ac:dyDescent="0.45">
      <c r="A26" s="56" t="str">
        <f t="shared" si="0"/>
        <v>*</v>
      </c>
      <c r="B26" s="39" t="s">
        <v>20</v>
      </c>
    </row>
    <row r="27" spans="1:2" x14ac:dyDescent="0.45">
      <c r="A27" s="56" t="str">
        <f t="shared" si="0"/>
        <v>*</v>
      </c>
      <c r="B27" s="39" t="s">
        <v>20</v>
      </c>
    </row>
    <row r="28" spans="1:2" x14ac:dyDescent="0.45">
      <c r="A28" s="56" t="str">
        <f t="shared" si="0"/>
        <v>*</v>
      </c>
      <c r="B28" s="39" t="s">
        <v>20</v>
      </c>
    </row>
    <row r="29" spans="1:2" x14ac:dyDescent="0.45">
      <c r="A29" s="56" t="str">
        <f t="shared" si="0"/>
        <v>*</v>
      </c>
      <c r="B29" s="39" t="s">
        <v>20</v>
      </c>
    </row>
    <row r="30" spans="1:2" x14ac:dyDescent="0.45">
      <c r="A30" s="56" t="str">
        <f t="shared" si="0"/>
        <v>*</v>
      </c>
      <c r="B30" s="39" t="s">
        <v>20</v>
      </c>
    </row>
    <row r="31" spans="1:2" x14ac:dyDescent="0.45">
      <c r="A31" s="56" t="str">
        <f t="shared" si="0"/>
        <v>*</v>
      </c>
      <c r="B31" s="39" t="s">
        <v>20</v>
      </c>
    </row>
    <row r="32" spans="1:2" x14ac:dyDescent="0.45">
      <c r="A32" s="56" t="str">
        <f t="shared" si="0"/>
        <v>*</v>
      </c>
      <c r="B32" s="39" t="s">
        <v>20</v>
      </c>
    </row>
    <row r="33" spans="1:2" x14ac:dyDescent="0.45">
      <c r="A33" s="56" t="str">
        <f t="shared" si="0"/>
        <v>*</v>
      </c>
      <c r="B33" s="39" t="s">
        <v>20</v>
      </c>
    </row>
    <row r="34" spans="1:2" x14ac:dyDescent="0.45">
      <c r="A34" s="56" t="str">
        <f t="shared" si="0"/>
        <v>*</v>
      </c>
      <c r="B34" s="39" t="s">
        <v>20</v>
      </c>
    </row>
    <row r="35" spans="1:2" x14ac:dyDescent="0.45">
      <c r="A35" s="56" t="str">
        <f t="shared" si="0"/>
        <v>*</v>
      </c>
      <c r="B35" s="39" t="s">
        <v>20</v>
      </c>
    </row>
    <row r="36" spans="1:2" x14ac:dyDescent="0.45">
      <c r="A36" s="56" t="str">
        <f t="shared" si="0"/>
        <v>*</v>
      </c>
      <c r="B36" s="39" t="s">
        <v>20</v>
      </c>
    </row>
    <row r="37" spans="1:2" x14ac:dyDescent="0.45">
      <c r="A37" s="56" t="str">
        <f t="shared" si="0"/>
        <v>*</v>
      </c>
      <c r="B37" s="39" t="s">
        <v>20</v>
      </c>
    </row>
    <row r="38" spans="1:2" x14ac:dyDescent="0.45">
      <c r="A38" s="56" t="str">
        <f t="shared" si="0"/>
        <v>*</v>
      </c>
      <c r="B38" s="39" t="s">
        <v>20</v>
      </c>
    </row>
    <row r="39" spans="1:2" x14ac:dyDescent="0.45">
      <c r="A39" s="56" t="str">
        <f t="shared" si="0"/>
        <v>*</v>
      </c>
      <c r="B39" s="39" t="s">
        <v>20</v>
      </c>
    </row>
    <row r="40" spans="1:2" x14ac:dyDescent="0.45">
      <c r="A40" s="56" t="str">
        <f t="shared" si="0"/>
        <v>*</v>
      </c>
      <c r="B40" s="39" t="s">
        <v>20</v>
      </c>
    </row>
    <row r="41" spans="1:2" x14ac:dyDescent="0.45">
      <c r="A41" s="56" t="str">
        <f t="shared" si="0"/>
        <v>*</v>
      </c>
      <c r="B41" s="39" t="s">
        <v>20</v>
      </c>
    </row>
    <row r="42" spans="1:2" x14ac:dyDescent="0.45">
      <c r="A42" s="56" t="str">
        <f t="shared" si="0"/>
        <v>*</v>
      </c>
      <c r="B42" s="39" t="s">
        <v>20</v>
      </c>
    </row>
    <row r="43" spans="1:2" x14ac:dyDescent="0.45">
      <c r="A43" s="56" t="str">
        <f t="shared" si="0"/>
        <v>*</v>
      </c>
      <c r="B43" s="39" t="s">
        <v>20</v>
      </c>
    </row>
    <row r="44" spans="1:2" x14ac:dyDescent="0.45">
      <c r="A44" s="56" t="str">
        <f t="shared" si="0"/>
        <v>*</v>
      </c>
      <c r="B44" s="39" t="s">
        <v>20</v>
      </c>
    </row>
    <row r="45" spans="1:2" x14ac:dyDescent="0.45">
      <c r="A45" s="56" t="str">
        <f t="shared" si="0"/>
        <v>*</v>
      </c>
      <c r="B45" s="39" t="s">
        <v>20</v>
      </c>
    </row>
    <row r="46" spans="1:2" x14ac:dyDescent="0.45">
      <c r="A46" s="56" t="str">
        <f t="shared" si="0"/>
        <v>*</v>
      </c>
      <c r="B46" s="39" t="s">
        <v>20</v>
      </c>
    </row>
    <row r="47" spans="1:2" x14ac:dyDescent="0.45">
      <c r="A47" s="56" t="str">
        <f t="shared" si="0"/>
        <v>*</v>
      </c>
      <c r="B47" s="39" t="s">
        <v>20</v>
      </c>
    </row>
    <row r="48" spans="1:2" x14ac:dyDescent="0.45">
      <c r="A48" s="56" t="str">
        <f t="shared" si="0"/>
        <v>*</v>
      </c>
      <c r="B48" s="39" t="s">
        <v>20</v>
      </c>
    </row>
    <row r="49" spans="1:2" x14ac:dyDescent="0.45">
      <c r="A49" s="56" t="str">
        <f t="shared" si="0"/>
        <v>*</v>
      </c>
      <c r="B49" s="39" t="s">
        <v>20</v>
      </c>
    </row>
    <row r="50" spans="1:2" x14ac:dyDescent="0.45">
      <c r="A50" s="56" t="str">
        <f t="shared" si="0"/>
        <v>*</v>
      </c>
      <c r="B50" s="39" t="s">
        <v>20</v>
      </c>
    </row>
    <row r="51" spans="1:2" x14ac:dyDescent="0.45">
      <c r="A51" s="56" t="str">
        <f t="shared" si="0"/>
        <v>*</v>
      </c>
      <c r="B51" s="39" t="s">
        <v>20</v>
      </c>
    </row>
    <row r="52" spans="1:2" x14ac:dyDescent="0.45">
      <c r="A52" s="56" t="str">
        <f t="shared" si="0"/>
        <v>*</v>
      </c>
      <c r="B52" s="39" t="s">
        <v>20</v>
      </c>
    </row>
    <row r="53" spans="1:2" x14ac:dyDescent="0.45">
      <c r="A53" s="56" t="str">
        <f t="shared" si="0"/>
        <v>*</v>
      </c>
      <c r="B53" s="39" t="s">
        <v>20</v>
      </c>
    </row>
    <row r="54" spans="1:2" x14ac:dyDescent="0.45">
      <c r="A54" s="56" t="str">
        <f t="shared" si="0"/>
        <v>*</v>
      </c>
      <c r="B54" s="39" t="s">
        <v>20</v>
      </c>
    </row>
    <row r="55" spans="1:2" x14ac:dyDescent="0.45">
      <c r="A55" s="56" t="str">
        <f t="shared" si="0"/>
        <v>*</v>
      </c>
      <c r="B55" s="39" t="s">
        <v>20</v>
      </c>
    </row>
    <row r="56" spans="1:2" x14ac:dyDescent="0.45">
      <c r="A56" s="56" t="str">
        <f t="shared" si="0"/>
        <v>*</v>
      </c>
      <c r="B56" s="39" t="s">
        <v>20</v>
      </c>
    </row>
    <row r="57" spans="1:2" x14ac:dyDescent="0.45">
      <c r="A57" s="56" t="str">
        <f t="shared" si="0"/>
        <v>*</v>
      </c>
      <c r="B57" s="39" t="s">
        <v>20</v>
      </c>
    </row>
    <row r="58" spans="1:2" x14ac:dyDescent="0.45">
      <c r="A58" s="56" t="str">
        <f t="shared" si="0"/>
        <v>*</v>
      </c>
      <c r="B58" s="39" t="s">
        <v>20</v>
      </c>
    </row>
    <row r="59" spans="1:2" x14ac:dyDescent="0.45">
      <c r="A59" s="56" t="str">
        <f t="shared" si="0"/>
        <v>*</v>
      </c>
      <c r="B59" s="39" t="s">
        <v>20</v>
      </c>
    </row>
    <row r="60" spans="1:2" x14ac:dyDescent="0.45">
      <c r="A60" s="56" t="str">
        <f t="shared" si="0"/>
        <v>*</v>
      </c>
      <c r="B60" s="39" t="s">
        <v>20</v>
      </c>
    </row>
    <row r="61" spans="1:2" x14ac:dyDescent="0.45">
      <c r="A61" s="56" t="str">
        <f t="shared" si="0"/>
        <v>*</v>
      </c>
      <c r="B61" s="39" t="s">
        <v>20</v>
      </c>
    </row>
    <row r="62" spans="1:2" x14ac:dyDescent="0.45">
      <c r="A62" s="56" t="str">
        <f t="shared" si="0"/>
        <v>*</v>
      </c>
      <c r="B62" s="39" t="s">
        <v>20</v>
      </c>
    </row>
    <row r="63" spans="1:2" x14ac:dyDescent="0.45">
      <c r="A63" s="56" t="str">
        <f t="shared" si="0"/>
        <v>*</v>
      </c>
      <c r="B63" s="39" t="s">
        <v>20</v>
      </c>
    </row>
    <row r="64" spans="1:2" x14ac:dyDescent="0.45">
      <c r="A64" s="56" t="str">
        <f t="shared" si="0"/>
        <v>*</v>
      </c>
      <c r="B64" s="39" t="s">
        <v>20</v>
      </c>
    </row>
    <row r="65" spans="1:2" x14ac:dyDescent="0.45">
      <c r="A65" s="56" t="str">
        <f t="shared" si="0"/>
        <v>*</v>
      </c>
      <c r="B65" s="39" t="s">
        <v>20</v>
      </c>
    </row>
    <row r="66" spans="1:2" x14ac:dyDescent="0.45">
      <c r="A66" s="56" t="str">
        <f t="shared" si="0"/>
        <v>*</v>
      </c>
      <c r="B66" s="39" t="s">
        <v>20</v>
      </c>
    </row>
    <row r="67" spans="1:2" x14ac:dyDescent="0.45">
      <c r="A67" s="56" t="str">
        <f t="shared" ref="A67:A100" si="1">IF(ISNUMBER(B67),EXP(0.88*(LN($B67))-0.41),"*")</f>
        <v>*</v>
      </c>
      <c r="B67" s="39" t="s">
        <v>20</v>
      </c>
    </row>
    <row r="68" spans="1:2" x14ac:dyDescent="0.45">
      <c r="A68" s="56" t="str">
        <f t="shared" si="1"/>
        <v>*</v>
      </c>
      <c r="B68" s="39" t="s">
        <v>20</v>
      </c>
    </row>
    <row r="69" spans="1:2" x14ac:dyDescent="0.45">
      <c r="A69" s="56" t="str">
        <f t="shared" si="1"/>
        <v>*</v>
      </c>
      <c r="B69" s="39" t="s">
        <v>20</v>
      </c>
    </row>
    <row r="70" spans="1:2" x14ac:dyDescent="0.45">
      <c r="A70" s="56" t="str">
        <f t="shared" si="1"/>
        <v>*</v>
      </c>
      <c r="B70" s="39" t="s">
        <v>20</v>
      </c>
    </row>
    <row r="71" spans="1:2" x14ac:dyDescent="0.45">
      <c r="A71" s="56" t="str">
        <f t="shared" si="1"/>
        <v>*</v>
      </c>
      <c r="B71" s="39" t="s">
        <v>20</v>
      </c>
    </row>
    <row r="72" spans="1:2" x14ac:dyDescent="0.45">
      <c r="A72" s="56" t="str">
        <f t="shared" si="1"/>
        <v>*</v>
      </c>
      <c r="B72" s="39" t="s">
        <v>20</v>
      </c>
    </row>
    <row r="73" spans="1:2" x14ac:dyDescent="0.45">
      <c r="A73" s="56" t="str">
        <f t="shared" si="1"/>
        <v>*</v>
      </c>
      <c r="B73" s="39" t="s">
        <v>20</v>
      </c>
    </row>
    <row r="74" spans="1:2" x14ac:dyDescent="0.45">
      <c r="A74" s="56" t="str">
        <f t="shared" si="1"/>
        <v>*</v>
      </c>
      <c r="B74" s="39" t="s">
        <v>20</v>
      </c>
    </row>
    <row r="75" spans="1:2" x14ac:dyDescent="0.45">
      <c r="A75" s="56" t="str">
        <f t="shared" si="1"/>
        <v>*</v>
      </c>
      <c r="B75" s="39" t="s">
        <v>20</v>
      </c>
    </row>
    <row r="76" spans="1:2" x14ac:dyDescent="0.45">
      <c r="A76" s="56" t="str">
        <f t="shared" si="1"/>
        <v>*</v>
      </c>
      <c r="B76" s="39" t="s">
        <v>20</v>
      </c>
    </row>
    <row r="77" spans="1:2" x14ac:dyDescent="0.45">
      <c r="A77" s="56" t="str">
        <f t="shared" si="1"/>
        <v>*</v>
      </c>
      <c r="B77" s="39" t="s">
        <v>20</v>
      </c>
    </row>
    <row r="78" spans="1:2" x14ac:dyDescent="0.45">
      <c r="A78" s="56" t="str">
        <f t="shared" si="1"/>
        <v>*</v>
      </c>
      <c r="B78" s="39" t="s">
        <v>20</v>
      </c>
    </row>
    <row r="79" spans="1:2" x14ac:dyDescent="0.45">
      <c r="A79" s="56" t="str">
        <f t="shared" si="1"/>
        <v>*</v>
      </c>
      <c r="B79" s="39" t="s">
        <v>20</v>
      </c>
    </row>
    <row r="80" spans="1:2" x14ac:dyDescent="0.45">
      <c r="A80" s="56" t="str">
        <f t="shared" si="1"/>
        <v>*</v>
      </c>
      <c r="B80" s="39" t="s">
        <v>20</v>
      </c>
    </row>
    <row r="81" spans="1:2" x14ac:dyDescent="0.45">
      <c r="A81" s="56" t="str">
        <f t="shared" si="1"/>
        <v>*</v>
      </c>
      <c r="B81" s="39" t="s">
        <v>20</v>
      </c>
    </row>
    <row r="82" spans="1:2" x14ac:dyDescent="0.45">
      <c r="A82" s="56" t="str">
        <f t="shared" si="1"/>
        <v>*</v>
      </c>
      <c r="B82" s="39" t="s">
        <v>20</v>
      </c>
    </row>
    <row r="83" spans="1:2" x14ac:dyDescent="0.45">
      <c r="A83" s="56" t="str">
        <f t="shared" si="1"/>
        <v>*</v>
      </c>
      <c r="B83" s="39" t="s">
        <v>20</v>
      </c>
    </row>
    <row r="84" spans="1:2" x14ac:dyDescent="0.45">
      <c r="A84" s="56" t="str">
        <f t="shared" si="1"/>
        <v>*</v>
      </c>
      <c r="B84" s="39" t="s">
        <v>20</v>
      </c>
    </row>
    <row r="85" spans="1:2" x14ac:dyDescent="0.45">
      <c r="A85" s="56" t="str">
        <f t="shared" si="1"/>
        <v>*</v>
      </c>
      <c r="B85" s="39" t="s">
        <v>20</v>
      </c>
    </row>
    <row r="86" spans="1:2" x14ac:dyDescent="0.45">
      <c r="A86" s="56" t="str">
        <f t="shared" si="1"/>
        <v>*</v>
      </c>
      <c r="B86" s="39" t="s">
        <v>20</v>
      </c>
    </row>
    <row r="87" spans="1:2" x14ac:dyDescent="0.45">
      <c r="A87" s="56" t="str">
        <f t="shared" si="1"/>
        <v>*</v>
      </c>
      <c r="B87" s="39" t="s">
        <v>20</v>
      </c>
    </row>
    <row r="88" spans="1:2" x14ac:dyDescent="0.45">
      <c r="A88" s="56" t="str">
        <f t="shared" si="1"/>
        <v>*</v>
      </c>
      <c r="B88" s="39" t="s">
        <v>20</v>
      </c>
    </row>
    <row r="89" spans="1:2" x14ac:dyDescent="0.45">
      <c r="A89" s="56" t="str">
        <f t="shared" si="1"/>
        <v>*</v>
      </c>
      <c r="B89" s="39" t="s">
        <v>20</v>
      </c>
    </row>
    <row r="90" spans="1:2" x14ac:dyDescent="0.45">
      <c r="A90" s="56" t="str">
        <f t="shared" si="1"/>
        <v>*</v>
      </c>
      <c r="B90" s="39" t="s">
        <v>20</v>
      </c>
    </row>
    <row r="91" spans="1:2" x14ac:dyDescent="0.45">
      <c r="A91" s="56" t="str">
        <f t="shared" si="1"/>
        <v>*</v>
      </c>
      <c r="B91" s="39" t="s">
        <v>20</v>
      </c>
    </row>
    <row r="92" spans="1:2" x14ac:dyDescent="0.45">
      <c r="A92" s="56" t="str">
        <f t="shared" si="1"/>
        <v>*</v>
      </c>
      <c r="B92" s="39" t="s">
        <v>20</v>
      </c>
    </row>
    <row r="93" spans="1:2" x14ac:dyDescent="0.45">
      <c r="A93" s="56" t="str">
        <f t="shared" si="1"/>
        <v>*</v>
      </c>
      <c r="B93" s="39" t="s">
        <v>20</v>
      </c>
    </row>
    <row r="94" spans="1:2" x14ac:dyDescent="0.45">
      <c r="A94" s="56" t="str">
        <f t="shared" si="1"/>
        <v>*</v>
      </c>
      <c r="B94" s="39" t="s">
        <v>20</v>
      </c>
    </row>
    <row r="95" spans="1:2" x14ac:dyDescent="0.45">
      <c r="A95" s="56" t="str">
        <f t="shared" si="1"/>
        <v>*</v>
      </c>
      <c r="B95" s="39" t="s">
        <v>20</v>
      </c>
    </row>
    <row r="96" spans="1:2" x14ac:dyDescent="0.45">
      <c r="A96" s="56" t="str">
        <f t="shared" si="1"/>
        <v>*</v>
      </c>
      <c r="B96" s="39" t="s">
        <v>20</v>
      </c>
    </row>
    <row r="97" spans="1:2" x14ac:dyDescent="0.45">
      <c r="A97" s="56" t="str">
        <f t="shared" si="1"/>
        <v>*</v>
      </c>
      <c r="B97" s="39" t="s">
        <v>20</v>
      </c>
    </row>
    <row r="98" spans="1:2" x14ac:dyDescent="0.45">
      <c r="A98" s="56" t="str">
        <f t="shared" si="1"/>
        <v>*</v>
      </c>
      <c r="B98" s="39" t="s">
        <v>20</v>
      </c>
    </row>
    <row r="99" spans="1:2" x14ac:dyDescent="0.45">
      <c r="A99" s="56" t="str">
        <f t="shared" si="1"/>
        <v>*</v>
      </c>
      <c r="B99" s="39" t="s">
        <v>20</v>
      </c>
    </row>
    <row r="100" spans="1:2" x14ac:dyDescent="0.45">
      <c r="A100" s="56" t="str">
        <f t="shared" si="1"/>
        <v>*</v>
      </c>
      <c r="B100" s="39" t="s">
        <v>20</v>
      </c>
    </row>
    <row r="101" spans="1:2" x14ac:dyDescent="0.45">
      <c r="A101" s="56" t="str">
        <f>IF(ISNUMBER(B101),EXP(0.88*(LN($B101))-0.41),"*")</f>
        <v>*</v>
      </c>
      <c r="B101" s="39" t="s">
        <v>20</v>
      </c>
    </row>
    <row r="102" spans="1:2" x14ac:dyDescent="0.45">
      <c r="A102" s="56" t="str">
        <f t="shared" ref="A102:A165" si="2">IF(ISNUMBER(B102),EXP(0.88*(LN($B102))-0.41),"*")</f>
        <v>*</v>
      </c>
      <c r="B102" s="39" t="s">
        <v>20</v>
      </c>
    </row>
    <row r="103" spans="1:2" x14ac:dyDescent="0.45">
      <c r="A103" s="56" t="str">
        <f t="shared" si="2"/>
        <v>*</v>
      </c>
      <c r="B103" s="39" t="s">
        <v>20</v>
      </c>
    </row>
    <row r="104" spans="1:2" x14ac:dyDescent="0.45">
      <c r="A104" s="56" t="str">
        <f t="shared" si="2"/>
        <v>*</v>
      </c>
      <c r="B104" s="39" t="s">
        <v>20</v>
      </c>
    </row>
    <row r="105" spans="1:2" x14ac:dyDescent="0.45">
      <c r="A105" s="56" t="str">
        <f t="shared" si="2"/>
        <v>*</v>
      </c>
      <c r="B105" s="39" t="s">
        <v>20</v>
      </c>
    </row>
    <row r="106" spans="1:2" x14ac:dyDescent="0.45">
      <c r="A106" s="56" t="str">
        <f t="shared" si="2"/>
        <v>*</v>
      </c>
      <c r="B106" s="39" t="s">
        <v>20</v>
      </c>
    </row>
    <row r="107" spans="1:2" x14ac:dyDescent="0.45">
      <c r="A107" s="56" t="str">
        <f t="shared" si="2"/>
        <v>*</v>
      </c>
      <c r="B107" s="39" t="s">
        <v>20</v>
      </c>
    </row>
    <row r="108" spans="1:2" x14ac:dyDescent="0.45">
      <c r="A108" s="56" t="str">
        <f t="shared" si="2"/>
        <v>*</v>
      </c>
      <c r="B108" s="39" t="s">
        <v>20</v>
      </c>
    </row>
    <row r="109" spans="1:2" x14ac:dyDescent="0.45">
      <c r="A109" s="56" t="str">
        <f t="shared" si="2"/>
        <v>*</v>
      </c>
      <c r="B109" s="39" t="s">
        <v>20</v>
      </c>
    </row>
    <row r="110" spans="1:2" x14ac:dyDescent="0.45">
      <c r="A110" s="56" t="str">
        <f t="shared" si="2"/>
        <v>*</v>
      </c>
      <c r="B110" s="39" t="s">
        <v>20</v>
      </c>
    </row>
    <row r="111" spans="1:2" x14ac:dyDescent="0.45">
      <c r="A111" s="56" t="str">
        <f t="shared" si="2"/>
        <v>*</v>
      </c>
      <c r="B111" s="39" t="s">
        <v>20</v>
      </c>
    </row>
    <row r="112" spans="1:2" x14ac:dyDescent="0.45">
      <c r="A112" s="56" t="str">
        <f t="shared" si="2"/>
        <v>*</v>
      </c>
      <c r="B112" s="39" t="s">
        <v>20</v>
      </c>
    </row>
    <row r="113" spans="1:2" x14ac:dyDescent="0.45">
      <c r="A113" s="56" t="str">
        <f t="shared" si="2"/>
        <v>*</v>
      </c>
      <c r="B113" s="39" t="s">
        <v>20</v>
      </c>
    </row>
    <row r="114" spans="1:2" x14ac:dyDescent="0.45">
      <c r="A114" s="56" t="str">
        <f t="shared" si="2"/>
        <v>*</v>
      </c>
      <c r="B114" s="39" t="s">
        <v>20</v>
      </c>
    </row>
    <row r="115" spans="1:2" x14ac:dyDescent="0.45">
      <c r="A115" s="56" t="str">
        <f t="shared" si="2"/>
        <v>*</v>
      </c>
      <c r="B115" s="39" t="s">
        <v>20</v>
      </c>
    </row>
    <row r="116" spans="1:2" x14ac:dyDescent="0.45">
      <c r="A116" s="56" t="str">
        <f t="shared" si="2"/>
        <v>*</v>
      </c>
      <c r="B116" s="39" t="s">
        <v>20</v>
      </c>
    </row>
    <row r="117" spans="1:2" x14ac:dyDescent="0.45">
      <c r="A117" s="56" t="str">
        <f t="shared" si="2"/>
        <v>*</v>
      </c>
      <c r="B117" s="39" t="s">
        <v>20</v>
      </c>
    </row>
    <row r="118" spans="1:2" x14ac:dyDescent="0.45">
      <c r="A118" s="56" t="str">
        <f t="shared" si="2"/>
        <v>*</v>
      </c>
      <c r="B118" s="39" t="s">
        <v>20</v>
      </c>
    </row>
    <row r="119" spans="1:2" x14ac:dyDescent="0.45">
      <c r="A119" s="56" t="str">
        <f t="shared" si="2"/>
        <v>*</v>
      </c>
      <c r="B119" s="39" t="s">
        <v>20</v>
      </c>
    </row>
    <row r="120" spans="1:2" x14ac:dyDescent="0.45">
      <c r="A120" s="56" t="str">
        <f t="shared" si="2"/>
        <v>*</v>
      </c>
      <c r="B120" s="39" t="s">
        <v>20</v>
      </c>
    </row>
    <row r="121" spans="1:2" x14ac:dyDescent="0.45">
      <c r="A121" s="56" t="str">
        <f t="shared" si="2"/>
        <v>*</v>
      </c>
      <c r="B121" s="39" t="s">
        <v>20</v>
      </c>
    </row>
    <row r="122" spans="1:2" x14ac:dyDescent="0.45">
      <c r="A122" s="56" t="str">
        <f t="shared" si="2"/>
        <v>*</v>
      </c>
      <c r="B122" s="39" t="s">
        <v>20</v>
      </c>
    </row>
    <row r="123" spans="1:2" x14ac:dyDescent="0.45">
      <c r="A123" s="56" t="str">
        <f t="shared" si="2"/>
        <v>*</v>
      </c>
      <c r="B123" s="39" t="s">
        <v>20</v>
      </c>
    </row>
    <row r="124" spans="1:2" x14ac:dyDescent="0.45">
      <c r="A124" s="56" t="str">
        <f t="shared" si="2"/>
        <v>*</v>
      </c>
      <c r="B124" s="39" t="s">
        <v>20</v>
      </c>
    </row>
    <row r="125" spans="1:2" x14ac:dyDescent="0.45">
      <c r="A125" s="56" t="str">
        <f t="shared" si="2"/>
        <v>*</v>
      </c>
      <c r="B125" s="39" t="s">
        <v>20</v>
      </c>
    </row>
    <row r="126" spans="1:2" x14ac:dyDescent="0.45">
      <c r="A126" s="56" t="str">
        <f t="shared" si="2"/>
        <v>*</v>
      </c>
      <c r="B126" s="39" t="s">
        <v>20</v>
      </c>
    </row>
    <row r="127" spans="1:2" x14ac:dyDescent="0.45">
      <c r="A127" s="56" t="str">
        <f t="shared" si="2"/>
        <v>*</v>
      </c>
      <c r="B127" s="39" t="s">
        <v>20</v>
      </c>
    </row>
    <row r="128" spans="1:2" x14ac:dyDescent="0.45">
      <c r="A128" s="56" t="str">
        <f t="shared" si="2"/>
        <v>*</v>
      </c>
      <c r="B128" s="39" t="s">
        <v>20</v>
      </c>
    </row>
    <row r="129" spans="1:2" x14ac:dyDescent="0.45">
      <c r="A129" s="56" t="str">
        <f t="shared" si="2"/>
        <v>*</v>
      </c>
      <c r="B129" s="39" t="s">
        <v>20</v>
      </c>
    </row>
    <row r="130" spans="1:2" x14ac:dyDescent="0.45">
      <c r="A130" s="56" t="str">
        <f t="shared" si="2"/>
        <v>*</v>
      </c>
      <c r="B130" s="39" t="s">
        <v>20</v>
      </c>
    </row>
    <row r="131" spans="1:2" x14ac:dyDescent="0.45">
      <c r="A131" s="56" t="str">
        <f t="shared" si="2"/>
        <v>*</v>
      </c>
      <c r="B131" s="39" t="s">
        <v>20</v>
      </c>
    </row>
    <row r="132" spans="1:2" x14ac:dyDescent="0.45">
      <c r="A132" s="56" t="str">
        <f t="shared" si="2"/>
        <v>*</v>
      </c>
      <c r="B132" s="39" t="s">
        <v>20</v>
      </c>
    </row>
    <row r="133" spans="1:2" x14ac:dyDescent="0.45">
      <c r="A133" s="56" t="str">
        <f t="shared" si="2"/>
        <v>*</v>
      </c>
      <c r="B133" s="39" t="s">
        <v>20</v>
      </c>
    </row>
    <row r="134" spans="1:2" x14ac:dyDescent="0.45">
      <c r="A134" s="56" t="str">
        <f t="shared" si="2"/>
        <v>*</v>
      </c>
      <c r="B134" s="39" t="s">
        <v>20</v>
      </c>
    </row>
    <row r="135" spans="1:2" x14ac:dyDescent="0.45">
      <c r="A135" s="56" t="str">
        <f t="shared" si="2"/>
        <v>*</v>
      </c>
      <c r="B135" s="39" t="s">
        <v>20</v>
      </c>
    </row>
    <row r="136" spans="1:2" x14ac:dyDescent="0.45">
      <c r="A136" s="56" t="str">
        <f t="shared" si="2"/>
        <v>*</v>
      </c>
      <c r="B136" s="39" t="s">
        <v>20</v>
      </c>
    </row>
    <row r="137" spans="1:2" x14ac:dyDescent="0.45">
      <c r="A137" s="56" t="str">
        <f t="shared" si="2"/>
        <v>*</v>
      </c>
      <c r="B137" s="39" t="s">
        <v>20</v>
      </c>
    </row>
    <row r="138" spans="1:2" x14ac:dyDescent="0.45">
      <c r="A138" s="56" t="str">
        <f t="shared" si="2"/>
        <v>*</v>
      </c>
      <c r="B138" s="39" t="s">
        <v>20</v>
      </c>
    </row>
    <row r="139" spans="1:2" x14ac:dyDescent="0.45">
      <c r="A139" s="56" t="str">
        <f t="shared" si="2"/>
        <v>*</v>
      </c>
      <c r="B139" s="39" t="s">
        <v>20</v>
      </c>
    </row>
    <row r="140" spans="1:2" x14ac:dyDescent="0.45">
      <c r="A140" s="56" t="str">
        <f t="shared" si="2"/>
        <v>*</v>
      </c>
      <c r="B140" s="39" t="s">
        <v>20</v>
      </c>
    </row>
    <row r="141" spans="1:2" x14ac:dyDescent="0.45">
      <c r="A141" s="56" t="str">
        <f t="shared" si="2"/>
        <v>*</v>
      </c>
      <c r="B141" s="39" t="s">
        <v>20</v>
      </c>
    </row>
    <row r="142" spans="1:2" x14ac:dyDescent="0.45">
      <c r="A142" s="56" t="str">
        <f t="shared" si="2"/>
        <v>*</v>
      </c>
      <c r="B142" s="39" t="s">
        <v>20</v>
      </c>
    </row>
    <row r="143" spans="1:2" x14ac:dyDescent="0.45">
      <c r="A143" s="56" t="str">
        <f t="shared" si="2"/>
        <v>*</v>
      </c>
      <c r="B143" s="39" t="s">
        <v>20</v>
      </c>
    </row>
    <row r="144" spans="1:2" x14ac:dyDescent="0.45">
      <c r="A144" s="56" t="str">
        <f t="shared" si="2"/>
        <v>*</v>
      </c>
      <c r="B144" s="39" t="s">
        <v>20</v>
      </c>
    </row>
    <row r="145" spans="1:2" x14ac:dyDescent="0.45">
      <c r="A145" s="56" t="str">
        <f t="shared" si="2"/>
        <v>*</v>
      </c>
      <c r="B145" s="39" t="s">
        <v>20</v>
      </c>
    </row>
    <row r="146" spans="1:2" x14ac:dyDescent="0.45">
      <c r="A146" s="56" t="str">
        <f t="shared" si="2"/>
        <v>*</v>
      </c>
      <c r="B146" s="39" t="s">
        <v>20</v>
      </c>
    </row>
    <row r="147" spans="1:2" x14ac:dyDescent="0.45">
      <c r="A147" s="56" t="str">
        <f t="shared" si="2"/>
        <v>*</v>
      </c>
      <c r="B147" s="39" t="s">
        <v>20</v>
      </c>
    </row>
    <row r="148" spans="1:2" x14ac:dyDescent="0.45">
      <c r="A148" s="56" t="str">
        <f t="shared" si="2"/>
        <v>*</v>
      </c>
      <c r="B148" s="39" t="s">
        <v>20</v>
      </c>
    </row>
    <row r="149" spans="1:2" x14ac:dyDescent="0.45">
      <c r="A149" s="56" t="str">
        <f t="shared" si="2"/>
        <v>*</v>
      </c>
      <c r="B149" s="39" t="s">
        <v>20</v>
      </c>
    </row>
    <row r="150" spans="1:2" x14ac:dyDescent="0.45">
      <c r="A150" s="56" t="str">
        <f t="shared" si="2"/>
        <v>*</v>
      </c>
      <c r="B150" s="39" t="s">
        <v>20</v>
      </c>
    </row>
    <row r="151" spans="1:2" x14ac:dyDescent="0.45">
      <c r="A151" s="56" t="str">
        <f t="shared" si="2"/>
        <v>*</v>
      </c>
      <c r="B151" s="39" t="s">
        <v>20</v>
      </c>
    </row>
    <row r="152" spans="1:2" x14ac:dyDescent="0.45">
      <c r="A152" s="56" t="str">
        <f t="shared" si="2"/>
        <v>*</v>
      </c>
      <c r="B152" s="39" t="s">
        <v>20</v>
      </c>
    </row>
    <row r="153" spans="1:2" x14ac:dyDescent="0.45">
      <c r="A153" s="56" t="str">
        <f t="shared" si="2"/>
        <v>*</v>
      </c>
      <c r="B153" s="39" t="s">
        <v>20</v>
      </c>
    </row>
    <row r="154" spans="1:2" x14ac:dyDescent="0.45">
      <c r="A154" s="56" t="str">
        <f t="shared" si="2"/>
        <v>*</v>
      </c>
      <c r="B154" s="39" t="s">
        <v>20</v>
      </c>
    </row>
    <row r="155" spans="1:2" x14ac:dyDescent="0.45">
      <c r="A155" s="56" t="str">
        <f t="shared" si="2"/>
        <v>*</v>
      </c>
      <c r="B155" s="39" t="s">
        <v>20</v>
      </c>
    </row>
    <row r="156" spans="1:2" x14ac:dyDescent="0.45">
      <c r="A156" s="56" t="str">
        <f t="shared" si="2"/>
        <v>*</v>
      </c>
      <c r="B156" s="39" t="s">
        <v>20</v>
      </c>
    </row>
    <row r="157" spans="1:2" x14ac:dyDescent="0.45">
      <c r="A157" s="56" t="str">
        <f t="shared" si="2"/>
        <v>*</v>
      </c>
      <c r="B157" s="39" t="s">
        <v>20</v>
      </c>
    </row>
    <row r="158" spans="1:2" x14ac:dyDescent="0.45">
      <c r="A158" s="56" t="str">
        <f t="shared" si="2"/>
        <v>*</v>
      </c>
      <c r="B158" s="39" t="s">
        <v>20</v>
      </c>
    </row>
    <row r="159" spans="1:2" x14ac:dyDescent="0.45">
      <c r="A159" s="56" t="str">
        <f t="shared" si="2"/>
        <v>*</v>
      </c>
      <c r="B159" s="39" t="s">
        <v>20</v>
      </c>
    </row>
    <row r="160" spans="1:2" x14ac:dyDescent="0.45">
      <c r="A160" s="56" t="str">
        <f t="shared" si="2"/>
        <v>*</v>
      </c>
      <c r="B160" s="39" t="s">
        <v>20</v>
      </c>
    </row>
    <row r="161" spans="1:2" x14ac:dyDescent="0.45">
      <c r="A161" s="56" t="str">
        <f t="shared" si="2"/>
        <v>*</v>
      </c>
      <c r="B161" s="39" t="s">
        <v>20</v>
      </c>
    </row>
    <row r="162" spans="1:2" x14ac:dyDescent="0.45">
      <c r="A162" s="56" t="str">
        <f t="shared" si="2"/>
        <v>*</v>
      </c>
      <c r="B162" s="39" t="s">
        <v>20</v>
      </c>
    </row>
    <row r="163" spans="1:2" x14ac:dyDescent="0.45">
      <c r="A163" s="56" t="str">
        <f t="shared" si="2"/>
        <v>*</v>
      </c>
      <c r="B163" s="39" t="s">
        <v>20</v>
      </c>
    </row>
    <row r="164" spans="1:2" x14ac:dyDescent="0.45">
      <c r="A164" s="56" t="str">
        <f t="shared" si="2"/>
        <v>*</v>
      </c>
      <c r="B164" s="39" t="s">
        <v>20</v>
      </c>
    </row>
    <row r="165" spans="1:2" x14ac:dyDescent="0.45">
      <c r="A165" s="56" t="str">
        <f t="shared" si="2"/>
        <v>*</v>
      </c>
      <c r="B165" s="39" t="s">
        <v>20</v>
      </c>
    </row>
    <row r="166" spans="1:2" x14ac:dyDescent="0.45">
      <c r="A166" s="56" t="str">
        <f t="shared" ref="A166:A201" si="3">IF(ISNUMBER(B166),EXP(0.88*(LN($B166))-0.41),"*")</f>
        <v>*</v>
      </c>
      <c r="B166" s="39" t="s">
        <v>20</v>
      </c>
    </row>
    <row r="167" spans="1:2" x14ac:dyDescent="0.45">
      <c r="A167" s="56" t="str">
        <f t="shared" si="3"/>
        <v>*</v>
      </c>
      <c r="B167" s="39" t="s">
        <v>20</v>
      </c>
    </row>
    <row r="168" spans="1:2" x14ac:dyDescent="0.45">
      <c r="A168" s="56" t="str">
        <f t="shared" si="3"/>
        <v>*</v>
      </c>
      <c r="B168" s="39" t="s">
        <v>20</v>
      </c>
    </row>
    <row r="169" spans="1:2" x14ac:dyDescent="0.45">
      <c r="A169" s="56" t="str">
        <f t="shared" si="3"/>
        <v>*</v>
      </c>
      <c r="B169" s="39" t="s">
        <v>20</v>
      </c>
    </row>
    <row r="170" spans="1:2" x14ac:dyDescent="0.45">
      <c r="A170" s="56" t="str">
        <f t="shared" si="3"/>
        <v>*</v>
      </c>
      <c r="B170" s="39" t="s">
        <v>20</v>
      </c>
    </row>
    <row r="171" spans="1:2" x14ac:dyDescent="0.45">
      <c r="A171" s="56" t="str">
        <f t="shared" si="3"/>
        <v>*</v>
      </c>
      <c r="B171" s="39" t="s">
        <v>20</v>
      </c>
    </row>
    <row r="172" spans="1:2" x14ac:dyDescent="0.45">
      <c r="A172" s="56" t="str">
        <f t="shared" si="3"/>
        <v>*</v>
      </c>
      <c r="B172" s="39" t="s">
        <v>20</v>
      </c>
    </row>
    <row r="173" spans="1:2" x14ac:dyDescent="0.45">
      <c r="A173" s="56" t="str">
        <f t="shared" si="3"/>
        <v>*</v>
      </c>
      <c r="B173" s="39" t="s">
        <v>20</v>
      </c>
    </row>
    <row r="174" spans="1:2" x14ac:dyDescent="0.45">
      <c r="A174" s="56" t="str">
        <f t="shared" si="3"/>
        <v>*</v>
      </c>
      <c r="B174" s="39" t="s">
        <v>20</v>
      </c>
    </row>
    <row r="175" spans="1:2" x14ac:dyDescent="0.45">
      <c r="A175" s="56" t="str">
        <f t="shared" si="3"/>
        <v>*</v>
      </c>
      <c r="B175" s="39" t="s">
        <v>20</v>
      </c>
    </row>
    <row r="176" spans="1:2" x14ac:dyDescent="0.45">
      <c r="A176" s="56" t="str">
        <f t="shared" si="3"/>
        <v>*</v>
      </c>
      <c r="B176" s="39" t="s">
        <v>20</v>
      </c>
    </row>
    <row r="177" spans="1:2" x14ac:dyDescent="0.45">
      <c r="A177" s="56" t="str">
        <f t="shared" si="3"/>
        <v>*</v>
      </c>
      <c r="B177" s="39" t="s">
        <v>20</v>
      </c>
    </row>
    <row r="178" spans="1:2" x14ac:dyDescent="0.45">
      <c r="A178" s="56" t="str">
        <f t="shared" si="3"/>
        <v>*</v>
      </c>
      <c r="B178" s="39" t="s">
        <v>20</v>
      </c>
    </row>
    <row r="179" spans="1:2" x14ac:dyDescent="0.45">
      <c r="A179" s="56" t="str">
        <f t="shared" si="3"/>
        <v>*</v>
      </c>
      <c r="B179" s="39" t="s">
        <v>20</v>
      </c>
    </row>
    <row r="180" spans="1:2" x14ac:dyDescent="0.45">
      <c r="A180" s="56" t="str">
        <f t="shared" si="3"/>
        <v>*</v>
      </c>
      <c r="B180" s="39" t="s">
        <v>20</v>
      </c>
    </row>
    <row r="181" spans="1:2" x14ac:dyDescent="0.45">
      <c r="A181" s="56" t="str">
        <f t="shared" si="3"/>
        <v>*</v>
      </c>
      <c r="B181" s="39" t="s">
        <v>20</v>
      </c>
    </row>
    <row r="182" spans="1:2" x14ac:dyDescent="0.45">
      <c r="A182" s="56" t="str">
        <f t="shared" si="3"/>
        <v>*</v>
      </c>
      <c r="B182" s="39" t="s">
        <v>20</v>
      </c>
    </row>
    <row r="183" spans="1:2" x14ac:dyDescent="0.45">
      <c r="A183" s="56" t="str">
        <f t="shared" si="3"/>
        <v>*</v>
      </c>
      <c r="B183" s="39" t="s">
        <v>20</v>
      </c>
    </row>
    <row r="184" spans="1:2" x14ac:dyDescent="0.45">
      <c r="A184" s="56" t="str">
        <f t="shared" si="3"/>
        <v>*</v>
      </c>
      <c r="B184" s="39" t="s">
        <v>20</v>
      </c>
    </row>
    <row r="185" spans="1:2" x14ac:dyDescent="0.45">
      <c r="A185" s="56" t="str">
        <f t="shared" si="3"/>
        <v>*</v>
      </c>
      <c r="B185" s="39" t="s">
        <v>20</v>
      </c>
    </row>
    <row r="186" spans="1:2" x14ac:dyDescent="0.45">
      <c r="A186" s="56" t="str">
        <f t="shared" si="3"/>
        <v>*</v>
      </c>
      <c r="B186" s="39" t="s">
        <v>20</v>
      </c>
    </row>
    <row r="187" spans="1:2" x14ac:dyDescent="0.45">
      <c r="A187" s="56" t="str">
        <f t="shared" si="3"/>
        <v>*</v>
      </c>
      <c r="B187" s="39" t="s">
        <v>20</v>
      </c>
    </row>
    <row r="188" spans="1:2" x14ac:dyDescent="0.45">
      <c r="A188" s="56" t="str">
        <f t="shared" si="3"/>
        <v>*</v>
      </c>
      <c r="B188" s="39" t="s">
        <v>20</v>
      </c>
    </row>
    <row r="189" spans="1:2" x14ac:dyDescent="0.45">
      <c r="A189" s="56" t="str">
        <f t="shared" si="3"/>
        <v>*</v>
      </c>
      <c r="B189" s="39" t="s">
        <v>20</v>
      </c>
    </row>
    <row r="190" spans="1:2" x14ac:dyDescent="0.45">
      <c r="A190" s="56" t="str">
        <f t="shared" si="3"/>
        <v>*</v>
      </c>
      <c r="B190" s="39" t="s">
        <v>20</v>
      </c>
    </row>
    <row r="191" spans="1:2" x14ac:dyDescent="0.45">
      <c r="A191" s="56" t="str">
        <f t="shared" si="3"/>
        <v>*</v>
      </c>
      <c r="B191" s="39" t="s">
        <v>20</v>
      </c>
    </row>
    <row r="192" spans="1:2" x14ac:dyDescent="0.45">
      <c r="A192" s="56" t="str">
        <f t="shared" si="3"/>
        <v>*</v>
      </c>
      <c r="B192" s="39" t="s">
        <v>20</v>
      </c>
    </row>
    <row r="193" spans="1:2" x14ac:dyDescent="0.45">
      <c r="A193" s="56" t="str">
        <f t="shared" si="3"/>
        <v>*</v>
      </c>
      <c r="B193" s="39" t="s">
        <v>20</v>
      </c>
    </row>
    <row r="194" spans="1:2" x14ac:dyDescent="0.45">
      <c r="A194" s="56" t="str">
        <f t="shared" si="3"/>
        <v>*</v>
      </c>
      <c r="B194" s="39" t="s">
        <v>20</v>
      </c>
    </row>
    <row r="195" spans="1:2" x14ac:dyDescent="0.45">
      <c r="A195" s="56" t="str">
        <f t="shared" si="3"/>
        <v>*</v>
      </c>
      <c r="B195" s="39" t="s">
        <v>20</v>
      </c>
    </row>
    <row r="196" spans="1:2" x14ac:dyDescent="0.45">
      <c r="A196" s="56" t="str">
        <f t="shared" si="3"/>
        <v>*</v>
      </c>
      <c r="B196" s="39" t="s">
        <v>20</v>
      </c>
    </row>
    <row r="197" spans="1:2" x14ac:dyDescent="0.45">
      <c r="A197" s="56" t="str">
        <f t="shared" si="3"/>
        <v>*</v>
      </c>
      <c r="B197" s="39" t="s">
        <v>20</v>
      </c>
    </row>
    <row r="198" spans="1:2" x14ac:dyDescent="0.45">
      <c r="A198" s="56" t="str">
        <f t="shared" si="3"/>
        <v>*</v>
      </c>
      <c r="B198" s="39" t="s">
        <v>20</v>
      </c>
    </row>
    <row r="199" spans="1:2" x14ac:dyDescent="0.45">
      <c r="A199" s="56" t="str">
        <f t="shared" si="3"/>
        <v>*</v>
      </c>
      <c r="B199" s="39" t="s">
        <v>20</v>
      </c>
    </row>
    <row r="200" spans="1:2" x14ac:dyDescent="0.45">
      <c r="A200" s="56" t="str">
        <f t="shared" si="3"/>
        <v>*</v>
      </c>
      <c r="B200" s="39" t="s">
        <v>20</v>
      </c>
    </row>
    <row r="201" spans="1:2" x14ac:dyDescent="0.45">
      <c r="A201" s="56" t="str">
        <f t="shared" si="3"/>
        <v>*</v>
      </c>
      <c r="B201" s="39" t="s">
        <v>20</v>
      </c>
    </row>
    <row r="202" spans="1:2" x14ac:dyDescent="0.45">
      <c r="A202" s="10"/>
      <c r="B202" s="2"/>
    </row>
    <row r="203" spans="1:2" x14ac:dyDescent="0.45">
      <c r="A203" s="10"/>
      <c r="B203" s="2"/>
    </row>
    <row r="204" spans="1:2" x14ac:dyDescent="0.45">
      <c r="A204" s="10"/>
      <c r="B204" s="2"/>
    </row>
    <row r="205" spans="1:2" x14ac:dyDescent="0.45">
      <c r="A205" s="10"/>
      <c r="B205" s="2"/>
    </row>
    <row r="206" spans="1:2" x14ac:dyDescent="0.45">
      <c r="A206" s="10"/>
      <c r="B206" s="2"/>
    </row>
    <row r="207" spans="1:2" x14ac:dyDescent="0.45">
      <c r="A207" s="10"/>
      <c r="B207" s="2"/>
    </row>
    <row r="208" spans="1:2" x14ac:dyDescent="0.45">
      <c r="A208" s="10"/>
      <c r="B208" s="2"/>
    </row>
    <row r="209" spans="1:2" x14ac:dyDescent="0.45">
      <c r="A209" s="10"/>
      <c r="B209" s="2"/>
    </row>
    <row r="210" spans="1:2" x14ac:dyDescent="0.45">
      <c r="A210" s="10"/>
      <c r="B210" s="2"/>
    </row>
    <row r="211" spans="1:2" x14ac:dyDescent="0.45">
      <c r="A211" s="10"/>
      <c r="B211" s="2"/>
    </row>
    <row r="212" spans="1:2" x14ac:dyDescent="0.45">
      <c r="A212" s="10"/>
      <c r="B212" s="2"/>
    </row>
    <row r="213" spans="1:2" x14ac:dyDescent="0.45">
      <c r="A213" s="10"/>
      <c r="B213" s="2"/>
    </row>
    <row r="214" spans="1:2" x14ac:dyDescent="0.45">
      <c r="A214" s="10"/>
      <c r="B214" s="2"/>
    </row>
    <row r="215" spans="1:2" x14ac:dyDescent="0.45">
      <c r="A215" s="10"/>
      <c r="B215" s="2"/>
    </row>
    <row r="216" spans="1:2" x14ac:dyDescent="0.45">
      <c r="A216" s="10"/>
      <c r="B216" s="2"/>
    </row>
    <row r="217" spans="1:2" x14ac:dyDescent="0.45">
      <c r="A217" s="10"/>
      <c r="B217" s="2"/>
    </row>
    <row r="218" spans="1:2" x14ac:dyDescent="0.45">
      <c r="A218" s="10"/>
      <c r="B218" s="2"/>
    </row>
    <row r="219" spans="1:2" x14ac:dyDescent="0.45">
      <c r="A219" s="10"/>
      <c r="B219" s="2"/>
    </row>
    <row r="220" spans="1:2" x14ac:dyDescent="0.45">
      <c r="A220" s="10"/>
      <c r="B220" s="2"/>
    </row>
    <row r="221" spans="1:2" x14ac:dyDescent="0.45">
      <c r="A221" s="10"/>
      <c r="B221" s="2"/>
    </row>
    <row r="222" spans="1:2" x14ac:dyDescent="0.45">
      <c r="A222" s="10"/>
      <c r="B222" s="2"/>
    </row>
    <row r="223" spans="1:2" x14ac:dyDescent="0.45">
      <c r="A223" s="10"/>
      <c r="B223" s="2"/>
    </row>
    <row r="224" spans="1:2" x14ac:dyDescent="0.45">
      <c r="A224" s="10"/>
      <c r="B224" s="2"/>
    </row>
    <row r="225" spans="1:2" x14ac:dyDescent="0.45">
      <c r="A225" s="10"/>
      <c r="B225" s="2"/>
    </row>
    <row r="226" spans="1:2" x14ac:dyDescent="0.45">
      <c r="A226" s="10"/>
      <c r="B226" s="2"/>
    </row>
    <row r="227" spans="1:2" x14ac:dyDescent="0.45">
      <c r="A227" s="10"/>
      <c r="B227" s="2"/>
    </row>
    <row r="228" spans="1:2" x14ac:dyDescent="0.45">
      <c r="A228" s="10"/>
      <c r="B228" s="2"/>
    </row>
    <row r="229" spans="1:2" x14ac:dyDescent="0.45">
      <c r="A229" s="10"/>
      <c r="B229" s="2"/>
    </row>
    <row r="230" spans="1:2" x14ac:dyDescent="0.45">
      <c r="A230" s="10"/>
      <c r="B230" s="2"/>
    </row>
    <row r="231" spans="1:2" x14ac:dyDescent="0.45">
      <c r="A231" s="10"/>
      <c r="B231" s="2"/>
    </row>
    <row r="232" spans="1:2" x14ac:dyDescent="0.45">
      <c r="A232" s="10"/>
      <c r="B232" s="2"/>
    </row>
    <row r="233" spans="1:2" x14ac:dyDescent="0.45">
      <c r="A233" s="10"/>
      <c r="B233" s="2"/>
    </row>
    <row r="234" spans="1:2" x14ac:dyDescent="0.45">
      <c r="A234" s="10"/>
      <c r="B234" s="2"/>
    </row>
    <row r="235" spans="1:2" x14ac:dyDescent="0.45">
      <c r="A235" s="10"/>
      <c r="B235" s="2"/>
    </row>
    <row r="236" spans="1:2" x14ac:dyDescent="0.45">
      <c r="A236" s="10"/>
      <c r="B236" s="2"/>
    </row>
    <row r="237" spans="1:2" x14ac:dyDescent="0.45">
      <c r="A237" s="10"/>
      <c r="B237" s="2"/>
    </row>
    <row r="238" spans="1:2" x14ac:dyDescent="0.45">
      <c r="A238" s="10"/>
      <c r="B238" s="2"/>
    </row>
    <row r="239" spans="1:2" x14ac:dyDescent="0.45">
      <c r="A239" s="10"/>
      <c r="B239" s="2"/>
    </row>
    <row r="240" spans="1:2" x14ac:dyDescent="0.45">
      <c r="A240" s="10"/>
      <c r="B240" s="2"/>
    </row>
    <row r="241" spans="1:2" x14ac:dyDescent="0.45">
      <c r="A241" s="10"/>
      <c r="B241" s="2"/>
    </row>
    <row r="242" spans="1:2" x14ac:dyDescent="0.45">
      <c r="A242" s="10"/>
      <c r="B242" s="2"/>
    </row>
    <row r="243" spans="1:2" x14ac:dyDescent="0.45">
      <c r="A243" s="10"/>
      <c r="B243" s="2"/>
    </row>
    <row r="244" spans="1:2" x14ac:dyDescent="0.45">
      <c r="A244" s="10"/>
      <c r="B244" s="2"/>
    </row>
    <row r="245" spans="1:2" x14ac:dyDescent="0.45">
      <c r="A245" s="10"/>
      <c r="B245" s="2"/>
    </row>
    <row r="246" spans="1:2" x14ac:dyDescent="0.45">
      <c r="A246" s="10"/>
      <c r="B246" s="2"/>
    </row>
    <row r="247" spans="1:2" x14ac:dyDescent="0.45">
      <c r="A247" s="10"/>
      <c r="B247" s="2"/>
    </row>
    <row r="248" spans="1:2" x14ac:dyDescent="0.45">
      <c r="A248" s="10"/>
      <c r="B248" s="2"/>
    </row>
    <row r="249" spans="1:2" x14ac:dyDescent="0.45">
      <c r="A249" s="10"/>
      <c r="B249" s="2"/>
    </row>
    <row r="250" spans="1:2" x14ac:dyDescent="0.45">
      <c r="A250" s="10"/>
      <c r="B250" s="2"/>
    </row>
    <row r="251" spans="1:2" x14ac:dyDescent="0.45">
      <c r="A251" s="10"/>
      <c r="B251" s="2"/>
    </row>
    <row r="252" spans="1:2" x14ac:dyDescent="0.45">
      <c r="A252" s="10"/>
      <c r="B252" s="2"/>
    </row>
    <row r="253" spans="1:2" x14ac:dyDescent="0.45">
      <c r="A253" s="10"/>
      <c r="B253" s="2"/>
    </row>
    <row r="254" spans="1:2" x14ac:dyDescent="0.45">
      <c r="A254" s="10"/>
      <c r="B254" s="2"/>
    </row>
    <row r="255" spans="1:2" x14ac:dyDescent="0.45">
      <c r="A255" s="10"/>
      <c r="B255" s="2"/>
    </row>
    <row r="256" spans="1:2" x14ac:dyDescent="0.45">
      <c r="A256" s="10"/>
      <c r="B256" s="2"/>
    </row>
    <row r="257" spans="1:2" x14ac:dyDescent="0.45">
      <c r="A257" s="10"/>
      <c r="B257" s="2"/>
    </row>
    <row r="258" spans="1:2" x14ac:dyDescent="0.45">
      <c r="A258" s="10"/>
      <c r="B258" s="2"/>
    </row>
    <row r="259" spans="1:2" x14ac:dyDescent="0.45">
      <c r="A259" s="10"/>
      <c r="B259" s="2"/>
    </row>
    <row r="260" spans="1:2" x14ac:dyDescent="0.45">
      <c r="A260" s="10"/>
      <c r="B260" s="2"/>
    </row>
    <row r="261" spans="1:2" x14ac:dyDescent="0.45">
      <c r="A261" s="10"/>
      <c r="B261" s="2"/>
    </row>
    <row r="262" spans="1:2" x14ac:dyDescent="0.45">
      <c r="A262" s="10"/>
      <c r="B262" s="2"/>
    </row>
    <row r="263" spans="1:2" x14ac:dyDescent="0.45">
      <c r="A263" s="10"/>
      <c r="B263" s="2"/>
    </row>
    <row r="264" spans="1:2" x14ac:dyDescent="0.45">
      <c r="A264" s="10"/>
      <c r="B264" s="2"/>
    </row>
    <row r="265" spans="1:2" x14ac:dyDescent="0.45">
      <c r="A265" s="10"/>
      <c r="B265" s="2"/>
    </row>
    <row r="266" spans="1:2" x14ac:dyDescent="0.45">
      <c r="A266" s="10"/>
      <c r="B266" s="2"/>
    </row>
    <row r="267" spans="1:2" x14ac:dyDescent="0.45">
      <c r="A267" s="10"/>
      <c r="B267" s="2"/>
    </row>
    <row r="268" spans="1:2" x14ac:dyDescent="0.45">
      <c r="A268" s="10"/>
      <c r="B268" s="2"/>
    </row>
    <row r="269" spans="1:2" x14ac:dyDescent="0.45">
      <c r="A269" s="10"/>
      <c r="B269" s="2"/>
    </row>
    <row r="270" spans="1:2" x14ac:dyDescent="0.45">
      <c r="A270" s="10"/>
      <c r="B270" s="2"/>
    </row>
    <row r="271" spans="1:2" x14ac:dyDescent="0.45">
      <c r="A271" s="10"/>
      <c r="B271" s="2"/>
    </row>
    <row r="272" spans="1:2" x14ac:dyDescent="0.45">
      <c r="A272" s="10"/>
      <c r="B272" s="2"/>
    </row>
    <row r="273" spans="1:2" x14ac:dyDescent="0.45">
      <c r="A273" s="10"/>
      <c r="B273" s="2"/>
    </row>
    <row r="274" spans="1:2" x14ac:dyDescent="0.45">
      <c r="A274" s="10"/>
      <c r="B274" s="2"/>
    </row>
    <row r="275" spans="1:2" x14ac:dyDescent="0.45">
      <c r="A275" s="10"/>
      <c r="B275" s="2"/>
    </row>
    <row r="276" spans="1:2" x14ac:dyDescent="0.45">
      <c r="A276" s="10"/>
      <c r="B276" s="2"/>
    </row>
    <row r="277" spans="1:2" x14ac:dyDescent="0.45">
      <c r="A277" s="10"/>
      <c r="B277" s="2"/>
    </row>
    <row r="278" spans="1:2" x14ac:dyDescent="0.45">
      <c r="A278" s="10"/>
      <c r="B278" s="2"/>
    </row>
    <row r="279" spans="1:2" x14ac:dyDescent="0.45">
      <c r="A279" s="10"/>
      <c r="B279" s="2"/>
    </row>
    <row r="280" spans="1:2" x14ac:dyDescent="0.45">
      <c r="A280" s="10"/>
      <c r="B280" s="2"/>
    </row>
    <row r="281" spans="1:2" x14ac:dyDescent="0.45">
      <c r="A281" s="10"/>
      <c r="B281" s="2"/>
    </row>
    <row r="282" spans="1:2" x14ac:dyDescent="0.45">
      <c r="A282" s="10"/>
      <c r="B282" s="2"/>
    </row>
    <row r="283" spans="1:2" x14ac:dyDescent="0.45">
      <c r="A283" s="10"/>
      <c r="B283" s="2"/>
    </row>
    <row r="284" spans="1:2" x14ac:dyDescent="0.45">
      <c r="A284" s="10"/>
      <c r="B284" s="2"/>
    </row>
    <row r="285" spans="1:2" x14ac:dyDescent="0.45">
      <c r="A285" s="10"/>
      <c r="B285" s="2"/>
    </row>
    <row r="286" spans="1:2" x14ac:dyDescent="0.45">
      <c r="A286" s="10"/>
      <c r="B286" s="2"/>
    </row>
    <row r="287" spans="1:2" x14ac:dyDescent="0.45">
      <c r="A287" s="10"/>
      <c r="B287" s="2"/>
    </row>
    <row r="288" spans="1:2" x14ac:dyDescent="0.45">
      <c r="A288" s="10"/>
      <c r="B288" s="2"/>
    </row>
    <row r="289" spans="1:2" x14ac:dyDescent="0.45">
      <c r="A289" s="10"/>
      <c r="B289" s="2"/>
    </row>
    <row r="290" spans="1:2" x14ac:dyDescent="0.45">
      <c r="A290" s="10"/>
      <c r="B290" s="2"/>
    </row>
    <row r="291" spans="1:2" x14ac:dyDescent="0.45">
      <c r="A291" s="10"/>
      <c r="B291" s="2"/>
    </row>
    <row r="292" spans="1:2" x14ac:dyDescent="0.45">
      <c r="A292" s="10"/>
      <c r="B292" s="2"/>
    </row>
    <row r="293" spans="1:2" x14ac:dyDescent="0.45">
      <c r="A293" s="10"/>
      <c r="B293" s="2"/>
    </row>
    <row r="294" spans="1:2" x14ac:dyDescent="0.45">
      <c r="A294" s="10"/>
      <c r="B294" s="2"/>
    </row>
    <row r="295" spans="1:2" x14ac:dyDescent="0.45">
      <c r="A295" s="10"/>
      <c r="B295" s="2"/>
    </row>
    <row r="296" spans="1:2" x14ac:dyDescent="0.45">
      <c r="A296" s="10"/>
      <c r="B296" s="2"/>
    </row>
    <row r="297" spans="1:2" x14ac:dyDescent="0.45">
      <c r="A297" s="10"/>
      <c r="B297" s="2"/>
    </row>
    <row r="298" spans="1:2" x14ac:dyDescent="0.45">
      <c r="A298" s="10"/>
      <c r="B298" s="2"/>
    </row>
    <row r="299" spans="1:2" x14ac:dyDescent="0.45">
      <c r="A299" s="10"/>
      <c r="B299" s="2"/>
    </row>
    <row r="300" spans="1:2" x14ac:dyDescent="0.45">
      <c r="A300" s="10"/>
      <c r="B300" s="2"/>
    </row>
    <row r="301" spans="1:2" x14ac:dyDescent="0.45">
      <c r="A301" s="10"/>
      <c r="B301" s="2"/>
    </row>
  </sheetData>
  <mergeCells count="2">
    <mergeCell ref="E3:J4"/>
    <mergeCell ref="E5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1"/>
  <sheetViews>
    <sheetView topLeftCell="A7" zoomScale="110" zoomScaleNormal="110" workbookViewId="0">
      <selection activeCell="J17" sqref="J17:P27"/>
    </sheetView>
  </sheetViews>
  <sheetFormatPr defaultRowHeight="14.25" x14ac:dyDescent="0.45"/>
  <cols>
    <col min="2" max="2" width="10.73046875" bestFit="1" customWidth="1"/>
    <col min="3" max="3" width="14.86328125" customWidth="1"/>
    <col min="4" max="4" width="10.73046875" customWidth="1"/>
    <col min="8" max="8" width="2.1328125" style="2" customWidth="1"/>
    <col min="9" max="9" width="14.86328125" style="2" customWidth="1"/>
    <col min="10" max="10" width="14.1328125" style="2" customWidth="1"/>
    <col min="11" max="14" width="9.1328125" style="2"/>
    <col min="15" max="15" width="8.59765625" style="2" bestFit="1" customWidth="1"/>
    <col min="16" max="18" width="9.1328125" style="2"/>
  </cols>
  <sheetData>
    <row r="1" spans="1:16" ht="33.4" x14ac:dyDescent="0.45">
      <c r="A1" s="130" t="s">
        <v>4</v>
      </c>
      <c r="B1" s="2"/>
      <c r="C1" s="2"/>
      <c r="D1" s="2"/>
      <c r="E1" s="2"/>
      <c r="F1" s="2"/>
      <c r="G1" s="2"/>
    </row>
    <row r="2" spans="1:16" ht="18" x14ac:dyDescent="0.45">
      <c r="A2" s="131" t="s">
        <v>5</v>
      </c>
      <c r="B2" s="2"/>
      <c r="C2" s="2"/>
      <c r="D2" s="2"/>
      <c r="E2" s="2"/>
      <c r="F2" s="2"/>
      <c r="G2" s="2"/>
    </row>
    <row r="3" spans="1:16" ht="18" x14ac:dyDescent="0.45">
      <c r="A3" s="131" t="s">
        <v>6</v>
      </c>
      <c r="B3" s="2"/>
      <c r="C3" s="2"/>
      <c r="D3" s="2"/>
      <c r="E3" s="2"/>
      <c r="F3" s="2"/>
      <c r="G3" s="2"/>
    </row>
    <row r="4" spans="1:16" x14ac:dyDescent="0.45">
      <c r="A4" s="147" t="s">
        <v>7</v>
      </c>
      <c r="B4" s="147"/>
      <c r="C4" s="147"/>
      <c r="D4" s="147"/>
      <c r="E4" s="147"/>
      <c r="F4" s="147"/>
      <c r="G4" s="147"/>
    </row>
    <row r="5" spans="1:16" ht="24.75" customHeight="1" thickBot="1" x14ac:dyDescent="0.5">
      <c r="A5" s="147"/>
      <c r="B5" s="147"/>
      <c r="C5" s="147"/>
      <c r="D5" s="147"/>
      <c r="E5" s="147"/>
      <c r="F5" s="147"/>
      <c r="G5" s="147"/>
      <c r="I5" s="4" t="s">
        <v>8</v>
      </c>
      <c r="J5" s="3"/>
      <c r="K5" s="3"/>
      <c r="L5" s="3"/>
      <c r="M5" s="3"/>
      <c r="N5" s="3"/>
      <c r="O5" s="3"/>
      <c r="P5" s="3"/>
    </row>
    <row r="6" spans="1:16" ht="14.65" thickBot="1" x14ac:dyDescent="0.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6"/>
      <c r="J6" s="89" t="s">
        <v>11</v>
      </c>
      <c r="K6" s="89" t="s">
        <v>12</v>
      </c>
      <c r="L6" s="12" t="s">
        <v>13</v>
      </c>
      <c r="M6" s="12" t="s">
        <v>14</v>
      </c>
      <c r="N6" s="12" t="s">
        <v>15</v>
      </c>
      <c r="O6" s="12"/>
      <c r="P6" s="12"/>
    </row>
    <row r="7" spans="1:16" x14ac:dyDescent="0.45">
      <c r="A7" s="6"/>
      <c r="B7" s="6"/>
      <c r="C7" s="6" t="s">
        <v>16</v>
      </c>
      <c r="D7" s="6" t="s">
        <v>17</v>
      </c>
      <c r="E7" s="6" t="s">
        <v>18</v>
      </c>
      <c r="F7" s="6" t="s">
        <v>17</v>
      </c>
      <c r="G7" s="6"/>
      <c r="H7" s="6"/>
      <c r="I7" s="13" t="s">
        <v>19</v>
      </c>
      <c r="J7" s="10" t="str">
        <f>IF(ISNUMBER(C$8),MIN(C$8:C$55),"*")</f>
        <v>*</v>
      </c>
      <c r="K7" s="10" t="str">
        <f>IF(ISNUMBER(D$8),MIN(D$8:D$55),"*")</f>
        <v>*</v>
      </c>
      <c r="L7" s="10" t="str">
        <f>IF(ISNUMBER(E$8),MIN(E$8:E$55),"*")</f>
        <v>*</v>
      </c>
      <c r="M7" s="10" t="str">
        <f>IF(ISNUMBER(F$8),MIN(F$8:F$55),"*")</f>
        <v>*</v>
      </c>
      <c r="N7" s="10" t="str">
        <f>IF(ISNUMBER(G$8),MIN(G$8:G$55),"*")</f>
        <v>*</v>
      </c>
      <c r="O7" s="10"/>
      <c r="P7" s="10"/>
    </row>
    <row r="8" spans="1:16" x14ac:dyDescent="0.45">
      <c r="A8" s="17" t="s">
        <v>20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7" t="s">
        <v>20</v>
      </c>
      <c r="I8" s="13" t="s">
        <v>21</v>
      </c>
      <c r="J8" s="10" t="str">
        <f>IF(ISNUMBER(C$8),MAX(C$8:C$55),"*")</f>
        <v>*</v>
      </c>
      <c r="K8" s="10" t="str">
        <f>IF(ISNUMBER(D$8),MAX(D$8:D$55),"*")</f>
        <v>*</v>
      </c>
      <c r="L8" s="10" t="str">
        <f>IF(ISNUMBER(E$8),MAX(E$8:E$55),"*")</f>
        <v>*</v>
      </c>
      <c r="M8" s="10" t="str">
        <f>IF(ISNUMBER(F$8),MAX(F$8:F$55),"*")</f>
        <v>*</v>
      </c>
      <c r="N8" s="10" t="str">
        <f>IF(ISNUMBER(G$8),MAX(G$8:G$55),"*")</f>
        <v>*</v>
      </c>
      <c r="O8" s="10"/>
      <c r="P8" s="10"/>
    </row>
    <row r="9" spans="1:16" x14ac:dyDescent="0.45">
      <c r="A9" s="17" t="s">
        <v>20</v>
      </c>
      <c r="B9" s="17" t="s">
        <v>20</v>
      </c>
      <c r="C9" s="17" t="s">
        <v>20</v>
      </c>
      <c r="D9" s="17" t="s">
        <v>20</v>
      </c>
      <c r="E9" s="17" t="s">
        <v>20</v>
      </c>
      <c r="F9" s="17" t="s">
        <v>20</v>
      </c>
      <c r="G9" s="17" t="s">
        <v>20</v>
      </c>
      <c r="I9" s="14">
        <v>0.1</v>
      </c>
      <c r="J9" s="41" t="str">
        <f>IF(ISNUMBER(C$8),PERCENTILE(C$8:C$55,0.1),"*")</f>
        <v>*</v>
      </c>
      <c r="K9" s="41" t="str">
        <f>IF(ISNUMBER(D$8),PERCENTILE(D$8:D$55,0.1),"*")</f>
        <v>*</v>
      </c>
      <c r="L9" s="41" t="str">
        <f>IF(ISNUMBER(E$8),PERCENTILE(E$8:E$55,0.1),"*")</f>
        <v>*</v>
      </c>
      <c r="M9" s="41" t="str">
        <f>IF(ISNUMBER(F$8),PERCENTILE(F$8:F$55,0.1),"*")</f>
        <v>*</v>
      </c>
      <c r="N9" s="41" t="str">
        <f>IF(ISNUMBER(G$8),PERCENTILE(G$8:G$55,0.1),"*")</f>
        <v>*</v>
      </c>
      <c r="O9" s="41"/>
      <c r="P9" s="41"/>
    </row>
    <row r="10" spans="1:16" x14ac:dyDescent="0.45">
      <c r="A10" s="17" t="s">
        <v>20</v>
      </c>
      <c r="B10" s="17" t="s">
        <v>20</v>
      </c>
      <c r="C10" s="17" t="s">
        <v>20</v>
      </c>
      <c r="D10" s="17" t="s">
        <v>20</v>
      </c>
      <c r="E10" s="17" t="s">
        <v>20</v>
      </c>
      <c r="F10" s="17" t="s">
        <v>20</v>
      </c>
      <c r="G10" s="17" t="s">
        <v>20</v>
      </c>
      <c r="I10" s="14">
        <v>0.9</v>
      </c>
      <c r="J10" s="41" t="str">
        <f>IF(ISNUMBER(C$8),PERCENTILE(C$8:C$55,0.9),"*")</f>
        <v>*</v>
      </c>
      <c r="K10" s="41" t="str">
        <f>IF(ISNUMBER(D$8),PERCENTILE(D$8:D$55,0.9),"*")</f>
        <v>*</v>
      </c>
      <c r="L10" s="41" t="str">
        <f>IF(ISNUMBER(E$8),PERCENTILE(E$8:E$55,0.9),"*")</f>
        <v>*</v>
      </c>
      <c r="M10" s="41" t="str">
        <f>IF(ISNUMBER(F$8),PERCENTILE(F$8:F$55,0.9),"*")</f>
        <v>*</v>
      </c>
      <c r="N10" s="41" t="str">
        <f>IF(ISNUMBER(G$8),PERCENTILE(G$8:G$55,0.9),"*")</f>
        <v>*</v>
      </c>
      <c r="O10" s="41"/>
      <c r="P10" s="41"/>
    </row>
    <row r="11" spans="1:16" x14ac:dyDescent="0.45">
      <c r="A11" s="17" t="s">
        <v>20</v>
      </c>
      <c r="B11" s="17" t="s">
        <v>20</v>
      </c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20</v>
      </c>
      <c r="I11" s="5"/>
    </row>
    <row r="12" spans="1:16" x14ac:dyDescent="0.45">
      <c r="A12" s="17" t="s">
        <v>20</v>
      </c>
      <c r="B12" s="17" t="s">
        <v>20</v>
      </c>
      <c r="C12" s="17" t="s">
        <v>20</v>
      </c>
      <c r="D12" s="17" t="s">
        <v>20</v>
      </c>
      <c r="E12" s="17" t="s">
        <v>20</v>
      </c>
      <c r="F12" s="17" t="s">
        <v>20</v>
      </c>
      <c r="G12" s="17" t="s">
        <v>20</v>
      </c>
      <c r="I12" s="5"/>
      <c r="J12" s="9"/>
      <c r="K12" s="9"/>
      <c r="L12" s="9"/>
      <c r="M12" s="9"/>
      <c r="N12" s="9"/>
      <c r="O12" s="9"/>
      <c r="P12" s="8"/>
    </row>
    <row r="13" spans="1:16" x14ac:dyDescent="0.45">
      <c r="A13" s="17" t="s">
        <v>20</v>
      </c>
      <c r="B13" s="17" t="s">
        <v>20</v>
      </c>
      <c r="C13" s="17" t="s">
        <v>20</v>
      </c>
      <c r="D13" s="17" t="s">
        <v>20</v>
      </c>
      <c r="E13" s="17" t="s">
        <v>20</v>
      </c>
      <c r="F13" s="17" t="s">
        <v>20</v>
      </c>
      <c r="G13" s="17" t="s">
        <v>20</v>
      </c>
      <c r="I13" s="13"/>
      <c r="J13" s="10"/>
      <c r="K13" s="10"/>
      <c r="L13" s="10"/>
      <c r="M13" s="10"/>
      <c r="N13" s="10"/>
      <c r="O13" s="10"/>
    </row>
    <row r="14" spans="1:16" x14ac:dyDescent="0.45">
      <c r="A14" s="17" t="s">
        <v>20</v>
      </c>
      <c r="B14" s="17" t="s">
        <v>20</v>
      </c>
      <c r="C14" s="17" t="s">
        <v>20</v>
      </c>
      <c r="D14" s="17" t="s">
        <v>20</v>
      </c>
      <c r="E14" s="17" t="s">
        <v>20</v>
      </c>
      <c r="F14" s="17" t="s">
        <v>20</v>
      </c>
      <c r="G14" s="17" t="s">
        <v>20</v>
      </c>
    </row>
    <row r="15" spans="1:16" ht="14.65" thickBot="1" x14ac:dyDescent="0.5">
      <c r="A15" s="17" t="s">
        <v>20</v>
      </c>
      <c r="B15" s="17" t="s">
        <v>20</v>
      </c>
      <c r="C15" s="17" t="s">
        <v>20</v>
      </c>
      <c r="D15" s="17" t="s">
        <v>20</v>
      </c>
      <c r="E15" s="17" t="s">
        <v>20</v>
      </c>
      <c r="F15" s="17" t="s">
        <v>20</v>
      </c>
      <c r="G15" s="17" t="s">
        <v>20</v>
      </c>
      <c r="I15" s="4" t="s">
        <v>22</v>
      </c>
      <c r="J15" s="3"/>
      <c r="K15" s="3"/>
      <c r="L15" s="3"/>
      <c r="M15" s="3"/>
      <c r="N15" s="3"/>
      <c r="O15" s="3"/>
      <c r="P15" s="3"/>
    </row>
    <row r="16" spans="1:16" x14ac:dyDescent="0.45">
      <c r="A16" s="17" t="s">
        <v>20</v>
      </c>
      <c r="B16" s="17" t="s">
        <v>20</v>
      </c>
      <c r="C16" s="17" t="s">
        <v>20</v>
      </c>
      <c r="D16" s="17" t="s">
        <v>20</v>
      </c>
      <c r="E16" s="17" t="s">
        <v>20</v>
      </c>
      <c r="F16" s="17" t="s">
        <v>20</v>
      </c>
      <c r="G16" s="17" t="s">
        <v>20</v>
      </c>
      <c r="J16" s="138" t="s">
        <v>23</v>
      </c>
      <c r="K16" s="139"/>
      <c r="L16" s="139"/>
      <c r="M16" s="139"/>
      <c r="N16" s="139"/>
      <c r="O16" s="139"/>
      <c r="P16" s="140"/>
    </row>
    <row r="17" spans="1:17" x14ac:dyDescent="0.45">
      <c r="A17" s="17" t="s">
        <v>20</v>
      </c>
      <c r="B17" s="17" t="s">
        <v>20</v>
      </c>
      <c r="C17" s="17" t="s">
        <v>20</v>
      </c>
      <c r="D17" s="17" t="s">
        <v>20</v>
      </c>
      <c r="E17" s="17" t="s">
        <v>20</v>
      </c>
      <c r="F17" s="17" t="s">
        <v>20</v>
      </c>
      <c r="G17" s="17" t="s">
        <v>20</v>
      </c>
      <c r="J17" s="141" t="s">
        <v>133</v>
      </c>
      <c r="K17" s="141"/>
      <c r="L17" s="141"/>
      <c r="M17" s="141"/>
      <c r="N17" s="141"/>
      <c r="O17" s="141"/>
      <c r="P17" s="142"/>
    </row>
    <row r="18" spans="1:17" x14ac:dyDescent="0.45">
      <c r="A18" s="17" t="s">
        <v>20</v>
      </c>
      <c r="B18" s="17" t="s">
        <v>20</v>
      </c>
      <c r="C18" s="17" t="s">
        <v>20</v>
      </c>
      <c r="D18" s="17" t="s">
        <v>20</v>
      </c>
      <c r="E18" s="17" t="s">
        <v>20</v>
      </c>
      <c r="F18" s="17" t="s">
        <v>20</v>
      </c>
      <c r="G18" s="17" t="s">
        <v>20</v>
      </c>
      <c r="J18" s="143"/>
      <c r="K18" s="143"/>
      <c r="L18" s="143"/>
      <c r="M18" s="143"/>
      <c r="N18" s="143"/>
      <c r="O18" s="143"/>
      <c r="P18" s="144"/>
    </row>
    <row r="19" spans="1:17" x14ac:dyDescent="0.45">
      <c r="A19" s="17" t="s">
        <v>20</v>
      </c>
      <c r="B19" s="17" t="s">
        <v>20</v>
      </c>
      <c r="C19" s="17" t="s">
        <v>20</v>
      </c>
      <c r="D19" s="17" t="s">
        <v>20</v>
      </c>
      <c r="E19" s="17" t="s">
        <v>20</v>
      </c>
      <c r="F19" s="17" t="s">
        <v>20</v>
      </c>
      <c r="G19" s="17" t="s">
        <v>20</v>
      </c>
      <c r="J19" s="143"/>
      <c r="K19" s="143"/>
      <c r="L19" s="143"/>
      <c r="M19" s="143"/>
      <c r="N19" s="143"/>
      <c r="O19" s="143"/>
      <c r="P19" s="144"/>
    </row>
    <row r="20" spans="1:17" x14ac:dyDescent="0.45">
      <c r="A20" s="17" t="s">
        <v>20</v>
      </c>
      <c r="B20" s="17" t="s">
        <v>20</v>
      </c>
      <c r="C20" s="17" t="s">
        <v>20</v>
      </c>
      <c r="D20" s="17" t="s">
        <v>20</v>
      </c>
      <c r="E20" s="17" t="s">
        <v>20</v>
      </c>
      <c r="F20" s="17" t="s">
        <v>20</v>
      </c>
      <c r="G20" s="17" t="s">
        <v>20</v>
      </c>
      <c r="J20" s="143"/>
      <c r="K20" s="143"/>
      <c r="L20" s="143"/>
      <c r="M20" s="143"/>
      <c r="N20" s="143"/>
      <c r="O20" s="143"/>
      <c r="P20" s="144"/>
    </row>
    <row r="21" spans="1:17" x14ac:dyDescent="0.45">
      <c r="A21" s="17" t="s">
        <v>20</v>
      </c>
      <c r="B21" s="17" t="s">
        <v>20</v>
      </c>
      <c r="C21" s="17" t="s">
        <v>20</v>
      </c>
      <c r="D21" s="17" t="s">
        <v>20</v>
      </c>
      <c r="E21" s="17" t="s">
        <v>20</v>
      </c>
      <c r="F21" s="17" t="s">
        <v>20</v>
      </c>
      <c r="G21" s="17" t="s">
        <v>20</v>
      </c>
      <c r="J21" s="143"/>
      <c r="K21" s="143"/>
      <c r="L21" s="143"/>
      <c r="M21" s="143"/>
      <c r="N21" s="143"/>
      <c r="O21" s="143"/>
      <c r="P21" s="144"/>
    </row>
    <row r="22" spans="1:17" x14ac:dyDescent="0.45">
      <c r="A22" s="17" t="s">
        <v>20</v>
      </c>
      <c r="B22" s="17" t="s">
        <v>20</v>
      </c>
      <c r="C22" s="17" t="s">
        <v>20</v>
      </c>
      <c r="D22" s="17" t="s">
        <v>20</v>
      </c>
      <c r="E22" s="17" t="s">
        <v>20</v>
      </c>
      <c r="F22" s="17" t="s">
        <v>20</v>
      </c>
      <c r="G22" s="17" t="s">
        <v>20</v>
      </c>
      <c r="J22" s="143"/>
      <c r="K22" s="143"/>
      <c r="L22" s="143"/>
      <c r="M22" s="143"/>
      <c r="N22" s="143"/>
      <c r="O22" s="143"/>
      <c r="P22" s="144"/>
    </row>
    <row r="23" spans="1:17" x14ac:dyDescent="0.45">
      <c r="A23" s="17" t="s">
        <v>20</v>
      </c>
      <c r="B23" s="17" t="s">
        <v>20</v>
      </c>
      <c r="C23" s="17" t="s">
        <v>20</v>
      </c>
      <c r="D23" s="17" t="s">
        <v>20</v>
      </c>
      <c r="E23" s="17" t="s">
        <v>20</v>
      </c>
      <c r="F23" s="17" t="s">
        <v>20</v>
      </c>
      <c r="G23" s="17" t="s">
        <v>20</v>
      </c>
      <c r="J23" s="143"/>
      <c r="K23" s="143"/>
      <c r="L23" s="143"/>
      <c r="M23" s="143"/>
      <c r="N23" s="143"/>
      <c r="O23" s="143"/>
      <c r="P23" s="144"/>
    </row>
    <row r="24" spans="1:17" x14ac:dyDescent="0.45">
      <c r="A24" s="17" t="s">
        <v>20</v>
      </c>
      <c r="B24" s="17" t="s">
        <v>20</v>
      </c>
      <c r="C24" s="17" t="s">
        <v>20</v>
      </c>
      <c r="D24" s="17" t="s">
        <v>20</v>
      </c>
      <c r="E24" s="17" t="s">
        <v>20</v>
      </c>
      <c r="F24" s="17" t="s">
        <v>20</v>
      </c>
      <c r="G24" s="17" t="s">
        <v>20</v>
      </c>
      <c r="J24" s="143"/>
      <c r="K24" s="143"/>
      <c r="L24" s="143"/>
      <c r="M24" s="143"/>
      <c r="N24" s="143"/>
      <c r="O24" s="143"/>
      <c r="P24" s="144"/>
    </row>
    <row r="25" spans="1:17" x14ac:dyDescent="0.45">
      <c r="A25" s="17" t="s">
        <v>20</v>
      </c>
      <c r="B25" s="17" t="s">
        <v>20</v>
      </c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20</v>
      </c>
      <c r="J25" s="143"/>
      <c r="K25" s="143"/>
      <c r="L25" s="143"/>
      <c r="M25" s="143"/>
      <c r="N25" s="143"/>
      <c r="O25" s="143"/>
      <c r="P25" s="144"/>
    </row>
    <row r="26" spans="1:17" x14ac:dyDescent="0.45">
      <c r="A26" s="17" t="s">
        <v>20</v>
      </c>
      <c r="B26" s="17" t="s">
        <v>20</v>
      </c>
      <c r="C26" s="17" t="s">
        <v>20</v>
      </c>
      <c r="D26" s="17" t="s">
        <v>20</v>
      </c>
      <c r="E26" s="17" t="s">
        <v>20</v>
      </c>
      <c r="F26" s="17" t="s">
        <v>20</v>
      </c>
      <c r="G26" s="17" t="s">
        <v>20</v>
      </c>
      <c r="J26" s="143"/>
      <c r="K26" s="143"/>
      <c r="L26" s="143"/>
      <c r="M26" s="143"/>
      <c r="N26" s="143"/>
      <c r="O26" s="143"/>
      <c r="P26" s="144"/>
    </row>
    <row r="27" spans="1:17" x14ac:dyDescent="0.45">
      <c r="A27" s="17" t="s">
        <v>20</v>
      </c>
      <c r="B27" s="17" t="s">
        <v>20</v>
      </c>
      <c r="C27" s="17" t="s">
        <v>20</v>
      </c>
      <c r="D27" s="17" t="s">
        <v>20</v>
      </c>
      <c r="E27" s="17" t="s">
        <v>20</v>
      </c>
      <c r="F27" s="17" t="s">
        <v>20</v>
      </c>
      <c r="G27" s="17" t="s">
        <v>20</v>
      </c>
      <c r="J27" s="145"/>
      <c r="K27" s="145"/>
      <c r="L27" s="145"/>
      <c r="M27" s="145"/>
      <c r="N27" s="145"/>
      <c r="O27" s="145"/>
      <c r="P27" s="146"/>
    </row>
    <row r="28" spans="1:17" x14ac:dyDescent="0.45">
      <c r="A28" s="17" t="s">
        <v>20</v>
      </c>
      <c r="B28" s="17" t="s">
        <v>20</v>
      </c>
      <c r="C28" s="17" t="s">
        <v>20</v>
      </c>
      <c r="D28" s="17" t="s">
        <v>20</v>
      </c>
      <c r="E28" s="17" t="s">
        <v>20</v>
      </c>
      <c r="F28" s="17" t="s">
        <v>20</v>
      </c>
      <c r="G28" s="17" t="s">
        <v>20</v>
      </c>
    </row>
    <row r="29" spans="1:17" ht="14.65" thickBot="1" x14ac:dyDescent="0.5">
      <c r="A29" s="17" t="s">
        <v>20</v>
      </c>
      <c r="B29" s="17" t="s">
        <v>20</v>
      </c>
      <c r="C29" s="17" t="s">
        <v>20</v>
      </c>
      <c r="D29" s="17" t="s">
        <v>20</v>
      </c>
      <c r="E29" s="17" t="s">
        <v>20</v>
      </c>
      <c r="F29" s="17" t="s">
        <v>20</v>
      </c>
      <c r="G29" s="17" t="s">
        <v>20</v>
      </c>
      <c r="I29" s="4" t="s">
        <v>24</v>
      </c>
      <c r="J29" s="4"/>
      <c r="K29" s="4"/>
      <c r="L29" s="4"/>
      <c r="M29" s="4"/>
      <c r="N29" s="4"/>
      <c r="O29" s="4"/>
      <c r="P29" s="4" t="s">
        <v>25</v>
      </c>
      <c r="Q29" s="2">
        <v>2021</v>
      </c>
    </row>
    <row r="30" spans="1:17" ht="14.65" thickBot="1" x14ac:dyDescent="0.5">
      <c r="A30" s="17" t="s">
        <v>20</v>
      </c>
      <c r="B30" s="17" t="s">
        <v>20</v>
      </c>
      <c r="C30" s="17" t="s">
        <v>20</v>
      </c>
      <c r="D30" s="17" t="s">
        <v>20</v>
      </c>
      <c r="E30" s="17" t="s">
        <v>20</v>
      </c>
      <c r="F30" s="17" t="s">
        <v>20</v>
      </c>
      <c r="G30" s="17" t="s">
        <v>20</v>
      </c>
      <c r="J30" s="1" t="s">
        <v>13</v>
      </c>
      <c r="K30" s="1"/>
      <c r="L30" s="1"/>
    </row>
    <row r="31" spans="1:17" x14ac:dyDescent="0.45">
      <c r="A31" s="17" t="s">
        <v>20</v>
      </c>
      <c r="B31" s="17" t="s">
        <v>20</v>
      </c>
      <c r="C31" s="17" t="s">
        <v>20</v>
      </c>
      <c r="D31" s="17" t="s">
        <v>20</v>
      </c>
      <c r="E31" s="17" t="s">
        <v>20</v>
      </c>
      <c r="F31" s="17" t="s">
        <v>20</v>
      </c>
      <c r="G31" s="17" t="s">
        <v>20</v>
      </c>
      <c r="I31" s="16" t="s">
        <v>26</v>
      </c>
      <c r="J31" s="10">
        <v>0.48</v>
      </c>
      <c r="K31" s="10"/>
      <c r="L31" s="10"/>
    </row>
    <row r="32" spans="1:17" x14ac:dyDescent="0.45">
      <c r="A32" s="17" t="s">
        <v>20</v>
      </c>
      <c r="B32" s="17" t="s">
        <v>20</v>
      </c>
      <c r="C32" s="17" t="s">
        <v>20</v>
      </c>
      <c r="D32" s="17" t="s">
        <v>20</v>
      </c>
      <c r="E32" s="17" t="s">
        <v>20</v>
      </c>
      <c r="F32" s="17" t="s">
        <v>20</v>
      </c>
      <c r="G32" s="17" t="s">
        <v>20</v>
      </c>
      <c r="I32" s="16" t="s">
        <v>27</v>
      </c>
      <c r="J32" s="10">
        <v>0.85</v>
      </c>
      <c r="K32" s="10"/>
      <c r="L32" s="10"/>
    </row>
    <row r="33" spans="1:17" x14ac:dyDescent="0.45">
      <c r="A33" s="17" t="s">
        <v>20</v>
      </c>
      <c r="B33" s="17" t="s">
        <v>20</v>
      </c>
      <c r="C33" s="17" t="s">
        <v>20</v>
      </c>
      <c r="D33" s="17" t="s">
        <v>20</v>
      </c>
      <c r="E33" s="17" t="s">
        <v>20</v>
      </c>
      <c r="F33" s="17" t="s">
        <v>20</v>
      </c>
      <c r="G33" s="17" t="s">
        <v>20</v>
      </c>
      <c r="I33" s="16" t="s">
        <v>28</v>
      </c>
      <c r="J33" s="10">
        <v>1.37</v>
      </c>
      <c r="K33" s="10"/>
      <c r="L33" s="10"/>
    </row>
    <row r="34" spans="1:17" x14ac:dyDescent="0.45">
      <c r="A34" s="17" t="s">
        <v>20</v>
      </c>
      <c r="B34" s="17" t="s">
        <v>20</v>
      </c>
      <c r="C34" s="17" t="s">
        <v>20</v>
      </c>
      <c r="D34" s="17" t="s">
        <v>20</v>
      </c>
      <c r="E34" s="17" t="s">
        <v>20</v>
      </c>
      <c r="F34" s="17" t="s">
        <v>20</v>
      </c>
      <c r="G34" s="17" t="s">
        <v>20</v>
      </c>
      <c r="I34" s="16" t="s">
        <v>29</v>
      </c>
      <c r="J34" s="10">
        <v>0.83</v>
      </c>
      <c r="K34" s="10"/>
      <c r="L34" s="10"/>
    </row>
    <row r="35" spans="1:17" x14ac:dyDescent="0.45">
      <c r="A35" s="17" t="s">
        <v>20</v>
      </c>
      <c r="B35" s="17" t="s">
        <v>20</v>
      </c>
      <c r="C35" s="17" t="s">
        <v>20</v>
      </c>
      <c r="D35" s="17" t="s">
        <v>20</v>
      </c>
      <c r="E35" s="17" t="s">
        <v>20</v>
      </c>
      <c r="F35" s="17" t="s">
        <v>20</v>
      </c>
      <c r="G35" s="17" t="s">
        <v>20</v>
      </c>
      <c r="I35" s="61" t="s">
        <v>30</v>
      </c>
      <c r="J35" s="63">
        <v>0.83</v>
      </c>
      <c r="K35" s="63"/>
      <c r="L35" s="63"/>
    </row>
    <row r="36" spans="1:17" x14ac:dyDescent="0.45">
      <c r="A36" s="17" t="s">
        <v>20</v>
      </c>
      <c r="B36" s="17" t="s">
        <v>20</v>
      </c>
      <c r="C36" s="17" t="s">
        <v>20</v>
      </c>
      <c r="D36" s="17" t="s">
        <v>20</v>
      </c>
      <c r="E36" s="17" t="s">
        <v>20</v>
      </c>
      <c r="F36" s="17" t="s">
        <v>20</v>
      </c>
      <c r="G36" s="17" t="s">
        <v>20</v>
      </c>
      <c r="I36" s="16"/>
      <c r="J36" s="16"/>
    </row>
    <row r="37" spans="1:17" x14ac:dyDescent="0.45">
      <c r="A37" s="17" t="s">
        <v>20</v>
      </c>
      <c r="B37" s="17" t="s">
        <v>20</v>
      </c>
      <c r="C37" s="17" t="s">
        <v>20</v>
      </c>
      <c r="D37" s="17" t="s">
        <v>20</v>
      </c>
      <c r="E37" s="17" t="s">
        <v>20</v>
      </c>
      <c r="F37" s="17" t="s">
        <v>20</v>
      </c>
      <c r="G37" s="17" t="s">
        <v>20</v>
      </c>
      <c r="I37" s="16"/>
      <c r="J37" s="10"/>
    </row>
    <row r="38" spans="1:17" ht="14.65" thickBot="1" x14ac:dyDescent="0.5">
      <c r="A38" s="17" t="s">
        <v>20</v>
      </c>
      <c r="B38" s="17" t="s">
        <v>20</v>
      </c>
      <c r="C38" s="17" t="s">
        <v>20</v>
      </c>
      <c r="D38" s="17" t="s">
        <v>20</v>
      </c>
      <c r="E38" s="17" t="s">
        <v>20</v>
      </c>
      <c r="F38" s="17" t="s">
        <v>20</v>
      </c>
      <c r="G38" s="17" t="s">
        <v>20</v>
      </c>
      <c r="I38" s="16"/>
      <c r="J38" s="16"/>
      <c r="K38" s="62"/>
      <c r="Q38" s="3">
        <v>2021</v>
      </c>
    </row>
    <row r="39" spans="1:17" x14ac:dyDescent="0.45">
      <c r="A39" s="17" t="s">
        <v>20</v>
      </c>
      <c r="B39" s="17" t="s">
        <v>20</v>
      </c>
      <c r="C39" s="17" t="s">
        <v>20</v>
      </c>
      <c r="D39" s="17" t="s">
        <v>20</v>
      </c>
      <c r="E39" s="17" t="s">
        <v>20</v>
      </c>
      <c r="F39" s="17" t="s">
        <v>20</v>
      </c>
      <c r="G39" s="17" t="s">
        <v>20</v>
      </c>
    </row>
    <row r="40" spans="1:17" x14ac:dyDescent="0.45">
      <c r="A40" s="17" t="s">
        <v>20</v>
      </c>
      <c r="B40" s="17" t="s">
        <v>20</v>
      </c>
      <c r="C40" s="17" t="s">
        <v>20</v>
      </c>
      <c r="D40" s="17" t="s">
        <v>20</v>
      </c>
      <c r="E40" s="17" t="s">
        <v>20</v>
      </c>
      <c r="F40" s="17" t="s">
        <v>20</v>
      </c>
      <c r="G40" s="17" t="s">
        <v>20</v>
      </c>
    </row>
    <row r="41" spans="1:17" x14ac:dyDescent="0.45">
      <c r="A41" s="17" t="s">
        <v>20</v>
      </c>
      <c r="B41" s="17" t="s">
        <v>20</v>
      </c>
      <c r="C41" s="17" t="s">
        <v>20</v>
      </c>
      <c r="D41" s="17" t="s">
        <v>20</v>
      </c>
      <c r="E41" s="17" t="s">
        <v>20</v>
      </c>
      <c r="F41" s="17" t="s">
        <v>20</v>
      </c>
      <c r="G41" s="17" t="s">
        <v>20</v>
      </c>
    </row>
    <row r="42" spans="1:17" x14ac:dyDescent="0.45">
      <c r="A42" s="17" t="s">
        <v>20</v>
      </c>
      <c r="B42" s="17" t="s">
        <v>20</v>
      </c>
      <c r="C42" s="17" t="s">
        <v>20</v>
      </c>
      <c r="D42" s="17" t="s">
        <v>20</v>
      </c>
      <c r="E42" s="17" t="s">
        <v>20</v>
      </c>
      <c r="F42" s="17" t="s">
        <v>20</v>
      </c>
      <c r="G42" s="17" t="s">
        <v>20</v>
      </c>
    </row>
    <row r="43" spans="1:17" x14ac:dyDescent="0.45">
      <c r="A43" s="17" t="s">
        <v>20</v>
      </c>
      <c r="B43" s="17" t="s">
        <v>20</v>
      </c>
      <c r="C43" s="17" t="s">
        <v>20</v>
      </c>
      <c r="D43" s="17" t="s">
        <v>20</v>
      </c>
      <c r="E43" s="17" t="s">
        <v>20</v>
      </c>
      <c r="F43" s="17" t="s">
        <v>20</v>
      </c>
      <c r="G43" s="17" t="s">
        <v>20</v>
      </c>
    </row>
    <row r="44" spans="1:17" x14ac:dyDescent="0.45">
      <c r="A44" s="17" t="s">
        <v>20</v>
      </c>
      <c r="B44" s="17" t="s">
        <v>20</v>
      </c>
      <c r="C44" s="17" t="s">
        <v>20</v>
      </c>
      <c r="D44" s="17" t="s">
        <v>20</v>
      </c>
      <c r="E44" s="17" t="s">
        <v>20</v>
      </c>
      <c r="F44" s="17" t="s">
        <v>20</v>
      </c>
      <c r="G44" s="17" t="s">
        <v>20</v>
      </c>
    </row>
    <row r="45" spans="1:17" x14ac:dyDescent="0.45">
      <c r="A45" s="17" t="s">
        <v>20</v>
      </c>
      <c r="B45" s="17" t="s">
        <v>20</v>
      </c>
      <c r="C45" s="17" t="s">
        <v>20</v>
      </c>
      <c r="D45" s="17" t="s">
        <v>20</v>
      </c>
      <c r="E45" s="17" t="s">
        <v>20</v>
      </c>
      <c r="F45" s="17" t="s">
        <v>20</v>
      </c>
      <c r="G45" s="17" t="s">
        <v>20</v>
      </c>
    </row>
    <row r="46" spans="1:17" x14ac:dyDescent="0.45">
      <c r="A46" s="17" t="s">
        <v>20</v>
      </c>
      <c r="B46" s="17" t="s">
        <v>20</v>
      </c>
      <c r="C46" s="17" t="s">
        <v>20</v>
      </c>
      <c r="D46" s="17" t="s">
        <v>20</v>
      </c>
      <c r="E46" s="17" t="s">
        <v>20</v>
      </c>
      <c r="F46" s="17" t="s">
        <v>20</v>
      </c>
      <c r="G46" s="17" t="s">
        <v>20</v>
      </c>
    </row>
    <row r="47" spans="1:17" x14ac:dyDescent="0.45">
      <c r="A47" s="17" t="s">
        <v>20</v>
      </c>
      <c r="B47" s="17" t="s">
        <v>20</v>
      </c>
      <c r="C47" s="17" t="s">
        <v>20</v>
      </c>
      <c r="D47" s="17" t="s">
        <v>20</v>
      </c>
      <c r="E47" s="17" t="s">
        <v>20</v>
      </c>
      <c r="F47" s="17" t="s">
        <v>20</v>
      </c>
      <c r="G47" s="17" t="s">
        <v>20</v>
      </c>
    </row>
    <row r="48" spans="1:17" x14ac:dyDescent="0.45">
      <c r="A48" s="17" t="s">
        <v>20</v>
      </c>
      <c r="B48" s="17" t="s">
        <v>20</v>
      </c>
      <c r="C48" s="17" t="s">
        <v>20</v>
      </c>
      <c r="D48" s="17" t="s">
        <v>20</v>
      </c>
      <c r="E48" s="17" t="s">
        <v>20</v>
      </c>
      <c r="F48" s="17" t="s">
        <v>20</v>
      </c>
      <c r="G48" s="17" t="s">
        <v>20</v>
      </c>
    </row>
    <row r="49" spans="1:7" x14ac:dyDescent="0.45">
      <c r="A49" s="17" t="s">
        <v>20</v>
      </c>
      <c r="B49" s="17" t="s">
        <v>20</v>
      </c>
      <c r="C49" s="17" t="s">
        <v>20</v>
      </c>
      <c r="D49" s="17" t="s">
        <v>20</v>
      </c>
      <c r="E49" s="17" t="s">
        <v>20</v>
      </c>
      <c r="F49" s="17" t="s">
        <v>20</v>
      </c>
      <c r="G49" s="17" t="s">
        <v>20</v>
      </c>
    </row>
    <row r="50" spans="1:7" x14ac:dyDescent="0.45">
      <c r="A50" s="17" t="s">
        <v>20</v>
      </c>
      <c r="B50" s="17" t="s">
        <v>20</v>
      </c>
      <c r="C50" s="17" t="s">
        <v>20</v>
      </c>
      <c r="D50" s="17" t="s">
        <v>20</v>
      </c>
      <c r="E50" s="17" t="s">
        <v>20</v>
      </c>
      <c r="F50" s="17" t="s">
        <v>20</v>
      </c>
      <c r="G50" s="17" t="s">
        <v>20</v>
      </c>
    </row>
    <row r="51" spans="1:7" x14ac:dyDescent="0.45">
      <c r="A51" s="17" t="s">
        <v>20</v>
      </c>
      <c r="B51" s="17" t="s">
        <v>20</v>
      </c>
      <c r="C51" s="17" t="s">
        <v>20</v>
      </c>
      <c r="D51" s="17" t="s">
        <v>20</v>
      </c>
      <c r="E51" s="17" t="s">
        <v>20</v>
      </c>
      <c r="F51" s="17" t="s">
        <v>20</v>
      </c>
      <c r="G51" s="17" t="s">
        <v>20</v>
      </c>
    </row>
    <row r="52" spans="1:7" x14ac:dyDescent="0.45">
      <c r="A52" s="17" t="s">
        <v>20</v>
      </c>
      <c r="B52" s="17" t="s">
        <v>20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</row>
    <row r="53" spans="1:7" x14ac:dyDescent="0.45">
      <c r="A53" s="17" t="s">
        <v>20</v>
      </c>
      <c r="B53" s="17" t="s">
        <v>20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</row>
    <row r="54" spans="1:7" x14ac:dyDescent="0.45">
      <c r="A54" s="17" t="s">
        <v>20</v>
      </c>
      <c r="B54" s="17" t="s">
        <v>20</v>
      </c>
      <c r="C54" s="17" t="s">
        <v>20</v>
      </c>
      <c r="D54" s="17" t="s">
        <v>20</v>
      </c>
      <c r="E54" s="17" t="s">
        <v>20</v>
      </c>
      <c r="F54" s="17" t="s">
        <v>20</v>
      </c>
      <c r="G54" s="17" t="s">
        <v>20</v>
      </c>
    </row>
    <row r="55" spans="1:7" x14ac:dyDescent="0.45">
      <c r="A55" s="17" t="s">
        <v>20</v>
      </c>
      <c r="B55" s="17" t="s">
        <v>20</v>
      </c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</row>
    <row r="56" spans="1:7" x14ac:dyDescent="0.45">
      <c r="A56" s="2"/>
      <c r="B56" s="2"/>
      <c r="C56" s="2"/>
      <c r="D56" s="2"/>
      <c r="E56" s="2"/>
      <c r="F56" s="2"/>
      <c r="G56" s="2"/>
    </row>
    <row r="57" spans="1:7" x14ac:dyDescent="0.45">
      <c r="A57" s="2"/>
      <c r="B57" s="2"/>
      <c r="C57" s="2"/>
      <c r="D57" s="2"/>
      <c r="E57" s="2"/>
      <c r="F57" s="2"/>
      <c r="G57" s="2"/>
    </row>
    <row r="58" spans="1:7" x14ac:dyDescent="0.45">
      <c r="A58" s="2"/>
      <c r="B58" s="2"/>
      <c r="C58" s="2"/>
      <c r="D58" s="2"/>
      <c r="E58" s="2"/>
      <c r="F58" s="2"/>
      <c r="G58" s="2"/>
    </row>
    <row r="59" spans="1:7" x14ac:dyDescent="0.45">
      <c r="A59" s="2"/>
      <c r="B59" s="2"/>
      <c r="C59" s="2"/>
      <c r="D59" s="2"/>
      <c r="E59" s="2"/>
      <c r="F59" s="2"/>
      <c r="G59" s="2"/>
    </row>
    <row r="60" spans="1:7" x14ac:dyDescent="0.45">
      <c r="A60" s="2"/>
      <c r="B60" s="2"/>
      <c r="C60" s="2"/>
      <c r="D60" s="2"/>
      <c r="E60" s="2"/>
      <c r="F60" s="2"/>
      <c r="G60" s="2"/>
    </row>
    <row r="61" spans="1:7" x14ac:dyDescent="0.45">
      <c r="A61" s="2"/>
      <c r="B61" s="2"/>
      <c r="C61" s="2"/>
      <c r="D61" s="2"/>
      <c r="E61" s="2"/>
      <c r="F61" s="2"/>
      <c r="G61" s="2"/>
    </row>
    <row r="62" spans="1:7" x14ac:dyDescent="0.45">
      <c r="A62" s="2"/>
      <c r="B62" s="2"/>
      <c r="C62" s="2"/>
      <c r="D62" s="2"/>
      <c r="E62" s="2"/>
      <c r="F62" s="2"/>
      <c r="G62" s="2"/>
    </row>
    <row r="63" spans="1:7" x14ac:dyDescent="0.45">
      <c r="A63" s="2"/>
      <c r="B63" s="2"/>
      <c r="C63" s="2"/>
      <c r="D63" s="2"/>
      <c r="E63" s="2"/>
      <c r="F63" s="2"/>
      <c r="G63" s="2"/>
    </row>
    <row r="64" spans="1:7" x14ac:dyDescent="0.45">
      <c r="A64" s="2"/>
      <c r="B64" s="2"/>
      <c r="C64" s="2"/>
      <c r="D64" s="2"/>
      <c r="E64" s="2"/>
      <c r="F64" s="2"/>
      <c r="G64" s="2"/>
    </row>
    <row r="65" spans="1:7" x14ac:dyDescent="0.45">
      <c r="A65" s="2"/>
      <c r="B65" s="2"/>
      <c r="C65" s="2"/>
      <c r="D65" s="2"/>
      <c r="E65" s="2"/>
      <c r="F65" s="2"/>
      <c r="G65" s="2"/>
    </row>
    <row r="66" spans="1:7" x14ac:dyDescent="0.45">
      <c r="A66" s="2"/>
      <c r="B66" s="2"/>
      <c r="C66" s="2"/>
      <c r="D66" s="2"/>
      <c r="E66" s="2"/>
      <c r="F66" s="2"/>
      <c r="G66" s="2"/>
    </row>
    <row r="67" spans="1:7" x14ac:dyDescent="0.45">
      <c r="A67" s="2"/>
      <c r="B67" s="2"/>
      <c r="C67" s="2"/>
      <c r="D67" s="2"/>
      <c r="E67" s="2"/>
      <c r="F67" s="2"/>
      <c r="G67" s="2"/>
    </row>
    <row r="68" spans="1:7" x14ac:dyDescent="0.45">
      <c r="A68" s="2"/>
      <c r="B68" s="2"/>
      <c r="C68" s="2"/>
      <c r="D68" s="2"/>
      <c r="E68" s="2"/>
      <c r="F68" s="2"/>
      <c r="G68" s="2"/>
    </row>
    <row r="69" spans="1:7" x14ac:dyDescent="0.45">
      <c r="A69" s="2"/>
      <c r="B69" s="2"/>
      <c r="C69" s="2"/>
      <c r="D69" s="2"/>
      <c r="E69" s="2"/>
      <c r="F69" s="2"/>
      <c r="G69" s="2"/>
    </row>
    <row r="70" spans="1:7" x14ac:dyDescent="0.45">
      <c r="A70" s="2"/>
      <c r="B70" s="2"/>
      <c r="C70" s="2"/>
      <c r="D70" s="2"/>
      <c r="E70" s="2"/>
      <c r="F70" s="2"/>
      <c r="G70" s="2"/>
    </row>
    <row r="71" spans="1:7" x14ac:dyDescent="0.45">
      <c r="A71" s="2"/>
      <c r="B71" s="2"/>
      <c r="C71" s="2"/>
      <c r="D71" s="2"/>
      <c r="E71" s="2"/>
      <c r="F71" s="2"/>
      <c r="G71" s="2"/>
    </row>
    <row r="72" spans="1:7" x14ac:dyDescent="0.45">
      <c r="A72" s="2"/>
      <c r="B72" s="2"/>
      <c r="C72" s="2"/>
      <c r="D72" s="2"/>
      <c r="E72" s="2"/>
      <c r="F72" s="2"/>
      <c r="G72" s="2"/>
    </row>
    <row r="73" spans="1:7" x14ac:dyDescent="0.45">
      <c r="A73" s="2"/>
      <c r="B73" s="2"/>
      <c r="C73" s="2"/>
      <c r="D73" s="2"/>
      <c r="E73" s="2"/>
      <c r="F73" s="2"/>
      <c r="G73" s="2"/>
    </row>
    <row r="74" spans="1:7" x14ac:dyDescent="0.45">
      <c r="A74" s="2"/>
      <c r="B74" s="2"/>
      <c r="C74" s="2"/>
      <c r="D74" s="2"/>
      <c r="E74" s="2"/>
      <c r="F74" s="2"/>
      <c r="G74" s="2"/>
    </row>
    <row r="75" spans="1:7" x14ac:dyDescent="0.45">
      <c r="A75" s="2"/>
      <c r="B75" s="2"/>
      <c r="C75" s="2"/>
      <c r="D75" s="2"/>
      <c r="E75" s="2"/>
      <c r="F75" s="2"/>
      <c r="G75" s="2"/>
    </row>
    <row r="76" spans="1:7" x14ac:dyDescent="0.45">
      <c r="A76" s="2"/>
      <c r="B76" s="2"/>
      <c r="C76" s="2"/>
      <c r="D76" s="2"/>
      <c r="E76" s="2"/>
      <c r="F76" s="2"/>
      <c r="G76" s="2"/>
    </row>
    <row r="77" spans="1:7" x14ac:dyDescent="0.45">
      <c r="A77" s="2"/>
      <c r="B77" s="2"/>
      <c r="C77" s="2"/>
      <c r="D77" s="2"/>
      <c r="E77" s="2"/>
      <c r="F77" s="2"/>
      <c r="G77" s="2"/>
    </row>
    <row r="78" spans="1:7" x14ac:dyDescent="0.45">
      <c r="A78" s="2"/>
      <c r="B78" s="2"/>
      <c r="C78" s="2"/>
      <c r="D78" s="2"/>
      <c r="E78" s="2"/>
      <c r="F78" s="2"/>
      <c r="G78" s="2"/>
    </row>
    <row r="79" spans="1:7" x14ac:dyDescent="0.45">
      <c r="A79" s="2"/>
      <c r="B79" s="2"/>
      <c r="C79" s="2"/>
      <c r="D79" s="2"/>
      <c r="E79" s="2"/>
      <c r="F79" s="2"/>
      <c r="G79" s="2"/>
    </row>
    <row r="80" spans="1:7" x14ac:dyDescent="0.45">
      <c r="A80" s="2"/>
      <c r="B80" s="2"/>
      <c r="C80" s="2"/>
      <c r="D80" s="2"/>
      <c r="E80" s="2"/>
      <c r="F80" s="2"/>
      <c r="G80" s="2"/>
    </row>
    <row r="81" spans="1:7" x14ac:dyDescent="0.45">
      <c r="A81" s="2"/>
      <c r="B81" s="2"/>
      <c r="C81" s="2"/>
      <c r="D81" s="2"/>
      <c r="E81" s="2"/>
      <c r="F81" s="2"/>
      <c r="G81" s="2"/>
    </row>
    <row r="82" spans="1:7" x14ac:dyDescent="0.45">
      <c r="A82" s="2"/>
      <c r="B82" s="2"/>
      <c r="C82" s="2"/>
      <c r="D82" s="2"/>
      <c r="E82" s="2"/>
      <c r="F82" s="2"/>
      <c r="G82" s="2"/>
    </row>
    <row r="83" spans="1:7" x14ac:dyDescent="0.45">
      <c r="A83" s="2"/>
      <c r="B83" s="2"/>
      <c r="C83" s="2"/>
      <c r="D83" s="2"/>
      <c r="E83" s="2"/>
      <c r="F83" s="2"/>
      <c r="G83" s="2"/>
    </row>
    <row r="84" spans="1:7" x14ac:dyDescent="0.45">
      <c r="A84" s="2"/>
      <c r="B84" s="2"/>
      <c r="C84" s="2"/>
      <c r="D84" s="2"/>
      <c r="E84" s="2"/>
      <c r="F84" s="2"/>
      <c r="G84" s="2"/>
    </row>
    <row r="85" spans="1:7" x14ac:dyDescent="0.45">
      <c r="A85" s="2"/>
      <c r="B85" s="2"/>
      <c r="C85" s="2"/>
      <c r="D85" s="2"/>
      <c r="E85" s="2"/>
      <c r="F85" s="2"/>
      <c r="G85" s="2"/>
    </row>
    <row r="86" spans="1:7" x14ac:dyDescent="0.45">
      <c r="A86" s="2"/>
      <c r="B86" s="2"/>
      <c r="C86" s="2"/>
      <c r="D86" s="2"/>
      <c r="E86" s="2"/>
      <c r="F86" s="2"/>
      <c r="G86" s="2"/>
    </row>
    <row r="87" spans="1:7" x14ac:dyDescent="0.45">
      <c r="A87" s="2"/>
      <c r="B87" s="2"/>
      <c r="C87" s="2"/>
      <c r="D87" s="2"/>
      <c r="E87" s="2"/>
      <c r="F87" s="2"/>
      <c r="G87" s="2"/>
    </row>
    <row r="88" spans="1:7" x14ac:dyDescent="0.45">
      <c r="A88" s="2"/>
      <c r="B88" s="2"/>
      <c r="C88" s="2"/>
      <c r="D88" s="2"/>
      <c r="E88" s="2"/>
      <c r="F88" s="2"/>
      <c r="G88" s="2"/>
    </row>
    <row r="89" spans="1:7" x14ac:dyDescent="0.45">
      <c r="A89" s="2"/>
      <c r="B89" s="2"/>
      <c r="C89" s="2"/>
      <c r="D89" s="2"/>
      <c r="E89" s="2"/>
      <c r="F89" s="2"/>
      <c r="G89" s="2"/>
    </row>
    <row r="90" spans="1:7" x14ac:dyDescent="0.45">
      <c r="A90" s="2"/>
      <c r="B90" s="2"/>
      <c r="C90" s="2"/>
      <c r="D90" s="2"/>
      <c r="E90" s="2"/>
      <c r="F90" s="2"/>
      <c r="G90" s="2"/>
    </row>
    <row r="91" spans="1:7" x14ac:dyDescent="0.45">
      <c r="A91" s="2"/>
      <c r="B91" s="2"/>
      <c r="C91" s="2"/>
      <c r="D91" s="2"/>
      <c r="E91" s="2"/>
      <c r="F91" s="2"/>
      <c r="G91" s="2"/>
    </row>
  </sheetData>
  <mergeCells count="3">
    <mergeCell ref="J16:P16"/>
    <mergeCell ref="J17:P27"/>
    <mergeCell ref="A4:G5"/>
  </mergeCells>
  <hyperlinks>
    <hyperlink ref="A4:G5" r:id="rId1" display="See Aluminum Standard Interpretation and Application Procedures.docx for more information" xr:uid="{0EFB1067-DE3E-4382-912D-6A14B4128E64}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83"/>
  <sheetViews>
    <sheetView topLeftCell="A5" zoomScale="115" zoomScaleNormal="115" workbookViewId="0">
      <selection activeCell="J16" sqref="J16:P26"/>
    </sheetView>
  </sheetViews>
  <sheetFormatPr defaultColWidth="9.1328125" defaultRowHeight="14.25" x14ac:dyDescent="0.45"/>
  <cols>
    <col min="2" max="2" width="10.73046875" bestFit="1" customWidth="1"/>
    <col min="3" max="4" width="10.73046875" customWidth="1"/>
    <col min="8" max="9" width="9.1328125" style="2"/>
    <col min="10" max="10" width="13.1328125" style="2" customWidth="1"/>
    <col min="11" max="17" width="9.1328125" style="2"/>
  </cols>
  <sheetData>
    <row r="1" spans="1:17" s="2" customFormat="1" ht="30.75" customHeight="1" x14ac:dyDescent="0.45">
      <c r="A1" s="130" t="s">
        <v>31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P1" s="5"/>
    </row>
    <row r="2" spans="1:17" s="2" customFormat="1" ht="18" x14ac:dyDescent="0.45">
      <c r="A2" s="131" t="s">
        <v>32</v>
      </c>
    </row>
    <row r="3" spans="1:17" s="2" customFormat="1" ht="18" x14ac:dyDescent="0.45">
      <c r="A3" s="131" t="s">
        <v>6</v>
      </c>
    </row>
    <row r="4" spans="1:17" s="2" customFormat="1" x14ac:dyDescent="0.45">
      <c r="A4" s="147" t="s">
        <v>7</v>
      </c>
      <c r="B4" s="147"/>
      <c r="C4" s="147"/>
      <c r="D4" s="147"/>
      <c r="E4" s="147"/>
      <c r="F4" s="147"/>
      <c r="G4" s="147"/>
    </row>
    <row r="5" spans="1:17" ht="21.75" customHeight="1" x14ac:dyDescent="0.45">
      <c r="A5" s="147"/>
      <c r="B5" s="147"/>
      <c r="C5" s="147"/>
      <c r="D5" s="147"/>
      <c r="E5" s="147"/>
      <c r="F5" s="147"/>
      <c r="G5" s="147"/>
    </row>
    <row r="6" spans="1:17" ht="15" customHeight="1" thickBot="1" x14ac:dyDescent="0.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I6" s="4" t="s">
        <v>8</v>
      </c>
      <c r="J6" s="3"/>
      <c r="K6" s="3"/>
      <c r="L6" s="3"/>
      <c r="M6" s="3"/>
      <c r="N6" s="3"/>
      <c r="O6" s="3"/>
      <c r="P6" s="3"/>
    </row>
    <row r="7" spans="1:17" x14ac:dyDescent="0.45">
      <c r="A7" s="6"/>
      <c r="B7" s="6"/>
      <c r="C7" s="6" t="s">
        <v>16</v>
      </c>
      <c r="D7" s="6" t="s">
        <v>17</v>
      </c>
      <c r="E7" s="6" t="s">
        <v>18</v>
      </c>
      <c r="F7" s="6" t="s">
        <v>17</v>
      </c>
      <c r="G7" s="6"/>
      <c r="J7" s="90" t="s">
        <v>11</v>
      </c>
      <c r="K7" s="90" t="s">
        <v>12</v>
      </c>
      <c r="L7" s="12" t="s">
        <v>13</v>
      </c>
      <c r="M7" s="12" t="s">
        <v>14</v>
      </c>
      <c r="N7" s="12" t="s">
        <v>15</v>
      </c>
      <c r="O7" s="12"/>
      <c r="P7" s="12"/>
      <c r="Q7" s="12"/>
    </row>
    <row r="8" spans="1:17" x14ac:dyDescent="0.45">
      <c r="A8" s="17" t="s">
        <v>20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7" t="s">
        <v>20</v>
      </c>
      <c r="I8" s="13" t="s">
        <v>19</v>
      </c>
      <c r="J8" s="10" t="str">
        <f>IF(ISNUMBER(C$8),MIN(C$8:C$55),"*")</f>
        <v>*</v>
      </c>
      <c r="K8" s="10" t="str">
        <f>IF(ISNUMBER(D$8),MIN(D$8:D$55),"*")</f>
        <v>*</v>
      </c>
      <c r="L8" s="10" t="str">
        <f>IF(ISNUMBER(E$8),MIN(E$8:E$55),"*")</f>
        <v>*</v>
      </c>
      <c r="M8" s="10" t="str">
        <f>IF(ISNUMBER(F$8),MIN(F$8:F$55),"*")</f>
        <v>*</v>
      </c>
      <c r="N8" s="10" t="str">
        <f>IF(ISNUMBER(G$8),MIN(G$8:G$55),"*")</f>
        <v>*</v>
      </c>
      <c r="O8" s="10"/>
      <c r="P8" s="10"/>
      <c r="Q8" s="10"/>
    </row>
    <row r="9" spans="1:17" x14ac:dyDescent="0.45">
      <c r="A9" s="17" t="s">
        <v>20</v>
      </c>
      <c r="B9" s="17" t="s">
        <v>20</v>
      </c>
      <c r="C9" s="17" t="s">
        <v>20</v>
      </c>
      <c r="D9" s="17" t="s">
        <v>20</v>
      </c>
      <c r="E9" s="17" t="s">
        <v>20</v>
      </c>
      <c r="F9" s="17" t="s">
        <v>20</v>
      </c>
      <c r="G9" s="17" t="s">
        <v>20</v>
      </c>
      <c r="I9" s="13" t="s">
        <v>21</v>
      </c>
      <c r="J9" s="10" t="str">
        <f>IF(ISNUMBER(C$8),MAX(C$8:C$55),"*")</f>
        <v>*</v>
      </c>
      <c r="K9" s="10" t="str">
        <f>IF(ISNUMBER(D$8),MAX(D$8:D$55),"*")</f>
        <v>*</v>
      </c>
      <c r="L9" s="10" t="str">
        <f>IF(ISNUMBER(E$8),MAX(E$8:E$55),"*")</f>
        <v>*</v>
      </c>
      <c r="M9" s="10" t="str">
        <f>IF(ISNUMBER(F$8),MAX(F$8:F$55),"*")</f>
        <v>*</v>
      </c>
      <c r="N9" s="10" t="str">
        <f>IF(ISNUMBER(G$8),MAX(G$8:G$55),"*")</f>
        <v>*</v>
      </c>
      <c r="O9" s="10"/>
      <c r="P9" s="10"/>
      <c r="Q9" s="10"/>
    </row>
    <row r="10" spans="1:17" x14ac:dyDescent="0.45">
      <c r="A10" s="17" t="s">
        <v>20</v>
      </c>
      <c r="B10" s="17" t="s">
        <v>20</v>
      </c>
      <c r="C10" s="17" t="s">
        <v>20</v>
      </c>
      <c r="D10" s="17" t="s">
        <v>20</v>
      </c>
      <c r="E10" s="17" t="s">
        <v>20</v>
      </c>
      <c r="F10" s="17" t="s">
        <v>20</v>
      </c>
      <c r="G10" s="17" t="s">
        <v>20</v>
      </c>
      <c r="I10" s="14">
        <v>0.1</v>
      </c>
      <c r="J10" s="41" t="str">
        <f>IF(ISNUMBER(C$8),PERCENTILE(C$8:C$55,0.1),"*")</f>
        <v>*</v>
      </c>
      <c r="K10" s="41" t="str">
        <f>IF(ISNUMBER(D$8),PERCENTILE(D$8:D$55,0.1),"*")</f>
        <v>*</v>
      </c>
      <c r="L10" s="41" t="str">
        <f>IF(ISNUMBER(E$8),PERCENTILE(E$8:E$55,0.1),"*")</f>
        <v>*</v>
      </c>
      <c r="M10" s="41" t="str">
        <f>IF(ISNUMBER(F$8),PERCENTILE(F$8:F$55,0.1),"*")</f>
        <v>*</v>
      </c>
      <c r="N10" s="41" t="str">
        <f>IF(ISNUMBER(G$8),PERCENTILE(G$8:G$55,0.1),"*")</f>
        <v>*</v>
      </c>
      <c r="O10" s="41"/>
      <c r="P10" s="41"/>
      <c r="Q10" s="41"/>
    </row>
    <row r="11" spans="1:17" x14ac:dyDescent="0.45">
      <c r="A11" s="17" t="s">
        <v>20</v>
      </c>
      <c r="B11" s="17" t="s">
        <v>20</v>
      </c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20</v>
      </c>
      <c r="I11" s="14">
        <v>0.9</v>
      </c>
      <c r="J11" s="41" t="str">
        <f>IF(ISNUMBER(C$8),PERCENTILE(C$8:C$55,0.9),"*")</f>
        <v>*</v>
      </c>
      <c r="K11" s="41" t="str">
        <f>IF(ISNUMBER(D$8),PERCENTILE(D$8:D$55,0.9),"*")</f>
        <v>*</v>
      </c>
      <c r="L11" s="41" t="str">
        <f>IF(ISNUMBER(E$8),PERCENTILE(E$8:E$55,0.9),"*")</f>
        <v>*</v>
      </c>
      <c r="M11" s="41" t="str">
        <f>IF(ISNUMBER(F$8),PERCENTILE(F$8:F$55,0.9),"*")</f>
        <v>*</v>
      </c>
      <c r="N11" s="41" t="str">
        <f>IF(ISNUMBER(G$8),PERCENTILE(G$8:G$55,0.9),"*")</f>
        <v>*</v>
      </c>
      <c r="O11" s="41"/>
      <c r="P11" s="41"/>
      <c r="Q11" s="41"/>
    </row>
    <row r="12" spans="1:17" x14ac:dyDescent="0.45">
      <c r="A12" s="17" t="s">
        <v>20</v>
      </c>
      <c r="B12" s="17" t="s">
        <v>20</v>
      </c>
      <c r="C12" s="17" t="s">
        <v>20</v>
      </c>
      <c r="D12" s="17" t="s">
        <v>20</v>
      </c>
      <c r="E12" s="17" t="s">
        <v>20</v>
      </c>
      <c r="F12" s="17" t="s">
        <v>20</v>
      </c>
      <c r="G12" s="17" t="s">
        <v>20</v>
      </c>
    </row>
    <row r="13" spans="1:17" x14ac:dyDescent="0.45">
      <c r="A13" s="17" t="s">
        <v>20</v>
      </c>
      <c r="B13" s="17" t="s">
        <v>20</v>
      </c>
      <c r="C13" s="17" t="s">
        <v>20</v>
      </c>
      <c r="D13" s="17" t="s">
        <v>20</v>
      </c>
      <c r="E13" s="17" t="s">
        <v>20</v>
      </c>
      <c r="F13" s="17" t="s">
        <v>20</v>
      </c>
      <c r="G13" s="17" t="s">
        <v>20</v>
      </c>
    </row>
    <row r="14" spans="1:17" ht="14.65" thickBot="1" x14ac:dyDescent="0.5">
      <c r="A14" s="17" t="s">
        <v>20</v>
      </c>
      <c r="B14" s="17" t="s">
        <v>20</v>
      </c>
      <c r="C14" s="17" t="s">
        <v>20</v>
      </c>
      <c r="D14" s="17" t="s">
        <v>20</v>
      </c>
      <c r="E14" s="17" t="s">
        <v>20</v>
      </c>
      <c r="F14" s="17" t="s">
        <v>20</v>
      </c>
      <c r="G14" s="17" t="s">
        <v>20</v>
      </c>
      <c r="I14" s="4" t="s">
        <v>22</v>
      </c>
      <c r="J14" s="3"/>
      <c r="K14" s="3"/>
      <c r="L14" s="3"/>
      <c r="M14" s="3"/>
      <c r="N14" s="3"/>
      <c r="O14" s="3"/>
      <c r="P14" s="3"/>
    </row>
    <row r="15" spans="1:17" x14ac:dyDescent="0.45">
      <c r="A15" s="17" t="s">
        <v>20</v>
      </c>
      <c r="B15" s="17" t="s">
        <v>20</v>
      </c>
      <c r="C15" s="17" t="s">
        <v>20</v>
      </c>
      <c r="D15" s="17" t="s">
        <v>20</v>
      </c>
      <c r="E15" s="17" t="s">
        <v>20</v>
      </c>
      <c r="F15" s="17" t="s">
        <v>20</v>
      </c>
      <c r="G15" s="17" t="s">
        <v>20</v>
      </c>
      <c r="J15" s="138" t="s">
        <v>23</v>
      </c>
      <c r="K15" s="139"/>
      <c r="L15" s="139"/>
      <c r="M15" s="139"/>
      <c r="N15" s="139"/>
      <c r="O15" s="139"/>
      <c r="P15" s="140"/>
    </row>
    <row r="16" spans="1:17" ht="15.75" customHeight="1" x14ac:dyDescent="0.45">
      <c r="A16" s="17" t="s">
        <v>20</v>
      </c>
      <c r="B16" s="17" t="s">
        <v>20</v>
      </c>
      <c r="C16" s="17" t="s">
        <v>20</v>
      </c>
      <c r="D16" s="17" t="s">
        <v>20</v>
      </c>
      <c r="E16" s="17" t="s">
        <v>20</v>
      </c>
      <c r="F16" s="17" t="s">
        <v>20</v>
      </c>
      <c r="G16" s="17" t="s">
        <v>20</v>
      </c>
      <c r="J16" s="141" t="s">
        <v>134</v>
      </c>
      <c r="K16" s="141"/>
      <c r="L16" s="141"/>
      <c r="M16" s="141"/>
      <c r="N16" s="141"/>
      <c r="O16" s="141"/>
      <c r="P16" s="142"/>
    </row>
    <row r="17" spans="1:16" ht="15.75" customHeight="1" x14ac:dyDescent="0.45">
      <c r="A17" s="17" t="s">
        <v>20</v>
      </c>
      <c r="B17" s="17" t="s">
        <v>20</v>
      </c>
      <c r="C17" s="17" t="s">
        <v>20</v>
      </c>
      <c r="D17" s="17" t="s">
        <v>20</v>
      </c>
      <c r="E17" s="17" t="s">
        <v>20</v>
      </c>
      <c r="F17" s="17" t="s">
        <v>20</v>
      </c>
      <c r="G17" s="17" t="s">
        <v>20</v>
      </c>
      <c r="J17" s="143"/>
      <c r="K17" s="143"/>
      <c r="L17" s="143"/>
      <c r="M17" s="143"/>
      <c r="N17" s="143"/>
      <c r="O17" s="143"/>
      <c r="P17" s="144"/>
    </row>
    <row r="18" spans="1:16" ht="15.75" customHeight="1" x14ac:dyDescent="0.45">
      <c r="A18" s="17" t="s">
        <v>20</v>
      </c>
      <c r="B18" s="17" t="s">
        <v>20</v>
      </c>
      <c r="C18" s="17" t="s">
        <v>20</v>
      </c>
      <c r="D18" s="17" t="s">
        <v>20</v>
      </c>
      <c r="E18" s="17" t="s">
        <v>20</v>
      </c>
      <c r="F18" s="17" t="s">
        <v>20</v>
      </c>
      <c r="G18" s="17" t="s">
        <v>20</v>
      </c>
      <c r="J18" s="143"/>
      <c r="K18" s="143"/>
      <c r="L18" s="143"/>
      <c r="M18" s="143"/>
      <c r="N18" s="143"/>
      <c r="O18" s="143"/>
      <c r="P18" s="144"/>
    </row>
    <row r="19" spans="1:16" ht="15.75" customHeight="1" x14ac:dyDescent="0.45">
      <c r="A19" s="17" t="s">
        <v>20</v>
      </c>
      <c r="B19" s="17" t="s">
        <v>20</v>
      </c>
      <c r="C19" s="17" t="s">
        <v>20</v>
      </c>
      <c r="D19" s="17" t="s">
        <v>20</v>
      </c>
      <c r="E19" s="17" t="s">
        <v>20</v>
      </c>
      <c r="F19" s="17" t="s">
        <v>20</v>
      </c>
      <c r="G19" s="17" t="s">
        <v>20</v>
      </c>
      <c r="J19" s="143"/>
      <c r="K19" s="143"/>
      <c r="L19" s="143"/>
      <c r="M19" s="143"/>
      <c r="N19" s="143"/>
      <c r="O19" s="143"/>
      <c r="P19" s="144"/>
    </row>
    <row r="20" spans="1:16" ht="15" customHeight="1" x14ac:dyDescent="0.45">
      <c r="A20" s="17" t="s">
        <v>20</v>
      </c>
      <c r="B20" s="17" t="s">
        <v>20</v>
      </c>
      <c r="C20" s="17" t="s">
        <v>20</v>
      </c>
      <c r="D20" s="17" t="s">
        <v>20</v>
      </c>
      <c r="E20" s="17" t="s">
        <v>20</v>
      </c>
      <c r="F20" s="17" t="s">
        <v>20</v>
      </c>
      <c r="G20" s="17" t="s">
        <v>20</v>
      </c>
      <c r="J20" s="143"/>
      <c r="K20" s="143"/>
      <c r="L20" s="143"/>
      <c r="M20" s="143"/>
      <c r="N20" s="143"/>
      <c r="O20" s="143"/>
      <c r="P20" s="144"/>
    </row>
    <row r="21" spans="1:16" x14ac:dyDescent="0.45">
      <c r="A21" s="17" t="s">
        <v>20</v>
      </c>
      <c r="B21" s="17" t="s">
        <v>20</v>
      </c>
      <c r="C21" s="17" t="s">
        <v>20</v>
      </c>
      <c r="D21" s="17" t="s">
        <v>20</v>
      </c>
      <c r="E21" s="17" t="s">
        <v>20</v>
      </c>
      <c r="F21" s="17" t="s">
        <v>20</v>
      </c>
      <c r="G21" s="17" t="s">
        <v>20</v>
      </c>
      <c r="J21" s="143"/>
      <c r="K21" s="143"/>
      <c r="L21" s="143"/>
      <c r="M21" s="143"/>
      <c r="N21" s="143"/>
      <c r="O21" s="143"/>
      <c r="P21" s="144"/>
    </row>
    <row r="22" spans="1:16" x14ac:dyDescent="0.45">
      <c r="A22" s="17" t="s">
        <v>20</v>
      </c>
      <c r="B22" s="17" t="s">
        <v>20</v>
      </c>
      <c r="C22" s="17" t="s">
        <v>20</v>
      </c>
      <c r="D22" s="17" t="s">
        <v>20</v>
      </c>
      <c r="E22" s="17" t="s">
        <v>20</v>
      </c>
      <c r="F22" s="17" t="s">
        <v>20</v>
      </c>
      <c r="G22" s="17" t="s">
        <v>20</v>
      </c>
      <c r="J22" s="143"/>
      <c r="K22" s="143"/>
      <c r="L22" s="143"/>
      <c r="M22" s="143"/>
      <c r="N22" s="143"/>
      <c r="O22" s="143"/>
      <c r="P22" s="144"/>
    </row>
    <row r="23" spans="1:16" x14ac:dyDescent="0.45">
      <c r="A23" s="17" t="s">
        <v>20</v>
      </c>
      <c r="B23" s="17" t="s">
        <v>20</v>
      </c>
      <c r="C23" s="17" t="s">
        <v>20</v>
      </c>
      <c r="D23" s="17" t="s">
        <v>20</v>
      </c>
      <c r="E23" s="17" t="s">
        <v>20</v>
      </c>
      <c r="F23" s="17" t="s">
        <v>20</v>
      </c>
      <c r="G23" s="17" t="s">
        <v>20</v>
      </c>
      <c r="J23" s="143"/>
      <c r="K23" s="143"/>
      <c r="L23" s="143"/>
      <c r="M23" s="143"/>
      <c r="N23" s="143"/>
      <c r="O23" s="143"/>
      <c r="P23" s="144"/>
    </row>
    <row r="24" spans="1:16" x14ac:dyDescent="0.45">
      <c r="A24" s="17" t="s">
        <v>20</v>
      </c>
      <c r="B24" s="17" t="s">
        <v>20</v>
      </c>
      <c r="C24" s="17" t="s">
        <v>20</v>
      </c>
      <c r="D24" s="17" t="s">
        <v>20</v>
      </c>
      <c r="E24" s="17" t="s">
        <v>20</v>
      </c>
      <c r="F24" s="17" t="s">
        <v>20</v>
      </c>
      <c r="G24" s="17" t="s">
        <v>20</v>
      </c>
      <c r="J24" s="143"/>
      <c r="K24" s="143"/>
      <c r="L24" s="143"/>
      <c r="M24" s="143"/>
      <c r="N24" s="143"/>
      <c r="O24" s="143"/>
      <c r="P24" s="144"/>
    </row>
    <row r="25" spans="1:16" x14ac:dyDescent="0.45">
      <c r="A25" s="17" t="s">
        <v>20</v>
      </c>
      <c r="B25" s="17" t="s">
        <v>20</v>
      </c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20</v>
      </c>
      <c r="J25" s="143"/>
      <c r="K25" s="143"/>
      <c r="L25" s="143"/>
      <c r="M25" s="143"/>
      <c r="N25" s="143"/>
      <c r="O25" s="143"/>
      <c r="P25" s="144"/>
    </row>
    <row r="26" spans="1:16" x14ac:dyDescent="0.45">
      <c r="A26" s="17" t="s">
        <v>20</v>
      </c>
      <c r="B26" s="17" t="s">
        <v>20</v>
      </c>
      <c r="C26" s="17" t="s">
        <v>20</v>
      </c>
      <c r="D26" s="17" t="s">
        <v>20</v>
      </c>
      <c r="E26" s="17" t="s">
        <v>20</v>
      </c>
      <c r="F26" s="17" t="s">
        <v>20</v>
      </c>
      <c r="G26" s="17" t="s">
        <v>20</v>
      </c>
      <c r="J26" s="145"/>
      <c r="K26" s="145"/>
      <c r="L26" s="145"/>
      <c r="M26" s="145"/>
      <c r="N26" s="145"/>
      <c r="O26" s="145"/>
      <c r="P26" s="146"/>
    </row>
    <row r="27" spans="1:16" x14ac:dyDescent="0.45">
      <c r="A27" s="17" t="s">
        <v>20</v>
      </c>
      <c r="B27" s="17" t="s">
        <v>20</v>
      </c>
      <c r="C27" s="17" t="s">
        <v>20</v>
      </c>
      <c r="D27" s="17" t="s">
        <v>20</v>
      </c>
      <c r="E27" s="17" t="s">
        <v>20</v>
      </c>
      <c r="F27" s="17" t="s">
        <v>20</v>
      </c>
      <c r="G27" s="17" t="s">
        <v>20</v>
      </c>
    </row>
    <row r="28" spans="1:16" x14ac:dyDescent="0.45">
      <c r="A28" s="17" t="s">
        <v>20</v>
      </c>
      <c r="B28" s="17" t="s">
        <v>20</v>
      </c>
      <c r="C28" s="17" t="s">
        <v>20</v>
      </c>
      <c r="D28" s="17" t="s">
        <v>20</v>
      </c>
      <c r="E28" s="17" t="s">
        <v>20</v>
      </c>
      <c r="F28" s="17" t="s">
        <v>20</v>
      </c>
      <c r="G28" s="17" t="s">
        <v>20</v>
      </c>
    </row>
    <row r="29" spans="1:16" ht="15" customHeight="1" x14ac:dyDescent="0.45">
      <c r="A29" s="17" t="s">
        <v>20</v>
      </c>
      <c r="B29" s="17" t="s">
        <v>20</v>
      </c>
      <c r="C29" s="17" t="s">
        <v>20</v>
      </c>
      <c r="D29" s="17" t="s">
        <v>20</v>
      </c>
      <c r="E29" s="17" t="s">
        <v>20</v>
      </c>
      <c r="F29" s="17" t="s">
        <v>20</v>
      </c>
      <c r="G29" s="17" t="s">
        <v>20</v>
      </c>
    </row>
    <row r="30" spans="1:16" x14ac:dyDescent="0.45">
      <c r="A30" s="17" t="s">
        <v>20</v>
      </c>
      <c r="B30" s="17" t="s">
        <v>20</v>
      </c>
      <c r="C30" s="17" t="s">
        <v>20</v>
      </c>
      <c r="D30" s="17" t="s">
        <v>20</v>
      </c>
      <c r="E30" s="17" t="s">
        <v>20</v>
      </c>
      <c r="F30" s="17" t="s">
        <v>20</v>
      </c>
      <c r="G30" s="17" t="s">
        <v>20</v>
      </c>
    </row>
    <row r="31" spans="1:16" x14ac:dyDescent="0.45">
      <c r="A31" s="17" t="s">
        <v>20</v>
      </c>
      <c r="B31" s="17" t="s">
        <v>20</v>
      </c>
      <c r="C31" s="17" t="s">
        <v>20</v>
      </c>
      <c r="D31" s="17" t="s">
        <v>20</v>
      </c>
      <c r="E31" s="17" t="s">
        <v>20</v>
      </c>
      <c r="F31" s="17" t="s">
        <v>20</v>
      </c>
      <c r="G31" s="17" t="s">
        <v>20</v>
      </c>
    </row>
    <row r="32" spans="1:16" x14ac:dyDescent="0.45">
      <c r="A32" s="17" t="s">
        <v>20</v>
      </c>
      <c r="B32" s="17" t="s">
        <v>20</v>
      </c>
      <c r="C32" s="17" t="s">
        <v>20</v>
      </c>
      <c r="D32" s="17" t="s">
        <v>20</v>
      </c>
      <c r="E32" s="17" t="s">
        <v>20</v>
      </c>
      <c r="F32" s="17" t="s">
        <v>20</v>
      </c>
      <c r="G32" s="17" t="s">
        <v>20</v>
      </c>
    </row>
    <row r="33" spans="1:7" x14ac:dyDescent="0.45">
      <c r="A33" s="17" t="s">
        <v>20</v>
      </c>
      <c r="B33" s="17" t="s">
        <v>20</v>
      </c>
      <c r="C33" s="17" t="s">
        <v>20</v>
      </c>
      <c r="D33" s="17" t="s">
        <v>20</v>
      </c>
      <c r="E33" s="17" t="s">
        <v>20</v>
      </c>
      <c r="F33" s="17" t="s">
        <v>20</v>
      </c>
      <c r="G33" s="17" t="s">
        <v>20</v>
      </c>
    </row>
    <row r="34" spans="1:7" x14ac:dyDescent="0.45">
      <c r="A34" s="17" t="s">
        <v>20</v>
      </c>
      <c r="B34" s="17" t="s">
        <v>20</v>
      </c>
      <c r="C34" s="17" t="s">
        <v>20</v>
      </c>
      <c r="D34" s="17" t="s">
        <v>20</v>
      </c>
      <c r="E34" s="17" t="s">
        <v>20</v>
      </c>
      <c r="F34" s="17" t="s">
        <v>20</v>
      </c>
      <c r="G34" s="17" t="s">
        <v>20</v>
      </c>
    </row>
    <row r="35" spans="1:7" x14ac:dyDescent="0.45">
      <c r="A35" s="17" t="s">
        <v>20</v>
      </c>
      <c r="B35" s="17" t="s">
        <v>20</v>
      </c>
      <c r="C35" s="17" t="s">
        <v>20</v>
      </c>
      <c r="D35" s="17" t="s">
        <v>20</v>
      </c>
      <c r="E35" s="17" t="s">
        <v>20</v>
      </c>
      <c r="F35" s="17" t="s">
        <v>20</v>
      </c>
      <c r="G35" s="17" t="s">
        <v>20</v>
      </c>
    </row>
    <row r="36" spans="1:7" x14ac:dyDescent="0.45">
      <c r="A36" s="17" t="s">
        <v>20</v>
      </c>
      <c r="B36" s="17" t="s">
        <v>20</v>
      </c>
      <c r="C36" s="17" t="s">
        <v>20</v>
      </c>
      <c r="D36" s="17" t="s">
        <v>20</v>
      </c>
      <c r="E36" s="17" t="s">
        <v>20</v>
      </c>
      <c r="F36" s="17" t="s">
        <v>20</v>
      </c>
      <c r="G36" s="17" t="s">
        <v>20</v>
      </c>
    </row>
    <row r="37" spans="1:7" x14ac:dyDescent="0.45">
      <c r="A37" s="17" t="s">
        <v>20</v>
      </c>
      <c r="B37" s="17" t="s">
        <v>20</v>
      </c>
      <c r="C37" s="17" t="s">
        <v>20</v>
      </c>
      <c r="D37" s="17" t="s">
        <v>20</v>
      </c>
      <c r="E37" s="17" t="s">
        <v>20</v>
      </c>
      <c r="F37" s="17" t="s">
        <v>20</v>
      </c>
      <c r="G37" s="17" t="s">
        <v>20</v>
      </c>
    </row>
    <row r="38" spans="1:7" x14ac:dyDescent="0.45">
      <c r="A38" s="17" t="s">
        <v>20</v>
      </c>
      <c r="B38" s="17" t="s">
        <v>20</v>
      </c>
      <c r="C38" s="17" t="s">
        <v>20</v>
      </c>
      <c r="D38" s="17" t="s">
        <v>20</v>
      </c>
      <c r="E38" s="17" t="s">
        <v>20</v>
      </c>
      <c r="F38" s="17" t="s">
        <v>20</v>
      </c>
      <c r="G38" s="17" t="s">
        <v>20</v>
      </c>
    </row>
    <row r="39" spans="1:7" x14ac:dyDescent="0.45">
      <c r="A39" s="17" t="s">
        <v>20</v>
      </c>
      <c r="B39" s="17" t="s">
        <v>20</v>
      </c>
      <c r="C39" s="17" t="s">
        <v>20</v>
      </c>
      <c r="D39" s="17" t="s">
        <v>20</v>
      </c>
      <c r="E39" s="17" t="s">
        <v>20</v>
      </c>
      <c r="F39" s="17" t="s">
        <v>20</v>
      </c>
      <c r="G39" s="17" t="s">
        <v>20</v>
      </c>
    </row>
    <row r="40" spans="1:7" x14ac:dyDescent="0.45">
      <c r="A40" s="17" t="s">
        <v>20</v>
      </c>
      <c r="B40" s="17" t="s">
        <v>20</v>
      </c>
      <c r="C40" s="17" t="s">
        <v>20</v>
      </c>
      <c r="D40" s="17" t="s">
        <v>20</v>
      </c>
      <c r="E40" s="17" t="s">
        <v>20</v>
      </c>
      <c r="F40" s="17" t="s">
        <v>20</v>
      </c>
      <c r="G40" s="17" t="s">
        <v>20</v>
      </c>
    </row>
    <row r="41" spans="1:7" x14ac:dyDescent="0.45">
      <c r="A41" s="17" t="s">
        <v>20</v>
      </c>
      <c r="B41" s="17" t="s">
        <v>20</v>
      </c>
      <c r="C41" s="17" t="s">
        <v>20</v>
      </c>
      <c r="D41" s="17" t="s">
        <v>20</v>
      </c>
      <c r="E41" s="17" t="s">
        <v>20</v>
      </c>
      <c r="F41" s="17" t="s">
        <v>20</v>
      </c>
      <c r="G41" s="17" t="s">
        <v>20</v>
      </c>
    </row>
    <row r="42" spans="1:7" x14ac:dyDescent="0.45">
      <c r="A42" s="17" t="s">
        <v>20</v>
      </c>
      <c r="B42" s="17" t="s">
        <v>20</v>
      </c>
      <c r="C42" s="17" t="s">
        <v>20</v>
      </c>
      <c r="D42" s="17" t="s">
        <v>20</v>
      </c>
      <c r="E42" s="17" t="s">
        <v>20</v>
      </c>
      <c r="F42" s="17" t="s">
        <v>20</v>
      </c>
      <c r="G42" s="17" t="s">
        <v>20</v>
      </c>
    </row>
    <row r="43" spans="1:7" x14ac:dyDescent="0.45">
      <c r="A43" s="17" t="s">
        <v>20</v>
      </c>
      <c r="B43" s="17" t="s">
        <v>20</v>
      </c>
      <c r="C43" s="17" t="s">
        <v>20</v>
      </c>
      <c r="D43" s="17" t="s">
        <v>20</v>
      </c>
      <c r="E43" s="17" t="s">
        <v>20</v>
      </c>
      <c r="F43" s="17" t="s">
        <v>20</v>
      </c>
      <c r="G43" s="17" t="s">
        <v>20</v>
      </c>
    </row>
    <row r="44" spans="1:7" x14ac:dyDescent="0.45">
      <c r="A44" s="17" t="s">
        <v>20</v>
      </c>
      <c r="B44" s="17" t="s">
        <v>20</v>
      </c>
      <c r="C44" s="17" t="s">
        <v>20</v>
      </c>
      <c r="D44" s="17" t="s">
        <v>20</v>
      </c>
      <c r="E44" s="17" t="s">
        <v>20</v>
      </c>
      <c r="F44" s="17" t="s">
        <v>20</v>
      </c>
      <c r="G44" s="17" t="s">
        <v>20</v>
      </c>
    </row>
    <row r="45" spans="1:7" x14ac:dyDescent="0.45">
      <c r="A45" s="17" t="s">
        <v>20</v>
      </c>
      <c r="B45" s="17" t="s">
        <v>20</v>
      </c>
      <c r="C45" s="17" t="s">
        <v>20</v>
      </c>
      <c r="D45" s="17" t="s">
        <v>20</v>
      </c>
      <c r="E45" s="17" t="s">
        <v>20</v>
      </c>
      <c r="F45" s="17" t="s">
        <v>20</v>
      </c>
      <c r="G45" s="17" t="s">
        <v>20</v>
      </c>
    </row>
    <row r="46" spans="1:7" x14ac:dyDescent="0.45">
      <c r="A46" s="17" t="s">
        <v>20</v>
      </c>
      <c r="B46" s="17" t="s">
        <v>20</v>
      </c>
      <c r="C46" s="17" t="s">
        <v>20</v>
      </c>
      <c r="D46" s="17" t="s">
        <v>20</v>
      </c>
      <c r="E46" s="17" t="s">
        <v>20</v>
      </c>
      <c r="F46" s="17" t="s">
        <v>20</v>
      </c>
      <c r="G46" s="17" t="s">
        <v>20</v>
      </c>
    </row>
    <row r="47" spans="1:7" x14ac:dyDescent="0.45">
      <c r="A47" s="17" t="s">
        <v>20</v>
      </c>
      <c r="B47" s="17" t="s">
        <v>20</v>
      </c>
      <c r="C47" s="17" t="s">
        <v>20</v>
      </c>
      <c r="D47" s="17" t="s">
        <v>20</v>
      </c>
      <c r="E47" s="17" t="s">
        <v>20</v>
      </c>
      <c r="F47" s="17" t="s">
        <v>20</v>
      </c>
      <c r="G47" s="17" t="s">
        <v>20</v>
      </c>
    </row>
    <row r="48" spans="1:7" x14ac:dyDescent="0.45">
      <c r="A48" s="17" t="s">
        <v>20</v>
      </c>
      <c r="B48" s="17" t="s">
        <v>20</v>
      </c>
      <c r="C48" s="17" t="s">
        <v>20</v>
      </c>
      <c r="D48" s="17" t="s">
        <v>20</v>
      </c>
      <c r="E48" s="17" t="s">
        <v>20</v>
      </c>
      <c r="F48" s="17" t="s">
        <v>20</v>
      </c>
      <c r="G48" s="17" t="s">
        <v>20</v>
      </c>
    </row>
    <row r="49" spans="1:7" x14ac:dyDescent="0.45">
      <c r="A49" s="17" t="s">
        <v>20</v>
      </c>
      <c r="B49" s="17" t="s">
        <v>20</v>
      </c>
      <c r="C49" s="17" t="s">
        <v>20</v>
      </c>
      <c r="D49" s="17" t="s">
        <v>20</v>
      </c>
      <c r="E49" s="17" t="s">
        <v>20</v>
      </c>
      <c r="F49" s="17" t="s">
        <v>20</v>
      </c>
      <c r="G49" s="17" t="s">
        <v>20</v>
      </c>
    </row>
    <row r="50" spans="1:7" x14ac:dyDescent="0.45">
      <c r="A50" s="17" t="s">
        <v>20</v>
      </c>
      <c r="B50" s="17" t="s">
        <v>20</v>
      </c>
      <c r="C50" s="17" t="s">
        <v>20</v>
      </c>
      <c r="D50" s="17" t="s">
        <v>20</v>
      </c>
      <c r="E50" s="17" t="s">
        <v>20</v>
      </c>
      <c r="F50" s="17" t="s">
        <v>20</v>
      </c>
      <c r="G50" s="17" t="s">
        <v>20</v>
      </c>
    </row>
    <row r="51" spans="1:7" x14ac:dyDescent="0.45">
      <c r="A51" s="17" t="s">
        <v>20</v>
      </c>
      <c r="B51" s="17" t="s">
        <v>20</v>
      </c>
      <c r="C51" s="17" t="s">
        <v>20</v>
      </c>
      <c r="D51" s="17" t="s">
        <v>20</v>
      </c>
      <c r="E51" s="17" t="s">
        <v>20</v>
      </c>
      <c r="F51" s="17" t="s">
        <v>20</v>
      </c>
      <c r="G51" s="17" t="s">
        <v>20</v>
      </c>
    </row>
    <row r="52" spans="1:7" x14ac:dyDescent="0.45">
      <c r="A52" s="17" t="s">
        <v>20</v>
      </c>
      <c r="B52" s="17" t="s">
        <v>20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</row>
    <row r="53" spans="1:7" x14ac:dyDescent="0.45">
      <c r="A53" s="17" t="s">
        <v>20</v>
      </c>
      <c r="B53" s="17" t="s">
        <v>20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</row>
    <row r="54" spans="1:7" x14ac:dyDescent="0.45">
      <c r="A54" s="17" t="s">
        <v>20</v>
      </c>
      <c r="B54" s="17" t="s">
        <v>20</v>
      </c>
      <c r="C54" s="17" t="s">
        <v>20</v>
      </c>
      <c r="D54" s="17" t="s">
        <v>20</v>
      </c>
      <c r="E54" s="17" t="s">
        <v>20</v>
      </c>
      <c r="F54" s="17" t="s">
        <v>20</v>
      </c>
      <c r="G54" s="17" t="s">
        <v>20</v>
      </c>
    </row>
    <row r="55" spans="1:7" x14ac:dyDescent="0.45">
      <c r="A55" s="17" t="s">
        <v>20</v>
      </c>
      <c r="B55" s="17" t="s">
        <v>20</v>
      </c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</row>
    <row r="56" spans="1:7" s="2" customFormat="1" x14ac:dyDescent="0.45"/>
    <row r="57" spans="1:7" s="2" customFormat="1" x14ac:dyDescent="0.45"/>
    <row r="58" spans="1:7" s="2" customFormat="1" x14ac:dyDescent="0.45"/>
    <row r="59" spans="1:7" s="2" customFormat="1" x14ac:dyDescent="0.45"/>
    <row r="60" spans="1:7" s="2" customFormat="1" x14ac:dyDescent="0.45"/>
    <row r="61" spans="1:7" s="2" customFormat="1" x14ac:dyDescent="0.45"/>
    <row r="62" spans="1:7" s="2" customFormat="1" x14ac:dyDescent="0.45"/>
    <row r="63" spans="1:7" s="2" customFormat="1" x14ac:dyDescent="0.45"/>
    <row r="64" spans="1:7" s="2" customFormat="1" x14ac:dyDescent="0.45"/>
    <row r="65" s="2" customFormat="1" x14ac:dyDescent="0.45"/>
    <row r="66" s="2" customFormat="1" x14ac:dyDescent="0.45"/>
    <row r="67" s="2" customFormat="1" x14ac:dyDescent="0.45"/>
    <row r="68" s="2" customFormat="1" x14ac:dyDescent="0.45"/>
    <row r="69" s="2" customFormat="1" x14ac:dyDescent="0.45"/>
    <row r="70" s="2" customFormat="1" x14ac:dyDescent="0.45"/>
    <row r="71" s="2" customFormat="1" x14ac:dyDescent="0.45"/>
    <row r="72" s="2" customFormat="1" x14ac:dyDescent="0.45"/>
    <row r="73" s="2" customFormat="1" x14ac:dyDescent="0.45"/>
    <row r="74" s="2" customFormat="1" x14ac:dyDescent="0.45"/>
    <row r="75" s="2" customFormat="1" x14ac:dyDescent="0.45"/>
    <row r="76" s="2" customFormat="1" x14ac:dyDescent="0.45"/>
    <row r="77" s="2" customFormat="1" x14ac:dyDescent="0.45"/>
    <row r="78" s="2" customFormat="1" x14ac:dyDescent="0.45"/>
    <row r="79" s="2" customFormat="1" x14ac:dyDescent="0.45"/>
    <row r="80" s="2" customFormat="1" x14ac:dyDescent="0.45"/>
    <row r="81" spans="1:7" s="2" customFormat="1" x14ac:dyDescent="0.45"/>
    <row r="82" spans="1:7" s="2" customFormat="1" x14ac:dyDescent="0.45"/>
    <row r="83" spans="1:7" s="2" customFormat="1" x14ac:dyDescent="0.45"/>
    <row r="84" spans="1:7" s="2" customFormat="1" x14ac:dyDescent="0.45"/>
    <row r="85" spans="1:7" s="2" customFormat="1" x14ac:dyDescent="0.45"/>
    <row r="86" spans="1:7" s="2" customFormat="1" x14ac:dyDescent="0.45"/>
    <row r="87" spans="1:7" s="2" customFormat="1" x14ac:dyDescent="0.45"/>
    <row r="88" spans="1:7" s="2" customFormat="1" x14ac:dyDescent="0.45"/>
    <row r="89" spans="1:7" s="2" customFormat="1" x14ac:dyDescent="0.45"/>
    <row r="90" spans="1:7" s="2" customFormat="1" x14ac:dyDescent="0.45"/>
    <row r="91" spans="1:7" s="2" customFormat="1" x14ac:dyDescent="0.45"/>
    <row r="92" spans="1:7" s="2" customFormat="1" x14ac:dyDescent="0.45">
      <c r="A92"/>
      <c r="B92"/>
      <c r="C92"/>
      <c r="D92"/>
      <c r="E92"/>
      <c r="F92"/>
      <c r="G92"/>
    </row>
    <row r="93" spans="1:7" s="2" customFormat="1" x14ac:dyDescent="0.45">
      <c r="A93"/>
      <c r="B93"/>
      <c r="C93"/>
      <c r="D93"/>
      <c r="E93"/>
      <c r="F93"/>
      <c r="G93"/>
    </row>
    <row r="94" spans="1:7" s="2" customFormat="1" x14ac:dyDescent="0.45">
      <c r="A94"/>
      <c r="B94"/>
      <c r="C94"/>
      <c r="D94"/>
      <c r="E94"/>
      <c r="F94"/>
      <c r="G94"/>
    </row>
    <row r="95" spans="1:7" s="2" customFormat="1" x14ac:dyDescent="0.45">
      <c r="A95"/>
      <c r="B95"/>
      <c r="C95"/>
      <c r="D95"/>
      <c r="E95"/>
      <c r="F95"/>
      <c r="G95"/>
    </row>
    <row r="96" spans="1:7" s="2" customFormat="1" x14ac:dyDescent="0.45">
      <c r="A96"/>
      <c r="B96"/>
      <c r="C96"/>
      <c r="D96"/>
      <c r="E96"/>
      <c r="F96"/>
      <c r="G96"/>
    </row>
    <row r="97" spans="1:7" s="2" customFormat="1" x14ac:dyDescent="0.45">
      <c r="A97"/>
      <c r="B97"/>
      <c r="C97"/>
      <c r="D97"/>
      <c r="E97"/>
      <c r="F97"/>
      <c r="G97"/>
    </row>
    <row r="98" spans="1:7" s="2" customFormat="1" x14ac:dyDescent="0.45">
      <c r="A98"/>
      <c r="B98"/>
      <c r="C98"/>
      <c r="D98"/>
      <c r="E98"/>
      <c r="F98"/>
      <c r="G98"/>
    </row>
    <row r="99" spans="1:7" s="2" customFormat="1" x14ac:dyDescent="0.45">
      <c r="A99"/>
      <c r="B99"/>
      <c r="C99"/>
      <c r="D99"/>
      <c r="E99"/>
      <c r="F99"/>
      <c r="G99"/>
    </row>
    <row r="100" spans="1:7" s="2" customFormat="1" x14ac:dyDescent="0.45">
      <c r="A100"/>
      <c r="B100"/>
      <c r="C100"/>
      <c r="D100"/>
      <c r="E100"/>
      <c r="F100"/>
      <c r="G100"/>
    </row>
    <row r="101" spans="1:7" s="2" customFormat="1" x14ac:dyDescent="0.45">
      <c r="A101"/>
      <c r="B101"/>
      <c r="C101"/>
      <c r="D101"/>
      <c r="E101"/>
      <c r="F101"/>
      <c r="G101"/>
    </row>
    <row r="102" spans="1:7" s="2" customFormat="1" x14ac:dyDescent="0.45">
      <c r="A102"/>
      <c r="B102"/>
      <c r="C102"/>
      <c r="D102"/>
      <c r="E102"/>
      <c r="F102"/>
      <c r="G102"/>
    </row>
    <row r="103" spans="1:7" s="2" customFormat="1" x14ac:dyDescent="0.45">
      <c r="A103"/>
      <c r="B103"/>
      <c r="C103"/>
      <c r="D103"/>
      <c r="E103"/>
      <c r="F103"/>
      <c r="G103"/>
    </row>
    <row r="104" spans="1:7" s="2" customFormat="1" x14ac:dyDescent="0.45">
      <c r="A104"/>
      <c r="B104"/>
      <c r="C104"/>
      <c r="D104"/>
      <c r="E104"/>
      <c r="F104"/>
      <c r="G104"/>
    </row>
    <row r="105" spans="1:7" s="2" customFormat="1" x14ac:dyDescent="0.45">
      <c r="A105"/>
      <c r="B105"/>
      <c r="C105"/>
      <c r="D105"/>
      <c r="E105"/>
      <c r="F105"/>
      <c r="G105"/>
    </row>
    <row r="106" spans="1:7" s="2" customFormat="1" x14ac:dyDescent="0.45">
      <c r="A106"/>
      <c r="B106"/>
      <c r="C106"/>
      <c r="D106"/>
      <c r="E106"/>
      <c r="F106"/>
      <c r="G106"/>
    </row>
    <row r="107" spans="1:7" s="2" customFormat="1" x14ac:dyDescent="0.45">
      <c r="A107"/>
      <c r="B107"/>
      <c r="C107"/>
      <c r="D107"/>
      <c r="E107"/>
      <c r="F107"/>
      <c r="G107"/>
    </row>
    <row r="108" spans="1:7" s="2" customFormat="1" x14ac:dyDescent="0.45">
      <c r="A108"/>
      <c r="B108"/>
      <c r="C108"/>
      <c r="D108"/>
      <c r="E108"/>
      <c r="F108"/>
      <c r="G108"/>
    </row>
    <row r="109" spans="1:7" s="2" customFormat="1" x14ac:dyDescent="0.45">
      <c r="A109"/>
      <c r="B109"/>
      <c r="C109"/>
      <c r="D109"/>
      <c r="E109"/>
      <c r="F109"/>
      <c r="G109"/>
    </row>
    <row r="110" spans="1:7" s="2" customFormat="1" x14ac:dyDescent="0.45">
      <c r="A110"/>
      <c r="B110"/>
      <c r="C110"/>
      <c r="D110"/>
      <c r="E110"/>
      <c r="F110"/>
      <c r="G110"/>
    </row>
    <row r="111" spans="1:7" s="2" customFormat="1" x14ac:dyDescent="0.45">
      <c r="A111"/>
      <c r="B111"/>
      <c r="C111"/>
      <c r="D111"/>
      <c r="E111"/>
      <c r="F111"/>
      <c r="G111"/>
    </row>
    <row r="112" spans="1:7" s="2" customFormat="1" x14ac:dyDescent="0.45">
      <c r="A112"/>
      <c r="B112"/>
      <c r="C112"/>
      <c r="D112"/>
      <c r="E112"/>
      <c r="F112"/>
      <c r="G112"/>
    </row>
    <row r="113" spans="1:7" s="2" customFormat="1" x14ac:dyDescent="0.45">
      <c r="A113"/>
      <c r="B113"/>
      <c r="C113"/>
      <c r="D113"/>
      <c r="E113"/>
      <c r="F113"/>
      <c r="G113"/>
    </row>
    <row r="114" spans="1:7" s="2" customFormat="1" x14ac:dyDescent="0.45">
      <c r="A114"/>
      <c r="B114"/>
      <c r="C114"/>
      <c r="D114"/>
      <c r="E114"/>
      <c r="F114"/>
      <c r="G114"/>
    </row>
    <row r="115" spans="1:7" s="2" customFormat="1" x14ac:dyDescent="0.45">
      <c r="A115"/>
      <c r="B115"/>
      <c r="C115"/>
      <c r="D115"/>
      <c r="E115"/>
      <c r="F115"/>
      <c r="G115"/>
    </row>
    <row r="116" spans="1:7" s="2" customFormat="1" x14ac:dyDescent="0.45">
      <c r="A116"/>
      <c r="B116"/>
      <c r="C116"/>
      <c r="D116"/>
      <c r="E116"/>
      <c r="F116"/>
      <c r="G116"/>
    </row>
    <row r="117" spans="1:7" s="2" customFormat="1" x14ac:dyDescent="0.45">
      <c r="A117"/>
      <c r="B117"/>
      <c r="C117"/>
      <c r="D117"/>
      <c r="E117"/>
      <c r="F117"/>
      <c r="G117"/>
    </row>
    <row r="118" spans="1:7" s="2" customFormat="1" x14ac:dyDescent="0.45">
      <c r="A118"/>
      <c r="B118"/>
      <c r="C118"/>
      <c r="D118"/>
      <c r="E118"/>
      <c r="F118"/>
      <c r="G118"/>
    </row>
    <row r="119" spans="1:7" s="2" customFormat="1" x14ac:dyDescent="0.45">
      <c r="A119"/>
      <c r="B119"/>
      <c r="C119"/>
      <c r="D119"/>
      <c r="E119"/>
      <c r="F119"/>
      <c r="G119"/>
    </row>
    <row r="120" spans="1:7" s="2" customFormat="1" x14ac:dyDescent="0.45">
      <c r="A120"/>
      <c r="B120"/>
      <c r="C120"/>
      <c r="D120"/>
      <c r="E120"/>
      <c r="F120"/>
      <c r="G120"/>
    </row>
    <row r="121" spans="1:7" s="2" customFormat="1" x14ac:dyDescent="0.45">
      <c r="A121"/>
      <c r="B121"/>
      <c r="C121"/>
      <c r="D121"/>
      <c r="E121"/>
      <c r="F121"/>
      <c r="G121"/>
    </row>
    <row r="122" spans="1:7" s="2" customFormat="1" x14ac:dyDescent="0.45">
      <c r="A122"/>
      <c r="B122"/>
      <c r="C122"/>
      <c r="D122"/>
      <c r="E122"/>
      <c r="F122"/>
      <c r="G122"/>
    </row>
    <row r="123" spans="1:7" s="2" customFormat="1" x14ac:dyDescent="0.45">
      <c r="A123"/>
      <c r="B123"/>
      <c r="C123"/>
      <c r="D123"/>
      <c r="E123"/>
      <c r="F123"/>
      <c r="G123"/>
    </row>
    <row r="124" spans="1:7" s="2" customFormat="1" x14ac:dyDescent="0.45">
      <c r="A124"/>
      <c r="B124"/>
      <c r="C124"/>
      <c r="D124"/>
      <c r="E124"/>
      <c r="F124"/>
      <c r="G124"/>
    </row>
    <row r="125" spans="1:7" s="2" customFormat="1" x14ac:dyDescent="0.45">
      <c r="A125"/>
      <c r="B125"/>
      <c r="C125"/>
      <c r="D125"/>
      <c r="E125"/>
      <c r="F125"/>
      <c r="G125"/>
    </row>
    <row r="126" spans="1:7" s="2" customFormat="1" x14ac:dyDescent="0.45">
      <c r="A126"/>
      <c r="B126"/>
      <c r="C126"/>
      <c r="D126"/>
      <c r="E126"/>
      <c r="F126"/>
      <c r="G126"/>
    </row>
    <row r="127" spans="1:7" s="2" customFormat="1" x14ac:dyDescent="0.45">
      <c r="A127"/>
      <c r="B127"/>
      <c r="C127"/>
      <c r="D127"/>
      <c r="E127"/>
      <c r="F127"/>
      <c r="G127"/>
    </row>
    <row r="128" spans="1:7" s="2" customFormat="1" x14ac:dyDescent="0.45">
      <c r="A128"/>
      <c r="B128"/>
      <c r="C128"/>
      <c r="D128"/>
      <c r="E128"/>
      <c r="F128"/>
      <c r="G128"/>
    </row>
    <row r="129" spans="1:7" s="2" customFormat="1" x14ac:dyDescent="0.45">
      <c r="A129"/>
      <c r="B129"/>
      <c r="C129"/>
      <c r="D129"/>
      <c r="E129"/>
      <c r="F129"/>
      <c r="G129"/>
    </row>
    <row r="130" spans="1:7" s="2" customFormat="1" x14ac:dyDescent="0.45">
      <c r="A130"/>
      <c r="B130"/>
      <c r="C130"/>
      <c r="D130"/>
      <c r="E130"/>
      <c r="F130"/>
      <c r="G130"/>
    </row>
    <row r="131" spans="1:7" s="2" customFormat="1" x14ac:dyDescent="0.45">
      <c r="A131"/>
      <c r="B131"/>
      <c r="C131"/>
      <c r="D131"/>
      <c r="E131"/>
      <c r="F131"/>
      <c r="G131"/>
    </row>
    <row r="132" spans="1:7" s="2" customFormat="1" x14ac:dyDescent="0.45">
      <c r="A132"/>
      <c r="B132"/>
      <c r="C132"/>
      <c r="D132"/>
      <c r="E132"/>
      <c r="F132"/>
      <c r="G132"/>
    </row>
    <row r="133" spans="1:7" s="2" customFormat="1" x14ac:dyDescent="0.45">
      <c r="A133"/>
      <c r="B133"/>
      <c r="C133"/>
      <c r="D133"/>
      <c r="E133"/>
      <c r="F133"/>
      <c r="G133"/>
    </row>
    <row r="134" spans="1:7" s="2" customFormat="1" x14ac:dyDescent="0.45">
      <c r="A134"/>
      <c r="B134"/>
      <c r="C134"/>
      <c r="D134"/>
      <c r="E134"/>
      <c r="F134"/>
      <c r="G134"/>
    </row>
    <row r="135" spans="1:7" s="2" customFormat="1" x14ac:dyDescent="0.45">
      <c r="A135"/>
      <c r="B135"/>
      <c r="C135"/>
      <c r="D135"/>
      <c r="E135"/>
      <c r="F135"/>
      <c r="G135"/>
    </row>
    <row r="136" spans="1:7" s="2" customFormat="1" x14ac:dyDescent="0.45">
      <c r="A136"/>
      <c r="B136"/>
      <c r="C136"/>
      <c r="D136"/>
      <c r="E136"/>
      <c r="F136"/>
      <c r="G136"/>
    </row>
    <row r="137" spans="1:7" s="2" customFormat="1" x14ac:dyDescent="0.45">
      <c r="A137"/>
      <c r="B137"/>
      <c r="C137"/>
      <c r="D137"/>
      <c r="E137"/>
      <c r="F137"/>
      <c r="G137"/>
    </row>
    <row r="138" spans="1:7" s="2" customFormat="1" x14ac:dyDescent="0.45">
      <c r="A138"/>
      <c r="B138"/>
      <c r="C138"/>
      <c r="D138"/>
      <c r="E138"/>
      <c r="F138"/>
      <c r="G138"/>
    </row>
    <row r="139" spans="1:7" s="2" customFormat="1" x14ac:dyDescent="0.45">
      <c r="A139"/>
      <c r="B139"/>
      <c r="C139"/>
      <c r="D139"/>
      <c r="E139"/>
      <c r="F139"/>
      <c r="G139"/>
    </row>
    <row r="140" spans="1:7" s="2" customFormat="1" x14ac:dyDescent="0.45">
      <c r="A140"/>
      <c r="B140"/>
      <c r="C140"/>
      <c r="D140"/>
      <c r="E140"/>
      <c r="F140"/>
      <c r="G140"/>
    </row>
    <row r="141" spans="1:7" s="2" customFormat="1" x14ac:dyDescent="0.45">
      <c r="A141"/>
      <c r="B141"/>
      <c r="C141"/>
      <c r="D141"/>
      <c r="E141"/>
      <c r="F141"/>
      <c r="G141"/>
    </row>
    <row r="142" spans="1:7" s="2" customFormat="1" x14ac:dyDescent="0.45">
      <c r="A142"/>
      <c r="B142"/>
      <c r="C142"/>
      <c r="D142"/>
      <c r="E142"/>
      <c r="F142"/>
      <c r="G142"/>
    </row>
    <row r="143" spans="1:7" s="2" customFormat="1" x14ac:dyDescent="0.45">
      <c r="A143"/>
      <c r="B143"/>
      <c r="C143"/>
      <c r="D143"/>
      <c r="E143"/>
      <c r="F143"/>
      <c r="G143"/>
    </row>
    <row r="144" spans="1:7" s="2" customFormat="1" x14ac:dyDescent="0.45">
      <c r="A144"/>
      <c r="B144"/>
      <c r="C144"/>
      <c r="D144"/>
      <c r="E144"/>
      <c r="F144"/>
      <c r="G144"/>
    </row>
    <row r="145" spans="1:7" s="2" customFormat="1" x14ac:dyDescent="0.45">
      <c r="A145"/>
      <c r="B145"/>
      <c r="C145"/>
      <c r="D145"/>
      <c r="E145"/>
      <c r="F145"/>
      <c r="G145"/>
    </row>
    <row r="146" spans="1:7" s="2" customFormat="1" x14ac:dyDescent="0.45">
      <c r="A146"/>
      <c r="B146"/>
      <c r="C146"/>
      <c r="D146"/>
      <c r="E146"/>
      <c r="F146"/>
      <c r="G146"/>
    </row>
    <row r="147" spans="1:7" s="2" customFormat="1" x14ac:dyDescent="0.45">
      <c r="A147"/>
      <c r="B147"/>
      <c r="C147"/>
      <c r="D147"/>
      <c r="E147"/>
      <c r="F147"/>
      <c r="G147"/>
    </row>
    <row r="148" spans="1:7" s="2" customFormat="1" x14ac:dyDescent="0.45">
      <c r="A148"/>
      <c r="B148"/>
      <c r="C148"/>
      <c r="D148"/>
      <c r="E148"/>
      <c r="F148"/>
      <c r="G148"/>
    </row>
    <row r="149" spans="1:7" s="2" customFormat="1" x14ac:dyDescent="0.45">
      <c r="A149"/>
      <c r="B149"/>
      <c r="C149"/>
      <c r="D149"/>
      <c r="E149"/>
      <c r="F149"/>
      <c r="G149"/>
    </row>
    <row r="150" spans="1:7" s="2" customFormat="1" x14ac:dyDescent="0.45">
      <c r="A150"/>
      <c r="B150"/>
      <c r="C150"/>
      <c r="D150"/>
      <c r="E150"/>
      <c r="F150"/>
      <c r="G150"/>
    </row>
    <row r="151" spans="1:7" s="2" customFormat="1" x14ac:dyDescent="0.45">
      <c r="A151"/>
      <c r="B151"/>
      <c r="C151"/>
      <c r="D151"/>
      <c r="E151"/>
      <c r="F151"/>
      <c r="G151"/>
    </row>
    <row r="152" spans="1:7" s="2" customFormat="1" x14ac:dyDescent="0.45">
      <c r="A152"/>
      <c r="B152"/>
      <c r="C152"/>
      <c r="D152"/>
      <c r="E152"/>
      <c r="F152"/>
      <c r="G152"/>
    </row>
    <row r="153" spans="1:7" s="2" customFormat="1" x14ac:dyDescent="0.45">
      <c r="A153"/>
      <c r="B153"/>
      <c r="C153"/>
      <c r="D153"/>
      <c r="E153"/>
      <c r="F153"/>
      <c r="G153"/>
    </row>
    <row r="154" spans="1:7" s="2" customFormat="1" x14ac:dyDescent="0.45">
      <c r="A154"/>
      <c r="B154"/>
      <c r="C154"/>
      <c r="D154"/>
      <c r="E154"/>
      <c r="F154"/>
      <c r="G154"/>
    </row>
    <row r="155" spans="1:7" s="2" customFormat="1" x14ac:dyDescent="0.45">
      <c r="A155"/>
      <c r="B155"/>
      <c r="C155"/>
      <c r="D155"/>
      <c r="E155"/>
      <c r="F155"/>
      <c r="G155"/>
    </row>
    <row r="156" spans="1:7" s="2" customFormat="1" x14ac:dyDescent="0.45">
      <c r="A156"/>
      <c r="B156"/>
      <c r="C156"/>
      <c r="D156"/>
      <c r="E156"/>
      <c r="F156"/>
      <c r="G156"/>
    </row>
    <row r="157" spans="1:7" s="2" customFormat="1" x14ac:dyDescent="0.45">
      <c r="A157"/>
      <c r="B157"/>
      <c r="C157"/>
      <c r="D157"/>
      <c r="E157"/>
      <c r="F157"/>
      <c r="G157"/>
    </row>
    <row r="158" spans="1:7" s="2" customFormat="1" x14ac:dyDescent="0.45">
      <c r="A158"/>
      <c r="B158"/>
      <c r="C158"/>
      <c r="D158"/>
      <c r="E158"/>
      <c r="F158"/>
      <c r="G158"/>
    </row>
    <row r="159" spans="1:7" s="2" customFormat="1" x14ac:dyDescent="0.45">
      <c r="A159"/>
      <c r="B159"/>
      <c r="C159"/>
      <c r="D159"/>
      <c r="E159"/>
      <c r="F159"/>
      <c r="G159"/>
    </row>
    <row r="160" spans="1:7" s="2" customFormat="1" x14ac:dyDescent="0.45">
      <c r="A160"/>
      <c r="B160"/>
      <c r="C160"/>
      <c r="D160"/>
      <c r="E160"/>
      <c r="F160"/>
      <c r="G160"/>
    </row>
    <row r="161" spans="1:7" s="2" customFormat="1" x14ac:dyDescent="0.45">
      <c r="A161"/>
      <c r="B161"/>
      <c r="C161"/>
      <c r="D161"/>
      <c r="E161"/>
      <c r="F161"/>
      <c r="G161"/>
    </row>
    <row r="162" spans="1:7" s="2" customFormat="1" x14ac:dyDescent="0.45">
      <c r="A162"/>
      <c r="B162"/>
      <c r="C162"/>
      <c r="D162"/>
      <c r="E162"/>
      <c r="F162"/>
      <c r="G162"/>
    </row>
    <row r="163" spans="1:7" s="2" customFormat="1" x14ac:dyDescent="0.45">
      <c r="A163"/>
      <c r="B163"/>
      <c r="C163"/>
      <c r="D163"/>
      <c r="E163"/>
      <c r="F163"/>
      <c r="G163"/>
    </row>
    <row r="164" spans="1:7" s="2" customFormat="1" x14ac:dyDescent="0.45">
      <c r="A164"/>
      <c r="B164"/>
      <c r="C164"/>
      <c r="D164"/>
      <c r="E164"/>
      <c r="F164"/>
      <c r="G164"/>
    </row>
    <row r="165" spans="1:7" s="2" customFormat="1" x14ac:dyDescent="0.45">
      <c r="A165"/>
      <c r="B165"/>
      <c r="C165"/>
      <c r="D165"/>
      <c r="E165"/>
      <c r="F165"/>
      <c r="G165"/>
    </row>
    <row r="166" spans="1:7" s="2" customFormat="1" x14ac:dyDescent="0.45">
      <c r="A166"/>
      <c r="B166"/>
      <c r="C166"/>
      <c r="D166"/>
      <c r="E166"/>
      <c r="F166"/>
      <c r="G166"/>
    </row>
    <row r="167" spans="1:7" s="2" customFormat="1" x14ac:dyDescent="0.45">
      <c r="A167"/>
      <c r="B167"/>
      <c r="C167"/>
      <c r="D167"/>
      <c r="E167"/>
      <c r="F167"/>
      <c r="G167"/>
    </row>
    <row r="168" spans="1:7" s="2" customFormat="1" x14ac:dyDescent="0.45">
      <c r="A168"/>
      <c r="B168"/>
      <c r="C168"/>
      <c r="D168"/>
      <c r="E168"/>
      <c r="F168"/>
      <c r="G168"/>
    </row>
    <row r="169" spans="1:7" s="2" customFormat="1" x14ac:dyDescent="0.45">
      <c r="A169"/>
      <c r="B169"/>
      <c r="C169"/>
      <c r="D169"/>
      <c r="E169"/>
      <c r="F169"/>
      <c r="G169"/>
    </row>
    <row r="170" spans="1:7" s="2" customFormat="1" x14ac:dyDescent="0.45">
      <c r="A170"/>
      <c r="B170"/>
      <c r="C170"/>
      <c r="D170"/>
      <c r="E170"/>
      <c r="F170"/>
      <c r="G170"/>
    </row>
    <row r="171" spans="1:7" s="2" customFormat="1" x14ac:dyDescent="0.45">
      <c r="A171"/>
      <c r="B171"/>
      <c r="C171"/>
      <c r="D171"/>
      <c r="E171"/>
      <c r="F171"/>
      <c r="G171"/>
    </row>
    <row r="172" spans="1:7" s="2" customFormat="1" x14ac:dyDescent="0.45">
      <c r="A172"/>
      <c r="B172"/>
      <c r="C172"/>
      <c r="D172"/>
      <c r="E172"/>
      <c r="F172"/>
      <c r="G172"/>
    </row>
    <row r="173" spans="1:7" s="2" customFormat="1" x14ac:dyDescent="0.45">
      <c r="A173"/>
      <c r="B173"/>
      <c r="C173"/>
      <c r="D173"/>
      <c r="E173"/>
      <c r="F173"/>
      <c r="G173"/>
    </row>
    <row r="174" spans="1:7" s="2" customFormat="1" x14ac:dyDescent="0.45">
      <c r="A174"/>
      <c r="B174"/>
      <c r="C174"/>
      <c r="D174"/>
      <c r="E174"/>
      <c r="F174"/>
      <c r="G174"/>
    </row>
    <row r="175" spans="1:7" s="2" customFormat="1" x14ac:dyDescent="0.45">
      <c r="A175"/>
      <c r="B175"/>
      <c r="C175"/>
      <c r="D175"/>
      <c r="E175"/>
      <c r="F175"/>
      <c r="G175"/>
    </row>
    <row r="176" spans="1:7" s="2" customFormat="1" x14ac:dyDescent="0.45">
      <c r="A176"/>
      <c r="B176"/>
      <c r="C176"/>
      <c r="D176"/>
      <c r="E176"/>
      <c r="F176"/>
      <c r="G176"/>
    </row>
    <row r="177" spans="1:7" s="2" customFormat="1" x14ac:dyDescent="0.45">
      <c r="A177"/>
      <c r="B177"/>
      <c r="C177"/>
      <c r="D177"/>
      <c r="E177"/>
      <c r="F177"/>
      <c r="G177"/>
    </row>
    <row r="178" spans="1:7" s="2" customFormat="1" x14ac:dyDescent="0.45">
      <c r="A178"/>
      <c r="B178"/>
      <c r="C178"/>
      <c r="D178"/>
      <c r="E178"/>
      <c r="F178"/>
      <c r="G178"/>
    </row>
    <row r="179" spans="1:7" s="2" customFormat="1" x14ac:dyDescent="0.45">
      <c r="A179"/>
      <c r="B179"/>
      <c r="C179"/>
      <c r="D179"/>
      <c r="E179"/>
      <c r="F179"/>
      <c r="G179"/>
    </row>
    <row r="180" spans="1:7" s="2" customFormat="1" x14ac:dyDescent="0.45">
      <c r="A180"/>
      <c r="B180"/>
      <c r="C180"/>
      <c r="D180"/>
      <c r="E180"/>
      <c r="F180"/>
      <c r="G180"/>
    </row>
    <row r="181" spans="1:7" s="2" customFormat="1" x14ac:dyDescent="0.45">
      <c r="A181"/>
      <c r="B181"/>
      <c r="C181"/>
      <c r="D181"/>
      <c r="E181"/>
      <c r="F181"/>
      <c r="G181"/>
    </row>
    <row r="182" spans="1:7" s="2" customFormat="1" x14ac:dyDescent="0.45">
      <c r="A182"/>
      <c r="B182"/>
      <c r="C182"/>
      <c r="D182"/>
      <c r="E182"/>
      <c r="F182"/>
      <c r="G182"/>
    </row>
    <row r="183" spans="1:7" s="2" customFormat="1" x14ac:dyDescent="0.45">
      <c r="A183"/>
      <c r="B183"/>
      <c r="C183"/>
      <c r="D183"/>
      <c r="E183"/>
      <c r="F183"/>
      <c r="G183"/>
    </row>
  </sheetData>
  <mergeCells count="3">
    <mergeCell ref="A4:G5"/>
    <mergeCell ref="J15:P15"/>
    <mergeCell ref="J16:P26"/>
  </mergeCells>
  <hyperlinks>
    <hyperlink ref="A4:G5" r:id="rId1" display="See Aluminum Standard Interpretation and Application Procedures.docx for more information" xr:uid="{11596BC6-4784-4789-9534-4B85A6B0C4C7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120"/>
  <sheetViews>
    <sheetView zoomScale="85" zoomScaleNormal="85" workbookViewId="0">
      <selection activeCell="Q3" sqref="Q3:W5"/>
    </sheetView>
  </sheetViews>
  <sheetFormatPr defaultRowHeight="14.25" x14ac:dyDescent="0.45"/>
  <cols>
    <col min="1" max="1" width="15.73046875" style="2" customWidth="1"/>
    <col min="2" max="3" width="9.1328125" style="2"/>
    <col min="4" max="5" width="13.3984375" style="2" customWidth="1"/>
    <col min="6" max="6" width="17.3984375" style="2" customWidth="1"/>
    <col min="8" max="8" width="11" customWidth="1"/>
    <col min="12" max="12" width="8.86328125" style="85"/>
    <col min="16" max="16" width="8.86328125" style="86"/>
    <col min="18" max="18" width="11" customWidth="1"/>
    <col min="19" max="19" width="12.59765625" customWidth="1"/>
    <col min="26" max="28" width="9.1328125" customWidth="1"/>
    <col min="29" max="29" width="2.3984375" style="2" customWidth="1"/>
    <col min="30" max="33" width="9.1328125" style="2" customWidth="1"/>
    <col min="34" max="34" width="9.265625" style="2" customWidth="1"/>
    <col min="35" max="35" width="10" style="2" customWidth="1"/>
    <col min="36" max="44" width="9.1328125" style="2" customWidth="1"/>
    <col min="45" max="53" width="9.1328125" style="2"/>
  </cols>
  <sheetData>
    <row r="1" spans="1:44" s="2" customFormat="1" ht="33.75" thickBot="1" x14ac:dyDescent="0.5">
      <c r="A1" s="100" t="s">
        <v>48</v>
      </c>
      <c r="B1" s="100"/>
      <c r="C1" s="100"/>
      <c r="D1" s="100"/>
      <c r="E1" s="100"/>
      <c r="F1" s="100"/>
      <c r="P1" s="4" t="s">
        <v>49</v>
      </c>
      <c r="Q1" s="3"/>
      <c r="R1" s="3"/>
      <c r="S1" s="3"/>
      <c r="T1" s="3"/>
      <c r="U1" s="3"/>
      <c r="V1" s="3"/>
      <c r="W1" s="3"/>
    </row>
    <row r="2" spans="1:44" s="2" customFormat="1" x14ac:dyDescent="0.45">
      <c r="Q2" s="148" t="s">
        <v>50</v>
      </c>
      <c r="R2" s="149"/>
      <c r="S2" s="149"/>
      <c r="T2" s="149"/>
      <c r="U2" s="149"/>
      <c r="V2" s="149"/>
      <c r="W2" s="150"/>
    </row>
    <row r="3" spans="1:44" s="2" customFormat="1" ht="21" x14ac:dyDescent="0.45">
      <c r="A3" s="101" t="s">
        <v>51</v>
      </c>
      <c r="B3" s="102"/>
      <c r="C3" s="102"/>
      <c r="D3" s="102"/>
      <c r="E3" s="102"/>
      <c r="F3" s="102"/>
      <c r="Q3" s="151"/>
      <c r="R3" s="152"/>
      <c r="S3" s="152"/>
      <c r="T3" s="152"/>
      <c r="U3" s="152"/>
      <c r="V3" s="152"/>
      <c r="W3" s="153"/>
    </row>
    <row r="4" spans="1:44" s="2" customFormat="1" ht="21" x14ac:dyDescent="0.65">
      <c r="A4" s="103" t="s">
        <v>52</v>
      </c>
      <c r="B4" s="101"/>
      <c r="C4" s="101"/>
      <c r="D4" s="101"/>
      <c r="E4" s="101"/>
      <c r="F4" s="101"/>
      <c r="Q4" s="154"/>
      <c r="R4" s="155"/>
      <c r="S4" s="155"/>
      <c r="T4" s="155"/>
      <c r="U4" s="155"/>
      <c r="V4" s="155"/>
      <c r="W4" s="156"/>
    </row>
    <row r="5" spans="1:44" s="2" customFormat="1" ht="21" x14ac:dyDescent="0.45">
      <c r="A5" s="101" t="s">
        <v>53</v>
      </c>
      <c r="B5" s="101"/>
      <c r="C5" s="101"/>
      <c r="D5" s="101"/>
      <c r="E5" s="101"/>
      <c r="F5" s="101"/>
      <c r="Q5" s="154"/>
      <c r="R5" s="155"/>
      <c r="S5" s="155"/>
      <c r="T5" s="155"/>
      <c r="U5" s="155"/>
      <c r="V5" s="155"/>
      <c r="W5" s="156"/>
    </row>
    <row r="6" spans="1:44" s="2" customFormat="1" ht="21" x14ac:dyDescent="0.65">
      <c r="A6" s="104" t="s">
        <v>54</v>
      </c>
      <c r="B6" s="101"/>
      <c r="C6" s="101"/>
      <c r="D6" s="101"/>
      <c r="E6" s="101"/>
      <c r="F6" s="101"/>
      <c r="P6" s="84"/>
    </row>
    <row r="7" spans="1:44" s="2" customFormat="1" ht="14.65" thickBot="1" x14ac:dyDescent="0.5">
      <c r="P7" s="84"/>
    </row>
    <row r="8" spans="1:44" x14ac:dyDescent="0.45">
      <c r="A8" s="105"/>
      <c r="B8" s="89" t="s">
        <v>55</v>
      </c>
      <c r="C8" s="106"/>
      <c r="D8" s="106"/>
      <c r="E8" s="106"/>
      <c r="F8" s="106"/>
      <c r="G8" s="160" t="s">
        <v>56</v>
      </c>
      <c r="H8" s="160"/>
      <c r="I8" s="160"/>
      <c r="J8" s="160"/>
      <c r="K8" s="160"/>
      <c r="L8" s="160" t="s">
        <v>57</v>
      </c>
      <c r="M8" s="160"/>
      <c r="N8" s="160"/>
      <c r="O8" s="160"/>
      <c r="P8" s="160"/>
      <c r="Q8" s="157" t="s">
        <v>58</v>
      </c>
      <c r="R8" s="158"/>
      <c r="S8" s="158"/>
      <c r="T8" s="159"/>
      <c r="U8" s="157" t="s">
        <v>59</v>
      </c>
      <c r="V8" s="158"/>
      <c r="W8" s="158"/>
      <c r="X8" s="159"/>
      <c r="Y8" s="157" t="s">
        <v>60</v>
      </c>
      <c r="Z8" s="158"/>
      <c r="AA8" s="158"/>
      <c r="AB8" s="159"/>
      <c r="AD8" s="166" t="s">
        <v>61</v>
      </c>
      <c r="AE8" s="165"/>
      <c r="AF8" s="165"/>
      <c r="AG8" s="165" t="s">
        <v>62</v>
      </c>
      <c r="AH8" s="165"/>
      <c r="AI8" s="165"/>
      <c r="AJ8" s="161" t="s">
        <v>63</v>
      </c>
      <c r="AK8" s="162"/>
      <c r="AL8" s="164"/>
      <c r="AM8" s="161" t="s">
        <v>64</v>
      </c>
      <c r="AN8" s="162"/>
      <c r="AO8" s="163"/>
      <c r="AP8" s="161" t="s">
        <v>65</v>
      </c>
      <c r="AQ8" s="162"/>
      <c r="AR8" s="163"/>
    </row>
    <row r="9" spans="1:44" ht="28.9" thickBot="1" x14ac:dyDescent="0.5">
      <c r="A9" s="107" t="s">
        <v>66</v>
      </c>
      <c r="B9" s="114" t="s">
        <v>63</v>
      </c>
      <c r="C9" s="115" t="s">
        <v>67</v>
      </c>
      <c r="D9" s="115" t="s">
        <v>68</v>
      </c>
      <c r="E9" s="115" t="s">
        <v>69</v>
      </c>
      <c r="F9" s="116" t="s">
        <v>70</v>
      </c>
      <c r="G9" s="117" t="s">
        <v>11</v>
      </c>
      <c r="H9" s="117" t="s">
        <v>12</v>
      </c>
      <c r="I9" s="118" t="s">
        <v>13</v>
      </c>
      <c r="J9" s="118" t="s">
        <v>14</v>
      </c>
      <c r="K9" s="118" t="s">
        <v>15</v>
      </c>
      <c r="L9" s="118" t="s">
        <v>11</v>
      </c>
      <c r="M9" s="118" t="s">
        <v>12</v>
      </c>
      <c r="N9" s="118" t="s">
        <v>13</v>
      </c>
      <c r="O9" s="118" t="s">
        <v>14</v>
      </c>
      <c r="P9" s="118" t="s">
        <v>15</v>
      </c>
      <c r="Q9" s="118" t="s">
        <v>11</v>
      </c>
      <c r="R9" s="118" t="s">
        <v>13</v>
      </c>
      <c r="S9" s="118" t="s">
        <v>14</v>
      </c>
      <c r="T9" s="118" t="s">
        <v>15</v>
      </c>
      <c r="U9" s="118" t="s">
        <v>11</v>
      </c>
      <c r="V9" s="118" t="s">
        <v>13</v>
      </c>
      <c r="W9" s="118" t="s">
        <v>71</v>
      </c>
      <c r="X9" s="118" t="s">
        <v>15</v>
      </c>
      <c r="Y9" s="118" t="s">
        <v>11</v>
      </c>
      <c r="Z9" s="118" t="s">
        <v>13</v>
      </c>
      <c r="AA9" s="118" t="s">
        <v>14</v>
      </c>
      <c r="AB9" s="118" t="s">
        <v>15</v>
      </c>
      <c r="AD9" s="47" t="s">
        <v>72</v>
      </c>
      <c r="AE9" s="48" t="s">
        <v>73</v>
      </c>
      <c r="AF9" s="48" t="s">
        <v>74</v>
      </c>
      <c r="AG9" s="48" t="s">
        <v>72</v>
      </c>
      <c r="AH9" s="48" t="s">
        <v>73</v>
      </c>
      <c r="AI9" s="48" t="s">
        <v>74</v>
      </c>
      <c r="AJ9" s="48" t="s">
        <v>12</v>
      </c>
      <c r="AK9" s="48" t="s">
        <v>74</v>
      </c>
      <c r="AL9" s="48" t="s">
        <v>72</v>
      </c>
      <c r="AM9" s="48" t="s">
        <v>12</v>
      </c>
      <c r="AN9" s="48" t="s">
        <v>74</v>
      </c>
      <c r="AO9" s="49" t="s">
        <v>72</v>
      </c>
      <c r="AP9" s="48" t="s">
        <v>12</v>
      </c>
      <c r="AQ9" s="48" t="s">
        <v>74</v>
      </c>
      <c r="AR9" s="49" t="s">
        <v>72</v>
      </c>
    </row>
    <row r="10" spans="1:44" ht="14.65" thickBot="1" x14ac:dyDescent="0.5">
      <c r="A10" s="108" t="str">
        <f>'Ambient Data'!B8</f>
        <v>*</v>
      </c>
      <c r="B10" s="109" t="s">
        <v>20</v>
      </c>
      <c r="C10" s="109" t="s">
        <v>20</v>
      </c>
      <c r="D10" s="109" t="s">
        <v>20</v>
      </c>
      <c r="E10" s="109" t="s">
        <v>20</v>
      </c>
      <c r="F10" s="110" t="str">
        <f>IF(OR(D10="*",E10="*"),"*",(D10+(E10/1.547))/D10)</f>
        <v>*</v>
      </c>
      <c r="G10" s="111" t="str">
        <f>IF(ISNUMBER('Ambient Data'!C8),'Ambient Data'!C8,"*")</f>
        <v>*</v>
      </c>
      <c r="H10" s="111" t="str">
        <f>IF(ISNUMBER('Ambient Data'!D8),'Ambient Data'!D8,"*")</f>
        <v>*</v>
      </c>
      <c r="I10" s="111" t="str">
        <f>IF(ISNUMBER('Ambient Data'!E8),'Ambient Data'!E8,"*")</f>
        <v>*</v>
      </c>
      <c r="J10" s="111" t="str">
        <f>IF(ISNUMBER('Ambient Data'!F8),'Ambient Data'!F8,"*")</f>
        <v>*</v>
      </c>
      <c r="K10" s="112" t="str">
        <f>IF(ISNUMBER('Ambient Data'!G8),'Ambient Data'!G8,"*")</f>
        <v>*</v>
      </c>
      <c r="L10" s="111" t="str">
        <f>IF(ISNUMBER('Effluent Data'!C8),'Effluent Data'!C8,"*")</f>
        <v>*</v>
      </c>
      <c r="M10" s="111" t="str">
        <f>IF(ISNUMBER('Effluent Data'!D8),'Effluent Data'!D8,"*")</f>
        <v>*</v>
      </c>
      <c r="N10" s="111" t="str">
        <f>IF(ISNUMBER('Effluent Data'!E8),'Effluent Data'!E8,"*")</f>
        <v>*</v>
      </c>
      <c r="O10" s="111" t="str">
        <f>IF(ISNUMBER('Effluent Data'!F8),'Effluent Data'!F8,"*")</f>
        <v>*</v>
      </c>
      <c r="P10" s="113" t="str">
        <f>IF(ISNUMBER('Effluent Data'!G8),'Effluent Data'!G8,"*")</f>
        <v>*</v>
      </c>
      <c r="Q10" s="111" t="str">
        <f>IF($B10="*","*",(L10+G10*($B10-1))/$B10)</f>
        <v>*</v>
      </c>
      <c r="R10" s="111" t="str">
        <f>IF($B10="*","*",(N10+I10*($B10-1))/$B10)</f>
        <v>*</v>
      </c>
      <c r="S10" s="111" t="str">
        <f>IF($B10="*","*",(O10+J10*($B10-1))/$B10)</f>
        <v>*</v>
      </c>
      <c r="T10" s="112" t="str">
        <f t="shared" ref="T10:T57" si="0">IF(ISNUMBER($B10),AL10-LOG((AK10/AJ10)-1),"*")</f>
        <v>*</v>
      </c>
      <c r="U10" s="111" t="str">
        <f>IF($C10="*","*",G10+(L10-G10)/$C10)</f>
        <v>*</v>
      </c>
      <c r="V10" s="111" t="str">
        <f>IF($C10="*","*",I10+(N10-I10)/$C10)</f>
        <v>*</v>
      </c>
      <c r="W10" s="111" t="str">
        <f>IF($C10="*","*",J10+(O10-J10)/$C10)</f>
        <v>*</v>
      </c>
      <c r="X10" s="112" t="str">
        <f t="shared" ref="X10:X57" si="1">IF(ISNUMBER($C10),AO10-LOG((AN10/AM10)-1),"*")</f>
        <v>*</v>
      </c>
      <c r="Y10" s="111" t="str">
        <f>IF(ISNUMBER(F10),(L10+G10*($F10-1))/$F10,"*")</f>
        <v>*</v>
      </c>
      <c r="Z10" s="111" t="str">
        <f>IF(ISNUMBER(F10),(N10+I10*($F10-1))/$F10,"*")</f>
        <v>*</v>
      </c>
      <c r="AA10" s="111" t="str">
        <f>IF(ISNUMBER(F10),(O10+J10*($F10-1))/$F10,"*")</f>
        <v>*</v>
      </c>
      <c r="AB10" s="112" t="str">
        <f t="shared" ref="AB10:AB57" si="2">IF(ISNUMBER($F10),AR10-LOG((AQ10/AP10)-1),"*")</f>
        <v>*</v>
      </c>
      <c r="AD10" s="50" t="e">
        <f t="shared" ref="AD10:AD57" si="3">6.57-0.0118*G10+0.00012*(G10^2)</f>
        <v>#VALUE!</v>
      </c>
      <c r="AE10" s="50" t="e">
        <f t="shared" ref="AE10:AE57" si="4">1/(1+10^(AD10-K10))</f>
        <v>#VALUE!</v>
      </c>
      <c r="AF10" s="50" t="e">
        <f t="shared" ref="AF10:AF57" si="5">H10/AE10</f>
        <v>#VALUE!</v>
      </c>
      <c r="AG10" s="50" t="e">
        <f t="shared" ref="AG10:AG57" si="6">6.57-0.0118*G10+0.00012*(G10^2)</f>
        <v>#VALUE!</v>
      </c>
      <c r="AH10" s="50" t="e">
        <f t="shared" ref="AH10:AH57" si="7">1/(1+10^(AG10-P10))</f>
        <v>#VALUE!</v>
      </c>
      <c r="AI10" s="50" t="e">
        <f t="shared" ref="AI10:AI57" si="8">M10/AH10</f>
        <v>#VALUE!</v>
      </c>
      <c r="AJ10" s="50" t="e">
        <f t="shared" ref="AJ10:AJ57" si="9">$H10+($M10-$H10)/$B10</f>
        <v>#VALUE!</v>
      </c>
      <c r="AK10" s="50" t="e">
        <f t="shared" ref="AK10:AK57" si="10">$AF10+($AI10-$AF10)/$B10</f>
        <v>#VALUE!</v>
      </c>
      <c r="AL10" s="50" t="e">
        <f t="shared" ref="AL10:AL57" si="11">6.57-0.0118*Q10+0.00012*(Q10^2)</f>
        <v>#VALUE!</v>
      </c>
      <c r="AM10" s="50" t="e">
        <f t="shared" ref="AM10:AM57" si="12">$H10+($M10-$H10)/$C10</f>
        <v>#VALUE!</v>
      </c>
      <c r="AN10" s="50" t="e">
        <f t="shared" ref="AN10:AN57" si="13">$AF10+($AI10-$AF10)/$C10</f>
        <v>#VALUE!</v>
      </c>
      <c r="AO10" s="50" t="e">
        <f t="shared" ref="AO10:AO57" si="14">6.57-0.0118*U10+0.00012*(U10^2)</f>
        <v>#VALUE!</v>
      </c>
      <c r="AP10" s="50" t="e">
        <f t="shared" ref="AP10:AP57" si="15">$H10+($M10-$H10)/$F10</f>
        <v>#VALUE!</v>
      </c>
      <c r="AQ10" s="50" t="e">
        <f t="shared" ref="AQ10:AQ57" si="16">$AF10+($AI10-$AF10)/$F10</f>
        <v>#VALUE!</v>
      </c>
      <c r="AR10" s="50" t="e">
        <f t="shared" ref="AR10:AR57" si="17">6.57-0.0118*Y10+0.00012*(Y10^2)</f>
        <v>#VALUE!</v>
      </c>
    </row>
    <row r="11" spans="1:44" ht="14.65" thickBot="1" x14ac:dyDescent="0.5">
      <c r="A11" s="108" t="str">
        <f>'Ambient Data'!B9</f>
        <v>*</v>
      </c>
      <c r="B11" s="109" t="s">
        <v>20</v>
      </c>
      <c r="C11" s="109" t="s">
        <v>20</v>
      </c>
      <c r="D11" s="109" t="s">
        <v>20</v>
      </c>
      <c r="E11" s="109" t="s">
        <v>20</v>
      </c>
      <c r="F11" s="110" t="str">
        <f t="shared" ref="F11:F57" si="18">IF(OR(D11="*",E11="*"),"*",(D11+(E11/1.547))/D11)</f>
        <v>*</v>
      </c>
      <c r="G11" s="87" t="str">
        <f>IF(ISNUMBER('Ambient Data'!C9),'Ambient Data'!C9,"*")</f>
        <v>*</v>
      </c>
      <c r="H11" s="87" t="str">
        <f>IF(ISNUMBER('Ambient Data'!D9),'Ambient Data'!D9,"*")</f>
        <v>*</v>
      </c>
      <c r="I11" s="65" t="str">
        <f>IF(ISNUMBER('Ambient Data'!E9),'Ambient Data'!E9,"*")</f>
        <v>*</v>
      </c>
      <c r="J11" s="65" t="str">
        <f>IF(ISNUMBER('Ambient Data'!F9),'Ambient Data'!F9,"*")</f>
        <v>*</v>
      </c>
      <c r="K11" s="82" t="str">
        <f>IF(ISNUMBER('Ambient Data'!G9),'Ambient Data'!G9,"*")</f>
        <v>*</v>
      </c>
      <c r="L11" s="87" t="str">
        <f>IF(ISNUMBER('Effluent Data'!C9),'Effluent Data'!C9,"*")</f>
        <v>*</v>
      </c>
      <c r="M11" s="87" t="str">
        <f>IF(ISNUMBER('Effluent Data'!D9),'Effluent Data'!D9,"*")</f>
        <v>*</v>
      </c>
      <c r="N11" s="65" t="str">
        <f>IF(ISNUMBER('Effluent Data'!E9),'Effluent Data'!E9,"*")</f>
        <v>*</v>
      </c>
      <c r="O11" s="65" t="str">
        <f>IF(ISNUMBER('Effluent Data'!F9),'Effluent Data'!F9,"*")</f>
        <v>*</v>
      </c>
      <c r="P11" s="81" t="str">
        <f>IF(ISNUMBER('Effluent Data'!G9),'Effluent Data'!G9,"*")</f>
        <v>*</v>
      </c>
      <c r="Q11" s="87" t="str">
        <f t="shared" ref="Q11:Q57" si="19">IF($B11="*","*",(L11+G11*($B11-1))/$B11)</f>
        <v>*</v>
      </c>
      <c r="R11" s="87" t="str">
        <f t="shared" ref="R11:R57" si="20">IF($B11="*","*",(N11+I11*($B11-1))/$B11)</f>
        <v>*</v>
      </c>
      <c r="S11" s="87" t="str">
        <f t="shared" ref="S11:S57" si="21">IF($B11="*","*",(O11+J11*($B11-1))/$B11)</f>
        <v>*</v>
      </c>
      <c r="T11" s="88" t="str">
        <f t="shared" si="0"/>
        <v>*</v>
      </c>
      <c r="U11" s="87" t="str">
        <f t="shared" ref="U11:U57" si="22">IF($C11="*","*",G11+(L11-G11)/$C11)</f>
        <v>*</v>
      </c>
      <c r="V11" s="87" t="str">
        <f t="shared" ref="V11:V57" si="23">IF($C11="*","*",I11+(N11-I11)/$C11)</f>
        <v>*</v>
      </c>
      <c r="W11" s="87" t="str">
        <f t="shared" ref="W11:W57" si="24">IF($C11="*","*",J11+(O11-J11)/$C11)</f>
        <v>*</v>
      </c>
      <c r="X11" s="88" t="str">
        <f t="shared" si="1"/>
        <v>*</v>
      </c>
      <c r="Y11" s="87" t="str">
        <f t="shared" ref="Y11:Y57" si="25">IF(ISNUMBER(F11),(L11+G11*($F11-1))/$F11,"*")</f>
        <v>*</v>
      </c>
      <c r="Z11" s="87" t="str">
        <f t="shared" ref="Z11:Z57" si="26">IF(ISNUMBER(F11),(N11+I11*($F11-1))/$F11,"*")</f>
        <v>*</v>
      </c>
      <c r="AA11" s="87" t="str">
        <f t="shared" ref="AA11:AA57" si="27">IF(ISNUMBER(F11),(O11+J11*($F11-1))/$F11,"*")</f>
        <v>*</v>
      </c>
      <c r="AB11" s="88" t="str">
        <f t="shared" si="2"/>
        <v>*</v>
      </c>
      <c r="AD11" s="50" t="e">
        <f t="shared" si="3"/>
        <v>#VALUE!</v>
      </c>
      <c r="AE11" s="50" t="e">
        <f t="shared" si="4"/>
        <v>#VALUE!</v>
      </c>
      <c r="AF11" s="50" t="e">
        <f t="shared" si="5"/>
        <v>#VALUE!</v>
      </c>
      <c r="AG11" s="50" t="e">
        <f t="shared" si="6"/>
        <v>#VALUE!</v>
      </c>
      <c r="AH11" s="50" t="e">
        <f t="shared" si="7"/>
        <v>#VALUE!</v>
      </c>
      <c r="AI11" s="50" t="e">
        <f t="shared" si="8"/>
        <v>#VALUE!</v>
      </c>
      <c r="AJ11" s="50" t="e">
        <f t="shared" si="9"/>
        <v>#VALUE!</v>
      </c>
      <c r="AK11" s="50" t="e">
        <f t="shared" si="10"/>
        <v>#VALUE!</v>
      </c>
      <c r="AL11" s="50" t="e">
        <f t="shared" si="11"/>
        <v>#VALUE!</v>
      </c>
      <c r="AM11" s="50" t="e">
        <f t="shared" si="12"/>
        <v>#VALUE!</v>
      </c>
      <c r="AN11" s="50" t="e">
        <f t="shared" si="13"/>
        <v>#VALUE!</v>
      </c>
      <c r="AO11" s="50" t="e">
        <f t="shared" si="14"/>
        <v>#VALUE!</v>
      </c>
      <c r="AP11" s="50" t="e">
        <f t="shared" si="15"/>
        <v>#VALUE!</v>
      </c>
      <c r="AQ11" s="50" t="e">
        <f t="shared" si="16"/>
        <v>#VALUE!</v>
      </c>
      <c r="AR11" s="50" t="e">
        <f t="shared" si="17"/>
        <v>#VALUE!</v>
      </c>
    </row>
    <row r="12" spans="1:44" ht="15" customHeight="1" thickBot="1" x14ac:dyDescent="0.5">
      <c r="A12" s="108" t="str">
        <f>'Ambient Data'!B10</f>
        <v>*</v>
      </c>
      <c r="B12" s="109" t="s">
        <v>20</v>
      </c>
      <c r="C12" s="109" t="s">
        <v>20</v>
      </c>
      <c r="D12" s="109" t="s">
        <v>20</v>
      </c>
      <c r="E12" s="109" t="s">
        <v>20</v>
      </c>
      <c r="F12" s="110" t="str">
        <f t="shared" si="18"/>
        <v>*</v>
      </c>
      <c r="G12" s="87" t="str">
        <f>IF(ISNUMBER('Ambient Data'!C10),'Ambient Data'!C10,"*")</f>
        <v>*</v>
      </c>
      <c r="H12" s="87" t="str">
        <f>IF(ISNUMBER('Ambient Data'!D10),'Ambient Data'!D10,"*")</f>
        <v>*</v>
      </c>
      <c r="I12" s="65" t="str">
        <f>IF(ISNUMBER('Ambient Data'!E10),'Ambient Data'!E10,"*")</f>
        <v>*</v>
      </c>
      <c r="J12" s="65" t="str">
        <f>IF(ISNUMBER('Ambient Data'!F10),'Ambient Data'!F10,"*")</f>
        <v>*</v>
      </c>
      <c r="K12" s="82" t="str">
        <f>IF(ISNUMBER('Ambient Data'!G10),'Ambient Data'!G10,"*")</f>
        <v>*</v>
      </c>
      <c r="L12" s="87" t="str">
        <f>IF(ISNUMBER('Effluent Data'!C10),'Effluent Data'!C10,"*")</f>
        <v>*</v>
      </c>
      <c r="M12" s="87" t="str">
        <f>IF(ISNUMBER('Effluent Data'!D10),'Effluent Data'!D10,"*")</f>
        <v>*</v>
      </c>
      <c r="N12" s="65" t="str">
        <f>IF(ISNUMBER('Effluent Data'!E10),'Effluent Data'!E10,"*")</f>
        <v>*</v>
      </c>
      <c r="O12" s="65" t="str">
        <f>IF(ISNUMBER('Effluent Data'!F10),'Effluent Data'!F10,"*")</f>
        <v>*</v>
      </c>
      <c r="P12" s="81" t="str">
        <f>IF(ISNUMBER('Effluent Data'!G10),'Effluent Data'!G10,"*")</f>
        <v>*</v>
      </c>
      <c r="Q12" s="87" t="str">
        <f t="shared" si="19"/>
        <v>*</v>
      </c>
      <c r="R12" s="87" t="str">
        <f t="shared" si="20"/>
        <v>*</v>
      </c>
      <c r="S12" s="87" t="str">
        <f t="shared" si="21"/>
        <v>*</v>
      </c>
      <c r="T12" s="88" t="str">
        <f t="shared" si="0"/>
        <v>*</v>
      </c>
      <c r="U12" s="87" t="str">
        <f t="shared" si="22"/>
        <v>*</v>
      </c>
      <c r="V12" s="87" t="str">
        <f t="shared" si="23"/>
        <v>*</v>
      </c>
      <c r="W12" s="87" t="str">
        <f t="shared" si="24"/>
        <v>*</v>
      </c>
      <c r="X12" s="88" t="str">
        <f t="shared" si="1"/>
        <v>*</v>
      </c>
      <c r="Y12" s="87" t="str">
        <f t="shared" si="25"/>
        <v>*</v>
      </c>
      <c r="Z12" s="87" t="str">
        <f t="shared" si="26"/>
        <v>*</v>
      </c>
      <c r="AA12" s="87" t="str">
        <f t="shared" si="27"/>
        <v>*</v>
      </c>
      <c r="AB12" s="88" t="str">
        <f t="shared" si="2"/>
        <v>*</v>
      </c>
      <c r="AD12" s="50" t="e">
        <f t="shared" si="3"/>
        <v>#VALUE!</v>
      </c>
      <c r="AE12" s="50" t="e">
        <f t="shared" si="4"/>
        <v>#VALUE!</v>
      </c>
      <c r="AF12" s="50" t="e">
        <f t="shared" si="5"/>
        <v>#VALUE!</v>
      </c>
      <c r="AG12" s="50" t="e">
        <f t="shared" si="6"/>
        <v>#VALUE!</v>
      </c>
      <c r="AH12" s="50" t="e">
        <f t="shared" si="7"/>
        <v>#VALUE!</v>
      </c>
      <c r="AI12" s="50" t="e">
        <f t="shared" si="8"/>
        <v>#VALUE!</v>
      </c>
      <c r="AJ12" s="50" t="e">
        <f t="shared" si="9"/>
        <v>#VALUE!</v>
      </c>
      <c r="AK12" s="50" t="e">
        <f t="shared" si="10"/>
        <v>#VALUE!</v>
      </c>
      <c r="AL12" s="50" t="e">
        <f t="shared" si="11"/>
        <v>#VALUE!</v>
      </c>
      <c r="AM12" s="50" t="e">
        <f t="shared" si="12"/>
        <v>#VALUE!</v>
      </c>
      <c r="AN12" s="50" t="e">
        <f t="shared" si="13"/>
        <v>#VALUE!</v>
      </c>
      <c r="AO12" s="50" t="e">
        <f t="shared" si="14"/>
        <v>#VALUE!</v>
      </c>
      <c r="AP12" s="50" t="e">
        <f t="shared" si="15"/>
        <v>#VALUE!</v>
      </c>
      <c r="AQ12" s="50" t="e">
        <f t="shared" si="16"/>
        <v>#VALUE!</v>
      </c>
      <c r="AR12" s="50" t="e">
        <f t="shared" si="17"/>
        <v>#VALUE!</v>
      </c>
    </row>
    <row r="13" spans="1:44" ht="15" customHeight="1" thickBot="1" x14ac:dyDescent="0.5">
      <c r="A13" s="108" t="str">
        <f>'Ambient Data'!B11</f>
        <v>*</v>
      </c>
      <c r="B13" s="109" t="s">
        <v>20</v>
      </c>
      <c r="C13" s="109" t="s">
        <v>20</v>
      </c>
      <c r="D13" s="109" t="s">
        <v>20</v>
      </c>
      <c r="E13" s="109" t="s">
        <v>20</v>
      </c>
      <c r="F13" s="110" t="str">
        <f t="shared" si="18"/>
        <v>*</v>
      </c>
      <c r="G13" s="87" t="str">
        <f>IF(ISNUMBER('Ambient Data'!C11),'Ambient Data'!C11,"*")</f>
        <v>*</v>
      </c>
      <c r="H13" s="87" t="str">
        <f>IF(ISNUMBER('Ambient Data'!D11),'Ambient Data'!D11,"*")</f>
        <v>*</v>
      </c>
      <c r="I13" s="65" t="str">
        <f>IF(ISNUMBER('Ambient Data'!E11),'Ambient Data'!E11,"*")</f>
        <v>*</v>
      </c>
      <c r="J13" s="65" t="str">
        <f>IF(ISNUMBER('Ambient Data'!F11),'Ambient Data'!F11,"*")</f>
        <v>*</v>
      </c>
      <c r="K13" s="82" t="str">
        <f>IF(ISNUMBER('Ambient Data'!G11),'Ambient Data'!G11,"*")</f>
        <v>*</v>
      </c>
      <c r="L13" s="87" t="str">
        <f>IF(ISNUMBER('Effluent Data'!C11),'Effluent Data'!C11,"*")</f>
        <v>*</v>
      </c>
      <c r="M13" s="87" t="str">
        <f>IF(ISNUMBER('Effluent Data'!D11),'Effluent Data'!D11,"*")</f>
        <v>*</v>
      </c>
      <c r="N13" s="65" t="str">
        <f>IF(ISNUMBER('Effluent Data'!E11),'Effluent Data'!E11,"*")</f>
        <v>*</v>
      </c>
      <c r="O13" s="65" t="str">
        <f>IF(ISNUMBER('Effluent Data'!F11),'Effluent Data'!F11,"*")</f>
        <v>*</v>
      </c>
      <c r="P13" s="81" t="str">
        <f>IF(ISNUMBER('Effluent Data'!G11),'Effluent Data'!G11,"*")</f>
        <v>*</v>
      </c>
      <c r="Q13" s="87" t="str">
        <f t="shared" si="19"/>
        <v>*</v>
      </c>
      <c r="R13" s="87" t="str">
        <f t="shared" si="20"/>
        <v>*</v>
      </c>
      <c r="S13" s="87" t="str">
        <f t="shared" si="21"/>
        <v>*</v>
      </c>
      <c r="T13" s="88" t="str">
        <f t="shared" si="0"/>
        <v>*</v>
      </c>
      <c r="U13" s="87" t="str">
        <f t="shared" si="22"/>
        <v>*</v>
      </c>
      <c r="V13" s="87" t="str">
        <f t="shared" si="23"/>
        <v>*</v>
      </c>
      <c r="W13" s="87" t="str">
        <f t="shared" si="24"/>
        <v>*</v>
      </c>
      <c r="X13" s="88" t="str">
        <f t="shared" si="1"/>
        <v>*</v>
      </c>
      <c r="Y13" s="87" t="str">
        <f t="shared" si="25"/>
        <v>*</v>
      </c>
      <c r="Z13" s="87" t="str">
        <f t="shared" si="26"/>
        <v>*</v>
      </c>
      <c r="AA13" s="87" t="str">
        <f t="shared" si="27"/>
        <v>*</v>
      </c>
      <c r="AB13" s="88" t="str">
        <f t="shared" si="2"/>
        <v>*</v>
      </c>
      <c r="AD13" s="50" t="e">
        <f t="shared" si="3"/>
        <v>#VALUE!</v>
      </c>
      <c r="AE13" s="50" t="e">
        <f t="shared" si="4"/>
        <v>#VALUE!</v>
      </c>
      <c r="AF13" s="50" t="e">
        <f t="shared" si="5"/>
        <v>#VALUE!</v>
      </c>
      <c r="AG13" s="50" t="e">
        <f t="shared" si="6"/>
        <v>#VALUE!</v>
      </c>
      <c r="AH13" s="50" t="e">
        <f t="shared" si="7"/>
        <v>#VALUE!</v>
      </c>
      <c r="AI13" s="50" t="e">
        <f t="shared" si="8"/>
        <v>#VALUE!</v>
      </c>
      <c r="AJ13" s="50" t="e">
        <f t="shared" si="9"/>
        <v>#VALUE!</v>
      </c>
      <c r="AK13" s="50" t="e">
        <f t="shared" si="10"/>
        <v>#VALUE!</v>
      </c>
      <c r="AL13" s="50" t="e">
        <f t="shared" si="11"/>
        <v>#VALUE!</v>
      </c>
      <c r="AM13" s="50" t="e">
        <f t="shared" si="12"/>
        <v>#VALUE!</v>
      </c>
      <c r="AN13" s="50" t="e">
        <f t="shared" si="13"/>
        <v>#VALUE!</v>
      </c>
      <c r="AO13" s="50" t="e">
        <f t="shared" si="14"/>
        <v>#VALUE!</v>
      </c>
      <c r="AP13" s="50" t="e">
        <f t="shared" si="15"/>
        <v>#VALUE!</v>
      </c>
      <c r="AQ13" s="50" t="e">
        <f t="shared" si="16"/>
        <v>#VALUE!</v>
      </c>
      <c r="AR13" s="50" t="e">
        <f t="shared" si="17"/>
        <v>#VALUE!</v>
      </c>
    </row>
    <row r="14" spans="1:44" ht="14.65" thickBot="1" x14ac:dyDescent="0.5">
      <c r="A14" s="108" t="str">
        <f>'Ambient Data'!B12</f>
        <v>*</v>
      </c>
      <c r="B14" s="109" t="s">
        <v>20</v>
      </c>
      <c r="C14" s="109" t="s">
        <v>20</v>
      </c>
      <c r="D14" s="109" t="s">
        <v>20</v>
      </c>
      <c r="E14" s="109" t="s">
        <v>20</v>
      </c>
      <c r="F14" s="110" t="str">
        <f t="shared" si="18"/>
        <v>*</v>
      </c>
      <c r="G14" s="87" t="str">
        <f>IF(ISNUMBER('Ambient Data'!C12),'Ambient Data'!C12,"*")</f>
        <v>*</v>
      </c>
      <c r="H14" s="87" t="str">
        <f>IF(ISNUMBER('Ambient Data'!D12),'Ambient Data'!D12,"*")</f>
        <v>*</v>
      </c>
      <c r="I14" s="65" t="str">
        <f>IF(ISNUMBER('Ambient Data'!E12),'Ambient Data'!E12,"*")</f>
        <v>*</v>
      </c>
      <c r="J14" s="65" t="str">
        <f>IF(ISNUMBER('Ambient Data'!F12),'Ambient Data'!F12,"*")</f>
        <v>*</v>
      </c>
      <c r="K14" s="82" t="str">
        <f>IF(ISNUMBER('Ambient Data'!G12),'Ambient Data'!G12,"*")</f>
        <v>*</v>
      </c>
      <c r="L14" s="87" t="str">
        <f>IF(ISNUMBER('Effluent Data'!C12),'Effluent Data'!C12,"*")</f>
        <v>*</v>
      </c>
      <c r="M14" s="87" t="str">
        <f>IF(ISNUMBER('Effluent Data'!D12),'Effluent Data'!D12,"*")</f>
        <v>*</v>
      </c>
      <c r="N14" s="65" t="str">
        <f>IF(ISNUMBER('Effluent Data'!E12),'Effluent Data'!E12,"*")</f>
        <v>*</v>
      </c>
      <c r="O14" s="65" t="str">
        <f>IF(ISNUMBER('Effluent Data'!F12),'Effluent Data'!F12,"*")</f>
        <v>*</v>
      </c>
      <c r="P14" s="81" t="str">
        <f>IF(ISNUMBER('Effluent Data'!G12),'Effluent Data'!G12,"*")</f>
        <v>*</v>
      </c>
      <c r="Q14" s="87" t="str">
        <f t="shared" si="19"/>
        <v>*</v>
      </c>
      <c r="R14" s="87" t="str">
        <f t="shared" si="20"/>
        <v>*</v>
      </c>
      <c r="S14" s="87" t="str">
        <f t="shared" si="21"/>
        <v>*</v>
      </c>
      <c r="T14" s="88" t="str">
        <f t="shared" si="0"/>
        <v>*</v>
      </c>
      <c r="U14" s="87" t="str">
        <f t="shared" si="22"/>
        <v>*</v>
      </c>
      <c r="V14" s="87" t="str">
        <f t="shared" si="23"/>
        <v>*</v>
      </c>
      <c r="W14" s="87" t="str">
        <f>IF($C14="*","*",J14+(O14-J14)/$C14)</f>
        <v>*</v>
      </c>
      <c r="X14" s="88" t="str">
        <f t="shared" si="1"/>
        <v>*</v>
      </c>
      <c r="Y14" s="87" t="str">
        <f t="shared" si="25"/>
        <v>*</v>
      </c>
      <c r="Z14" s="87" t="str">
        <f t="shared" si="26"/>
        <v>*</v>
      </c>
      <c r="AA14" s="87" t="str">
        <f t="shared" si="27"/>
        <v>*</v>
      </c>
      <c r="AB14" s="88" t="str">
        <f t="shared" si="2"/>
        <v>*</v>
      </c>
      <c r="AD14" s="50" t="e">
        <f t="shared" si="3"/>
        <v>#VALUE!</v>
      </c>
      <c r="AE14" s="50" t="e">
        <f t="shared" si="4"/>
        <v>#VALUE!</v>
      </c>
      <c r="AF14" s="50" t="e">
        <f t="shared" si="5"/>
        <v>#VALUE!</v>
      </c>
      <c r="AG14" s="50" t="e">
        <f t="shared" si="6"/>
        <v>#VALUE!</v>
      </c>
      <c r="AH14" s="50" t="e">
        <f t="shared" si="7"/>
        <v>#VALUE!</v>
      </c>
      <c r="AI14" s="50" t="e">
        <f t="shared" si="8"/>
        <v>#VALUE!</v>
      </c>
      <c r="AJ14" s="50" t="e">
        <f t="shared" si="9"/>
        <v>#VALUE!</v>
      </c>
      <c r="AK14" s="50" t="e">
        <f t="shared" si="10"/>
        <v>#VALUE!</v>
      </c>
      <c r="AL14" s="50" t="e">
        <f t="shared" si="11"/>
        <v>#VALUE!</v>
      </c>
      <c r="AM14" s="50" t="e">
        <f t="shared" si="12"/>
        <v>#VALUE!</v>
      </c>
      <c r="AN14" s="50" t="e">
        <f t="shared" si="13"/>
        <v>#VALUE!</v>
      </c>
      <c r="AO14" s="50" t="e">
        <f t="shared" si="14"/>
        <v>#VALUE!</v>
      </c>
      <c r="AP14" s="50" t="e">
        <f t="shared" si="15"/>
        <v>#VALUE!</v>
      </c>
      <c r="AQ14" s="50" t="e">
        <f t="shared" si="16"/>
        <v>#VALUE!</v>
      </c>
      <c r="AR14" s="50" t="e">
        <f t="shared" si="17"/>
        <v>#VALUE!</v>
      </c>
    </row>
    <row r="15" spans="1:44" ht="14.65" thickBot="1" x14ac:dyDescent="0.5">
      <c r="A15" s="108" t="str">
        <f>'Ambient Data'!B13</f>
        <v>*</v>
      </c>
      <c r="B15" s="109" t="s">
        <v>20</v>
      </c>
      <c r="C15" s="109" t="s">
        <v>20</v>
      </c>
      <c r="D15" s="109" t="s">
        <v>20</v>
      </c>
      <c r="E15" s="109" t="s">
        <v>20</v>
      </c>
      <c r="F15" s="110" t="str">
        <f t="shared" si="18"/>
        <v>*</v>
      </c>
      <c r="G15" s="87" t="str">
        <f>IF(ISNUMBER('Ambient Data'!C13),'Ambient Data'!C13,"*")</f>
        <v>*</v>
      </c>
      <c r="H15" s="87" t="str">
        <f>IF(ISNUMBER('Ambient Data'!D13),'Ambient Data'!D13,"*")</f>
        <v>*</v>
      </c>
      <c r="I15" s="65" t="str">
        <f>IF(ISNUMBER('Ambient Data'!E13),'Ambient Data'!E13,"*")</f>
        <v>*</v>
      </c>
      <c r="J15" s="65" t="str">
        <f>IF(ISNUMBER('Ambient Data'!F13),'Ambient Data'!F13,"*")</f>
        <v>*</v>
      </c>
      <c r="K15" s="82" t="str">
        <f>IF(ISNUMBER('Ambient Data'!G13),'Ambient Data'!G13,"*")</f>
        <v>*</v>
      </c>
      <c r="L15" s="87" t="str">
        <f>IF(ISNUMBER('Effluent Data'!C13),'Effluent Data'!C13,"*")</f>
        <v>*</v>
      </c>
      <c r="M15" s="87" t="str">
        <f>IF(ISNUMBER('Effluent Data'!D13),'Effluent Data'!D13,"*")</f>
        <v>*</v>
      </c>
      <c r="N15" s="65" t="str">
        <f>IF(ISNUMBER('Effluent Data'!E13),'Effluent Data'!E13,"*")</f>
        <v>*</v>
      </c>
      <c r="O15" s="65" t="str">
        <f>IF(ISNUMBER('Effluent Data'!F13),'Effluent Data'!F13,"*")</f>
        <v>*</v>
      </c>
      <c r="P15" s="81" t="str">
        <f>IF(ISNUMBER('Effluent Data'!G13),'Effluent Data'!G13,"*")</f>
        <v>*</v>
      </c>
      <c r="Q15" s="87" t="str">
        <f t="shared" si="19"/>
        <v>*</v>
      </c>
      <c r="R15" s="87" t="str">
        <f t="shared" si="20"/>
        <v>*</v>
      </c>
      <c r="S15" s="87" t="str">
        <f t="shared" si="21"/>
        <v>*</v>
      </c>
      <c r="T15" s="88" t="str">
        <f t="shared" si="0"/>
        <v>*</v>
      </c>
      <c r="U15" s="87" t="str">
        <f t="shared" si="22"/>
        <v>*</v>
      </c>
      <c r="V15" s="87" t="str">
        <f t="shared" si="23"/>
        <v>*</v>
      </c>
      <c r="W15" s="87" t="str">
        <f t="shared" si="24"/>
        <v>*</v>
      </c>
      <c r="X15" s="88" t="str">
        <f t="shared" si="1"/>
        <v>*</v>
      </c>
      <c r="Y15" s="87" t="str">
        <f t="shared" si="25"/>
        <v>*</v>
      </c>
      <c r="Z15" s="87" t="str">
        <f t="shared" si="26"/>
        <v>*</v>
      </c>
      <c r="AA15" s="87" t="str">
        <f t="shared" si="27"/>
        <v>*</v>
      </c>
      <c r="AB15" s="88" t="str">
        <f t="shared" si="2"/>
        <v>*</v>
      </c>
      <c r="AD15" s="50" t="e">
        <f t="shared" si="3"/>
        <v>#VALUE!</v>
      </c>
      <c r="AE15" s="50" t="e">
        <f t="shared" si="4"/>
        <v>#VALUE!</v>
      </c>
      <c r="AF15" s="50" t="e">
        <f t="shared" si="5"/>
        <v>#VALUE!</v>
      </c>
      <c r="AG15" s="50" t="e">
        <f t="shared" si="6"/>
        <v>#VALUE!</v>
      </c>
      <c r="AH15" s="50" t="e">
        <f t="shared" si="7"/>
        <v>#VALUE!</v>
      </c>
      <c r="AI15" s="50" t="e">
        <f t="shared" si="8"/>
        <v>#VALUE!</v>
      </c>
      <c r="AJ15" s="50" t="e">
        <f t="shared" si="9"/>
        <v>#VALUE!</v>
      </c>
      <c r="AK15" s="50" t="e">
        <f t="shared" si="10"/>
        <v>#VALUE!</v>
      </c>
      <c r="AL15" s="50" t="e">
        <f t="shared" si="11"/>
        <v>#VALUE!</v>
      </c>
      <c r="AM15" s="50" t="e">
        <f t="shared" si="12"/>
        <v>#VALUE!</v>
      </c>
      <c r="AN15" s="50" t="e">
        <f t="shared" si="13"/>
        <v>#VALUE!</v>
      </c>
      <c r="AO15" s="50" t="e">
        <f t="shared" si="14"/>
        <v>#VALUE!</v>
      </c>
      <c r="AP15" s="50" t="e">
        <f t="shared" si="15"/>
        <v>#VALUE!</v>
      </c>
      <c r="AQ15" s="50" t="e">
        <f t="shared" si="16"/>
        <v>#VALUE!</v>
      </c>
      <c r="AR15" s="50" t="e">
        <f t="shared" si="17"/>
        <v>#VALUE!</v>
      </c>
    </row>
    <row r="16" spans="1:44" ht="14.65" thickBot="1" x14ac:dyDescent="0.5">
      <c r="A16" s="108" t="str">
        <f>'Ambient Data'!B14</f>
        <v>*</v>
      </c>
      <c r="B16" s="109" t="s">
        <v>20</v>
      </c>
      <c r="C16" s="109" t="s">
        <v>20</v>
      </c>
      <c r="D16" s="109" t="s">
        <v>20</v>
      </c>
      <c r="E16" s="109" t="s">
        <v>20</v>
      </c>
      <c r="F16" s="110" t="str">
        <f t="shared" si="18"/>
        <v>*</v>
      </c>
      <c r="G16" s="87" t="str">
        <f>IF(ISNUMBER('Ambient Data'!C14),'Ambient Data'!C14,"*")</f>
        <v>*</v>
      </c>
      <c r="H16" s="87" t="str">
        <f>IF(ISNUMBER('Ambient Data'!D14),'Ambient Data'!D14,"*")</f>
        <v>*</v>
      </c>
      <c r="I16" s="65" t="str">
        <f>IF(ISNUMBER('Ambient Data'!E14),'Ambient Data'!E14,"*")</f>
        <v>*</v>
      </c>
      <c r="J16" s="65" t="str">
        <f>IF(ISNUMBER('Ambient Data'!F14),'Ambient Data'!F14,"*")</f>
        <v>*</v>
      </c>
      <c r="K16" s="82" t="str">
        <f>IF(ISNUMBER('Ambient Data'!G14),'Ambient Data'!G14,"*")</f>
        <v>*</v>
      </c>
      <c r="L16" s="87" t="str">
        <f>IF(ISNUMBER('Effluent Data'!C14),'Effluent Data'!C14,"*")</f>
        <v>*</v>
      </c>
      <c r="M16" s="87" t="str">
        <f>IF(ISNUMBER('Effluent Data'!D14),'Effluent Data'!D14,"*")</f>
        <v>*</v>
      </c>
      <c r="N16" s="65" t="str">
        <f>IF(ISNUMBER('Effluent Data'!E14),'Effluent Data'!E14,"*")</f>
        <v>*</v>
      </c>
      <c r="O16" s="65" t="str">
        <f>IF(ISNUMBER('Effluent Data'!F14),'Effluent Data'!F14,"*")</f>
        <v>*</v>
      </c>
      <c r="P16" s="81" t="str">
        <f>IF(ISNUMBER('Effluent Data'!G14),'Effluent Data'!G14,"*")</f>
        <v>*</v>
      </c>
      <c r="Q16" s="87" t="str">
        <f t="shared" si="19"/>
        <v>*</v>
      </c>
      <c r="R16" s="87" t="str">
        <f t="shared" si="20"/>
        <v>*</v>
      </c>
      <c r="S16" s="87" t="str">
        <f t="shared" si="21"/>
        <v>*</v>
      </c>
      <c r="T16" s="88" t="str">
        <f t="shared" si="0"/>
        <v>*</v>
      </c>
      <c r="U16" s="87" t="str">
        <f t="shared" si="22"/>
        <v>*</v>
      </c>
      <c r="V16" s="87" t="str">
        <f t="shared" si="23"/>
        <v>*</v>
      </c>
      <c r="W16" s="87" t="str">
        <f t="shared" si="24"/>
        <v>*</v>
      </c>
      <c r="X16" s="88" t="str">
        <f t="shared" si="1"/>
        <v>*</v>
      </c>
      <c r="Y16" s="87" t="str">
        <f t="shared" si="25"/>
        <v>*</v>
      </c>
      <c r="Z16" s="87" t="str">
        <f t="shared" si="26"/>
        <v>*</v>
      </c>
      <c r="AA16" s="87" t="str">
        <f t="shared" si="27"/>
        <v>*</v>
      </c>
      <c r="AB16" s="88" t="str">
        <f t="shared" si="2"/>
        <v>*</v>
      </c>
      <c r="AD16" s="50" t="e">
        <f t="shared" si="3"/>
        <v>#VALUE!</v>
      </c>
      <c r="AE16" s="50" t="e">
        <f t="shared" si="4"/>
        <v>#VALUE!</v>
      </c>
      <c r="AF16" s="50" t="e">
        <f t="shared" si="5"/>
        <v>#VALUE!</v>
      </c>
      <c r="AG16" s="50" t="e">
        <f t="shared" si="6"/>
        <v>#VALUE!</v>
      </c>
      <c r="AH16" s="50" t="e">
        <f t="shared" si="7"/>
        <v>#VALUE!</v>
      </c>
      <c r="AI16" s="50" t="e">
        <f t="shared" si="8"/>
        <v>#VALUE!</v>
      </c>
      <c r="AJ16" s="50" t="e">
        <f t="shared" si="9"/>
        <v>#VALUE!</v>
      </c>
      <c r="AK16" s="50" t="e">
        <f t="shared" si="10"/>
        <v>#VALUE!</v>
      </c>
      <c r="AL16" s="50" t="e">
        <f t="shared" si="11"/>
        <v>#VALUE!</v>
      </c>
      <c r="AM16" s="50" t="e">
        <f t="shared" si="12"/>
        <v>#VALUE!</v>
      </c>
      <c r="AN16" s="50" t="e">
        <f t="shared" si="13"/>
        <v>#VALUE!</v>
      </c>
      <c r="AO16" s="50" t="e">
        <f t="shared" si="14"/>
        <v>#VALUE!</v>
      </c>
      <c r="AP16" s="50" t="e">
        <f t="shared" si="15"/>
        <v>#VALUE!</v>
      </c>
      <c r="AQ16" s="50" t="e">
        <f t="shared" si="16"/>
        <v>#VALUE!</v>
      </c>
      <c r="AR16" s="50" t="e">
        <f t="shared" si="17"/>
        <v>#VALUE!</v>
      </c>
    </row>
    <row r="17" spans="1:44" ht="14.65" thickBot="1" x14ac:dyDescent="0.5">
      <c r="A17" s="108" t="str">
        <f>'Ambient Data'!B15</f>
        <v>*</v>
      </c>
      <c r="B17" s="109" t="s">
        <v>20</v>
      </c>
      <c r="C17" s="109" t="s">
        <v>20</v>
      </c>
      <c r="D17" s="109" t="s">
        <v>20</v>
      </c>
      <c r="E17" s="109" t="s">
        <v>20</v>
      </c>
      <c r="F17" s="110" t="str">
        <f t="shared" si="18"/>
        <v>*</v>
      </c>
      <c r="G17" s="87" t="str">
        <f>IF(ISNUMBER('Ambient Data'!C15),'Ambient Data'!C15,"*")</f>
        <v>*</v>
      </c>
      <c r="H17" s="87" t="str">
        <f>IF(ISNUMBER('Ambient Data'!D15),'Ambient Data'!D15,"*")</f>
        <v>*</v>
      </c>
      <c r="I17" s="65" t="str">
        <f>IF(ISNUMBER('Ambient Data'!E15),'Ambient Data'!E15,"*")</f>
        <v>*</v>
      </c>
      <c r="J17" s="65" t="str">
        <f>IF(ISNUMBER('Ambient Data'!F15),'Ambient Data'!F15,"*")</f>
        <v>*</v>
      </c>
      <c r="K17" s="82" t="str">
        <f>IF(ISNUMBER('Ambient Data'!G15),'Ambient Data'!G15,"*")</f>
        <v>*</v>
      </c>
      <c r="L17" s="87" t="str">
        <f>IF(ISNUMBER('Effluent Data'!C15),'Effluent Data'!C15,"*")</f>
        <v>*</v>
      </c>
      <c r="M17" s="87" t="str">
        <f>IF(ISNUMBER('Effluent Data'!D15),'Effluent Data'!D15,"*")</f>
        <v>*</v>
      </c>
      <c r="N17" s="65" t="str">
        <f>IF(ISNUMBER('Effluent Data'!E15),'Effluent Data'!E15,"*")</f>
        <v>*</v>
      </c>
      <c r="O17" s="65" t="str">
        <f>IF(ISNUMBER('Effluent Data'!F15),'Effluent Data'!F15,"*")</f>
        <v>*</v>
      </c>
      <c r="P17" s="81" t="str">
        <f>IF(ISNUMBER('Effluent Data'!G15),'Effluent Data'!G15,"*")</f>
        <v>*</v>
      </c>
      <c r="Q17" s="87" t="str">
        <f t="shared" si="19"/>
        <v>*</v>
      </c>
      <c r="R17" s="87" t="str">
        <f t="shared" si="20"/>
        <v>*</v>
      </c>
      <c r="S17" s="87" t="str">
        <f t="shared" si="21"/>
        <v>*</v>
      </c>
      <c r="T17" s="88" t="str">
        <f t="shared" si="0"/>
        <v>*</v>
      </c>
      <c r="U17" s="87" t="str">
        <f t="shared" si="22"/>
        <v>*</v>
      </c>
      <c r="V17" s="87" t="str">
        <f t="shared" si="23"/>
        <v>*</v>
      </c>
      <c r="W17" s="87" t="str">
        <f t="shared" si="24"/>
        <v>*</v>
      </c>
      <c r="X17" s="88" t="str">
        <f t="shared" si="1"/>
        <v>*</v>
      </c>
      <c r="Y17" s="87" t="str">
        <f t="shared" si="25"/>
        <v>*</v>
      </c>
      <c r="Z17" s="87" t="str">
        <f t="shared" si="26"/>
        <v>*</v>
      </c>
      <c r="AA17" s="87" t="str">
        <f t="shared" si="27"/>
        <v>*</v>
      </c>
      <c r="AB17" s="88" t="str">
        <f t="shared" si="2"/>
        <v>*</v>
      </c>
      <c r="AD17" s="50" t="e">
        <f t="shared" si="3"/>
        <v>#VALUE!</v>
      </c>
      <c r="AE17" s="50" t="e">
        <f t="shared" si="4"/>
        <v>#VALUE!</v>
      </c>
      <c r="AF17" s="50" t="e">
        <f t="shared" si="5"/>
        <v>#VALUE!</v>
      </c>
      <c r="AG17" s="50" t="e">
        <f t="shared" si="6"/>
        <v>#VALUE!</v>
      </c>
      <c r="AH17" s="50" t="e">
        <f t="shared" si="7"/>
        <v>#VALUE!</v>
      </c>
      <c r="AI17" s="50" t="e">
        <f t="shared" si="8"/>
        <v>#VALUE!</v>
      </c>
      <c r="AJ17" s="50" t="e">
        <f t="shared" si="9"/>
        <v>#VALUE!</v>
      </c>
      <c r="AK17" s="50" t="e">
        <f t="shared" si="10"/>
        <v>#VALUE!</v>
      </c>
      <c r="AL17" s="50" t="e">
        <f t="shared" si="11"/>
        <v>#VALUE!</v>
      </c>
      <c r="AM17" s="50" t="e">
        <f t="shared" si="12"/>
        <v>#VALUE!</v>
      </c>
      <c r="AN17" s="50" t="e">
        <f t="shared" si="13"/>
        <v>#VALUE!</v>
      </c>
      <c r="AO17" s="50" t="e">
        <f t="shared" si="14"/>
        <v>#VALUE!</v>
      </c>
      <c r="AP17" s="50" t="e">
        <f t="shared" si="15"/>
        <v>#VALUE!</v>
      </c>
      <c r="AQ17" s="50" t="e">
        <f t="shared" si="16"/>
        <v>#VALUE!</v>
      </c>
      <c r="AR17" s="50" t="e">
        <f t="shared" si="17"/>
        <v>#VALUE!</v>
      </c>
    </row>
    <row r="18" spans="1:44" ht="14.65" thickBot="1" x14ac:dyDescent="0.5">
      <c r="A18" s="108" t="str">
        <f>'Ambient Data'!B16</f>
        <v>*</v>
      </c>
      <c r="B18" s="109" t="s">
        <v>20</v>
      </c>
      <c r="C18" s="109" t="s">
        <v>20</v>
      </c>
      <c r="D18" s="109" t="s">
        <v>20</v>
      </c>
      <c r="E18" s="109" t="s">
        <v>20</v>
      </c>
      <c r="F18" s="110" t="str">
        <f t="shared" si="18"/>
        <v>*</v>
      </c>
      <c r="G18" s="87" t="str">
        <f>IF(ISNUMBER('Ambient Data'!C16),'Ambient Data'!C16,"*")</f>
        <v>*</v>
      </c>
      <c r="H18" s="87" t="str">
        <f>IF(ISNUMBER('Ambient Data'!D16),'Ambient Data'!D16,"*")</f>
        <v>*</v>
      </c>
      <c r="I18" s="65" t="str">
        <f>IF(ISNUMBER('Ambient Data'!E16),'Ambient Data'!E16,"*")</f>
        <v>*</v>
      </c>
      <c r="J18" s="65" t="str">
        <f>IF(ISNUMBER('Ambient Data'!F16),'Ambient Data'!F16,"*")</f>
        <v>*</v>
      </c>
      <c r="K18" s="82" t="str">
        <f>IF(ISNUMBER('Ambient Data'!G16),'Ambient Data'!G16,"*")</f>
        <v>*</v>
      </c>
      <c r="L18" s="87" t="str">
        <f>IF(ISNUMBER('Effluent Data'!C16),'Effluent Data'!C16,"*")</f>
        <v>*</v>
      </c>
      <c r="M18" s="87" t="str">
        <f>IF(ISNUMBER('Effluent Data'!D16),'Effluent Data'!D16,"*")</f>
        <v>*</v>
      </c>
      <c r="N18" s="65" t="str">
        <f>IF(ISNUMBER('Effluent Data'!E16),'Effluent Data'!E16,"*")</f>
        <v>*</v>
      </c>
      <c r="O18" s="65" t="str">
        <f>IF(ISNUMBER('Effluent Data'!F16),'Effluent Data'!F16,"*")</f>
        <v>*</v>
      </c>
      <c r="P18" s="81" t="str">
        <f>IF(ISNUMBER('Effluent Data'!G16),'Effluent Data'!G16,"*")</f>
        <v>*</v>
      </c>
      <c r="Q18" s="87" t="str">
        <f t="shared" si="19"/>
        <v>*</v>
      </c>
      <c r="R18" s="87" t="str">
        <f t="shared" si="20"/>
        <v>*</v>
      </c>
      <c r="S18" s="87" t="str">
        <f t="shared" si="21"/>
        <v>*</v>
      </c>
      <c r="T18" s="88" t="str">
        <f t="shared" si="0"/>
        <v>*</v>
      </c>
      <c r="U18" s="87" t="str">
        <f t="shared" si="22"/>
        <v>*</v>
      </c>
      <c r="V18" s="87" t="str">
        <f t="shared" si="23"/>
        <v>*</v>
      </c>
      <c r="W18" s="87" t="str">
        <f t="shared" si="24"/>
        <v>*</v>
      </c>
      <c r="X18" s="88" t="str">
        <f t="shared" si="1"/>
        <v>*</v>
      </c>
      <c r="Y18" s="87" t="str">
        <f t="shared" si="25"/>
        <v>*</v>
      </c>
      <c r="Z18" s="87" t="str">
        <f t="shared" si="26"/>
        <v>*</v>
      </c>
      <c r="AA18" s="87" t="str">
        <f t="shared" si="27"/>
        <v>*</v>
      </c>
      <c r="AB18" s="88" t="str">
        <f t="shared" si="2"/>
        <v>*</v>
      </c>
      <c r="AD18" s="50" t="e">
        <f t="shared" si="3"/>
        <v>#VALUE!</v>
      </c>
      <c r="AE18" s="50" t="e">
        <f t="shared" si="4"/>
        <v>#VALUE!</v>
      </c>
      <c r="AF18" s="50" t="e">
        <f t="shared" si="5"/>
        <v>#VALUE!</v>
      </c>
      <c r="AG18" s="50" t="e">
        <f t="shared" si="6"/>
        <v>#VALUE!</v>
      </c>
      <c r="AH18" s="50" t="e">
        <f t="shared" si="7"/>
        <v>#VALUE!</v>
      </c>
      <c r="AI18" s="50" t="e">
        <f t="shared" si="8"/>
        <v>#VALUE!</v>
      </c>
      <c r="AJ18" s="50" t="e">
        <f t="shared" si="9"/>
        <v>#VALUE!</v>
      </c>
      <c r="AK18" s="50" t="e">
        <f t="shared" si="10"/>
        <v>#VALUE!</v>
      </c>
      <c r="AL18" s="50" t="e">
        <f t="shared" si="11"/>
        <v>#VALUE!</v>
      </c>
      <c r="AM18" s="50" t="e">
        <f t="shared" si="12"/>
        <v>#VALUE!</v>
      </c>
      <c r="AN18" s="50" t="e">
        <f t="shared" si="13"/>
        <v>#VALUE!</v>
      </c>
      <c r="AO18" s="50" t="e">
        <f t="shared" si="14"/>
        <v>#VALUE!</v>
      </c>
      <c r="AP18" s="50" t="e">
        <f t="shared" si="15"/>
        <v>#VALUE!</v>
      </c>
      <c r="AQ18" s="50" t="e">
        <f t="shared" si="16"/>
        <v>#VALUE!</v>
      </c>
      <c r="AR18" s="50" t="e">
        <f t="shared" si="17"/>
        <v>#VALUE!</v>
      </c>
    </row>
    <row r="19" spans="1:44" ht="14.65" thickBot="1" x14ac:dyDescent="0.5">
      <c r="A19" s="108" t="str">
        <f>'Ambient Data'!B17</f>
        <v>*</v>
      </c>
      <c r="B19" s="109" t="s">
        <v>20</v>
      </c>
      <c r="C19" s="109" t="s">
        <v>20</v>
      </c>
      <c r="D19" s="109" t="s">
        <v>20</v>
      </c>
      <c r="E19" s="109" t="s">
        <v>20</v>
      </c>
      <c r="F19" s="110" t="str">
        <f t="shared" si="18"/>
        <v>*</v>
      </c>
      <c r="G19" s="87" t="str">
        <f>IF(ISNUMBER('Ambient Data'!C17),'Ambient Data'!C17,"*")</f>
        <v>*</v>
      </c>
      <c r="H19" s="87" t="str">
        <f>IF(ISNUMBER('Ambient Data'!D17),'Ambient Data'!D17,"*")</f>
        <v>*</v>
      </c>
      <c r="I19" s="65" t="str">
        <f>IF(ISNUMBER('Ambient Data'!E17),'Ambient Data'!E17,"*")</f>
        <v>*</v>
      </c>
      <c r="J19" s="65" t="str">
        <f>IF(ISNUMBER('Ambient Data'!F17),'Ambient Data'!F17,"*")</f>
        <v>*</v>
      </c>
      <c r="K19" s="82" t="str">
        <f>IF(ISNUMBER('Ambient Data'!G17),'Ambient Data'!G17,"*")</f>
        <v>*</v>
      </c>
      <c r="L19" s="87" t="str">
        <f>IF(ISNUMBER('Effluent Data'!C17),'Effluent Data'!C17,"*")</f>
        <v>*</v>
      </c>
      <c r="M19" s="87" t="str">
        <f>IF(ISNUMBER('Effluent Data'!D17),'Effluent Data'!D17,"*")</f>
        <v>*</v>
      </c>
      <c r="N19" s="65" t="str">
        <f>IF(ISNUMBER('Effluent Data'!E17),'Effluent Data'!E17,"*")</f>
        <v>*</v>
      </c>
      <c r="O19" s="65" t="str">
        <f>IF(ISNUMBER('Effluent Data'!F17),'Effluent Data'!F17,"*")</f>
        <v>*</v>
      </c>
      <c r="P19" s="81" t="str">
        <f>IF(ISNUMBER('Effluent Data'!G17),'Effluent Data'!G17,"*")</f>
        <v>*</v>
      </c>
      <c r="Q19" s="87" t="str">
        <f t="shared" si="19"/>
        <v>*</v>
      </c>
      <c r="R19" s="87" t="str">
        <f t="shared" si="20"/>
        <v>*</v>
      </c>
      <c r="S19" s="87" t="str">
        <f t="shared" si="21"/>
        <v>*</v>
      </c>
      <c r="T19" s="88" t="str">
        <f t="shared" si="0"/>
        <v>*</v>
      </c>
      <c r="U19" s="87" t="str">
        <f t="shared" si="22"/>
        <v>*</v>
      </c>
      <c r="V19" s="87" t="str">
        <f t="shared" si="23"/>
        <v>*</v>
      </c>
      <c r="W19" s="87" t="str">
        <f t="shared" si="24"/>
        <v>*</v>
      </c>
      <c r="X19" s="88" t="str">
        <f t="shared" si="1"/>
        <v>*</v>
      </c>
      <c r="Y19" s="87" t="str">
        <f t="shared" si="25"/>
        <v>*</v>
      </c>
      <c r="Z19" s="87" t="str">
        <f t="shared" si="26"/>
        <v>*</v>
      </c>
      <c r="AA19" s="87" t="str">
        <f t="shared" si="27"/>
        <v>*</v>
      </c>
      <c r="AB19" s="88" t="str">
        <f t="shared" si="2"/>
        <v>*</v>
      </c>
      <c r="AD19" s="50" t="e">
        <f t="shared" si="3"/>
        <v>#VALUE!</v>
      </c>
      <c r="AE19" s="50" t="e">
        <f t="shared" si="4"/>
        <v>#VALUE!</v>
      </c>
      <c r="AF19" s="50" t="e">
        <f t="shared" si="5"/>
        <v>#VALUE!</v>
      </c>
      <c r="AG19" s="50" t="e">
        <f t="shared" si="6"/>
        <v>#VALUE!</v>
      </c>
      <c r="AH19" s="50" t="e">
        <f t="shared" si="7"/>
        <v>#VALUE!</v>
      </c>
      <c r="AI19" s="50" t="e">
        <f t="shared" si="8"/>
        <v>#VALUE!</v>
      </c>
      <c r="AJ19" s="50" t="e">
        <f t="shared" si="9"/>
        <v>#VALUE!</v>
      </c>
      <c r="AK19" s="50" t="e">
        <f t="shared" si="10"/>
        <v>#VALUE!</v>
      </c>
      <c r="AL19" s="50" t="e">
        <f t="shared" si="11"/>
        <v>#VALUE!</v>
      </c>
      <c r="AM19" s="50" t="e">
        <f t="shared" si="12"/>
        <v>#VALUE!</v>
      </c>
      <c r="AN19" s="50" t="e">
        <f t="shared" si="13"/>
        <v>#VALUE!</v>
      </c>
      <c r="AO19" s="50" t="e">
        <f t="shared" si="14"/>
        <v>#VALUE!</v>
      </c>
      <c r="AP19" s="50" t="e">
        <f t="shared" si="15"/>
        <v>#VALUE!</v>
      </c>
      <c r="AQ19" s="50" t="e">
        <f t="shared" si="16"/>
        <v>#VALUE!</v>
      </c>
      <c r="AR19" s="50" t="e">
        <f t="shared" si="17"/>
        <v>#VALUE!</v>
      </c>
    </row>
    <row r="20" spans="1:44" ht="14.65" thickBot="1" x14ac:dyDescent="0.5">
      <c r="A20" s="108" t="str">
        <f>'Ambient Data'!B18</f>
        <v>*</v>
      </c>
      <c r="B20" s="109" t="s">
        <v>20</v>
      </c>
      <c r="C20" s="109" t="s">
        <v>20</v>
      </c>
      <c r="D20" s="109" t="s">
        <v>20</v>
      </c>
      <c r="E20" s="109" t="s">
        <v>20</v>
      </c>
      <c r="F20" s="110" t="str">
        <f t="shared" si="18"/>
        <v>*</v>
      </c>
      <c r="G20" s="87" t="str">
        <f>IF(ISNUMBER('Ambient Data'!C18),'Ambient Data'!C18,"*")</f>
        <v>*</v>
      </c>
      <c r="H20" s="87" t="str">
        <f>IF(ISNUMBER('Ambient Data'!D18),'Ambient Data'!D18,"*")</f>
        <v>*</v>
      </c>
      <c r="I20" s="65" t="str">
        <f>IF(ISNUMBER('Ambient Data'!E18),'Ambient Data'!E18,"*")</f>
        <v>*</v>
      </c>
      <c r="J20" s="65" t="str">
        <f>IF(ISNUMBER('Ambient Data'!F18),'Ambient Data'!F18,"*")</f>
        <v>*</v>
      </c>
      <c r="K20" s="82" t="str">
        <f>IF(ISNUMBER('Ambient Data'!G18),'Ambient Data'!G18,"*")</f>
        <v>*</v>
      </c>
      <c r="L20" s="87" t="str">
        <f>IF(ISNUMBER('Effluent Data'!C18),'Effluent Data'!C18,"*")</f>
        <v>*</v>
      </c>
      <c r="M20" s="87" t="str">
        <f>IF(ISNUMBER('Effluent Data'!D18),'Effluent Data'!D18,"*")</f>
        <v>*</v>
      </c>
      <c r="N20" s="65" t="str">
        <f>IF(ISNUMBER('Effluent Data'!E18),'Effluent Data'!E18,"*")</f>
        <v>*</v>
      </c>
      <c r="O20" s="65" t="str">
        <f>IF(ISNUMBER('Effluent Data'!F18),'Effluent Data'!F18,"*")</f>
        <v>*</v>
      </c>
      <c r="P20" s="81" t="str">
        <f>IF(ISNUMBER('Effluent Data'!G18),'Effluent Data'!G18,"*")</f>
        <v>*</v>
      </c>
      <c r="Q20" s="87" t="str">
        <f t="shared" si="19"/>
        <v>*</v>
      </c>
      <c r="R20" s="87" t="str">
        <f t="shared" si="20"/>
        <v>*</v>
      </c>
      <c r="S20" s="87" t="str">
        <f t="shared" si="21"/>
        <v>*</v>
      </c>
      <c r="T20" s="88" t="str">
        <f t="shared" si="0"/>
        <v>*</v>
      </c>
      <c r="U20" s="87" t="str">
        <f t="shared" si="22"/>
        <v>*</v>
      </c>
      <c r="V20" s="87" t="str">
        <f t="shared" si="23"/>
        <v>*</v>
      </c>
      <c r="W20" s="87" t="str">
        <f t="shared" si="24"/>
        <v>*</v>
      </c>
      <c r="X20" s="88" t="str">
        <f t="shared" si="1"/>
        <v>*</v>
      </c>
      <c r="Y20" s="87" t="str">
        <f t="shared" si="25"/>
        <v>*</v>
      </c>
      <c r="Z20" s="87" t="str">
        <f t="shared" si="26"/>
        <v>*</v>
      </c>
      <c r="AA20" s="87" t="str">
        <f t="shared" si="27"/>
        <v>*</v>
      </c>
      <c r="AB20" s="88" t="str">
        <f t="shared" si="2"/>
        <v>*</v>
      </c>
      <c r="AD20" s="50" t="e">
        <f t="shared" si="3"/>
        <v>#VALUE!</v>
      </c>
      <c r="AE20" s="50" t="e">
        <f t="shared" si="4"/>
        <v>#VALUE!</v>
      </c>
      <c r="AF20" s="50" t="e">
        <f t="shared" si="5"/>
        <v>#VALUE!</v>
      </c>
      <c r="AG20" s="50" t="e">
        <f t="shared" si="6"/>
        <v>#VALUE!</v>
      </c>
      <c r="AH20" s="50" t="e">
        <f t="shared" si="7"/>
        <v>#VALUE!</v>
      </c>
      <c r="AI20" s="50" t="e">
        <f t="shared" si="8"/>
        <v>#VALUE!</v>
      </c>
      <c r="AJ20" s="50" t="e">
        <f t="shared" si="9"/>
        <v>#VALUE!</v>
      </c>
      <c r="AK20" s="50" t="e">
        <f t="shared" si="10"/>
        <v>#VALUE!</v>
      </c>
      <c r="AL20" s="50" t="e">
        <f t="shared" si="11"/>
        <v>#VALUE!</v>
      </c>
      <c r="AM20" s="50" t="e">
        <f t="shared" si="12"/>
        <v>#VALUE!</v>
      </c>
      <c r="AN20" s="50" t="e">
        <f t="shared" si="13"/>
        <v>#VALUE!</v>
      </c>
      <c r="AO20" s="50" t="e">
        <f t="shared" si="14"/>
        <v>#VALUE!</v>
      </c>
      <c r="AP20" s="50" t="e">
        <f t="shared" si="15"/>
        <v>#VALUE!</v>
      </c>
      <c r="AQ20" s="50" t="e">
        <f t="shared" si="16"/>
        <v>#VALUE!</v>
      </c>
      <c r="AR20" s="50" t="e">
        <f t="shared" si="17"/>
        <v>#VALUE!</v>
      </c>
    </row>
    <row r="21" spans="1:44" ht="14.65" thickBot="1" x14ac:dyDescent="0.5">
      <c r="A21" s="108" t="str">
        <f>'Ambient Data'!B19</f>
        <v>*</v>
      </c>
      <c r="B21" s="109" t="s">
        <v>20</v>
      </c>
      <c r="C21" s="109" t="s">
        <v>20</v>
      </c>
      <c r="D21" s="109" t="s">
        <v>20</v>
      </c>
      <c r="E21" s="109" t="s">
        <v>20</v>
      </c>
      <c r="F21" s="110" t="str">
        <f t="shared" si="18"/>
        <v>*</v>
      </c>
      <c r="G21" s="87" t="str">
        <f>IF(ISNUMBER('Ambient Data'!C19),'Ambient Data'!C19,"*")</f>
        <v>*</v>
      </c>
      <c r="H21" s="87" t="str">
        <f>IF(ISNUMBER('Ambient Data'!D19),'Ambient Data'!D19,"*")</f>
        <v>*</v>
      </c>
      <c r="I21" s="65" t="str">
        <f>IF(ISNUMBER('Ambient Data'!E19),'Ambient Data'!E19,"*")</f>
        <v>*</v>
      </c>
      <c r="J21" s="65" t="str">
        <f>IF(ISNUMBER('Ambient Data'!F19),'Ambient Data'!F19,"*")</f>
        <v>*</v>
      </c>
      <c r="K21" s="82" t="str">
        <f>IF(ISNUMBER('Ambient Data'!G19),'Ambient Data'!G19,"*")</f>
        <v>*</v>
      </c>
      <c r="L21" s="87" t="str">
        <f>IF(ISNUMBER('Effluent Data'!C19),'Effluent Data'!C19,"*")</f>
        <v>*</v>
      </c>
      <c r="M21" s="87" t="str">
        <f>IF(ISNUMBER('Effluent Data'!D19),'Effluent Data'!D19,"*")</f>
        <v>*</v>
      </c>
      <c r="N21" s="65" t="str">
        <f>IF(ISNUMBER('Effluent Data'!E19),'Effluent Data'!E19,"*")</f>
        <v>*</v>
      </c>
      <c r="O21" s="65" t="str">
        <f>IF(ISNUMBER('Effluent Data'!F19),'Effluent Data'!F19,"*")</f>
        <v>*</v>
      </c>
      <c r="P21" s="81" t="str">
        <f>IF(ISNUMBER('Effluent Data'!G19),'Effluent Data'!G19,"*")</f>
        <v>*</v>
      </c>
      <c r="Q21" s="87" t="str">
        <f t="shared" si="19"/>
        <v>*</v>
      </c>
      <c r="R21" s="87" t="str">
        <f t="shared" si="20"/>
        <v>*</v>
      </c>
      <c r="S21" s="87" t="str">
        <f t="shared" si="21"/>
        <v>*</v>
      </c>
      <c r="T21" s="88" t="str">
        <f t="shared" si="0"/>
        <v>*</v>
      </c>
      <c r="U21" s="87" t="str">
        <f t="shared" si="22"/>
        <v>*</v>
      </c>
      <c r="V21" s="87" t="str">
        <f t="shared" si="23"/>
        <v>*</v>
      </c>
      <c r="W21" s="87" t="str">
        <f t="shared" si="24"/>
        <v>*</v>
      </c>
      <c r="X21" s="88" t="str">
        <f t="shared" si="1"/>
        <v>*</v>
      </c>
      <c r="Y21" s="87" t="str">
        <f t="shared" si="25"/>
        <v>*</v>
      </c>
      <c r="Z21" s="87" t="str">
        <f t="shared" si="26"/>
        <v>*</v>
      </c>
      <c r="AA21" s="87" t="str">
        <f t="shared" si="27"/>
        <v>*</v>
      </c>
      <c r="AB21" s="88" t="str">
        <f t="shared" si="2"/>
        <v>*</v>
      </c>
      <c r="AD21" s="50" t="e">
        <f t="shared" si="3"/>
        <v>#VALUE!</v>
      </c>
      <c r="AE21" s="50" t="e">
        <f t="shared" si="4"/>
        <v>#VALUE!</v>
      </c>
      <c r="AF21" s="50" t="e">
        <f t="shared" si="5"/>
        <v>#VALUE!</v>
      </c>
      <c r="AG21" s="50" t="e">
        <f t="shared" si="6"/>
        <v>#VALUE!</v>
      </c>
      <c r="AH21" s="50" t="e">
        <f t="shared" si="7"/>
        <v>#VALUE!</v>
      </c>
      <c r="AI21" s="50" t="e">
        <f t="shared" si="8"/>
        <v>#VALUE!</v>
      </c>
      <c r="AJ21" s="50" t="e">
        <f t="shared" si="9"/>
        <v>#VALUE!</v>
      </c>
      <c r="AK21" s="50" t="e">
        <f t="shared" si="10"/>
        <v>#VALUE!</v>
      </c>
      <c r="AL21" s="50" t="e">
        <f t="shared" si="11"/>
        <v>#VALUE!</v>
      </c>
      <c r="AM21" s="50" t="e">
        <f t="shared" si="12"/>
        <v>#VALUE!</v>
      </c>
      <c r="AN21" s="50" t="e">
        <f t="shared" si="13"/>
        <v>#VALUE!</v>
      </c>
      <c r="AO21" s="50" t="e">
        <f t="shared" si="14"/>
        <v>#VALUE!</v>
      </c>
      <c r="AP21" s="50" t="e">
        <f t="shared" si="15"/>
        <v>#VALUE!</v>
      </c>
      <c r="AQ21" s="50" t="e">
        <f t="shared" si="16"/>
        <v>#VALUE!</v>
      </c>
      <c r="AR21" s="50" t="e">
        <f t="shared" si="17"/>
        <v>#VALUE!</v>
      </c>
    </row>
    <row r="22" spans="1:44" ht="14.65" thickBot="1" x14ac:dyDescent="0.5">
      <c r="A22" s="108" t="str">
        <f>'Ambient Data'!B20</f>
        <v>*</v>
      </c>
      <c r="B22" s="109" t="s">
        <v>20</v>
      </c>
      <c r="C22" s="109" t="s">
        <v>20</v>
      </c>
      <c r="D22" s="109" t="s">
        <v>20</v>
      </c>
      <c r="E22" s="109" t="s">
        <v>20</v>
      </c>
      <c r="F22" s="110" t="str">
        <f t="shared" si="18"/>
        <v>*</v>
      </c>
      <c r="G22" s="87" t="str">
        <f>IF(ISNUMBER('Ambient Data'!C20),'Ambient Data'!C20,"*")</f>
        <v>*</v>
      </c>
      <c r="H22" s="87" t="str">
        <f>IF(ISNUMBER('Ambient Data'!D20),'Ambient Data'!D20,"*")</f>
        <v>*</v>
      </c>
      <c r="I22" s="65" t="str">
        <f>IF(ISNUMBER('Ambient Data'!E20),'Ambient Data'!E20,"*")</f>
        <v>*</v>
      </c>
      <c r="J22" s="65" t="str">
        <f>IF(ISNUMBER('Ambient Data'!F20),'Ambient Data'!F20,"*")</f>
        <v>*</v>
      </c>
      <c r="K22" s="82" t="str">
        <f>IF(ISNUMBER('Ambient Data'!G20),'Ambient Data'!G20,"*")</f>
        <v>*</v>
      </c>
      <c r="L22" s="87" t="str">
        <f>IF(ISNUMBER('Effluent Data'!C20),'Effluent Data'!C20,"*")</f>
        <v>*</v>
      </c>
      <c r="M22" s="87" t="str">
        <f>IF(ISNUMBER('Effluent Data'!D20),'Effluent Data'!D20,"*")</f>
        <v>*</v>
      </c>
      <c r="N22" s="65" t="str">
        <f>IF(ISNUMBER('Effluent Data'!E20),'Effluent Data'!E20,"*")</f>
        <v>*</v>
      </c>
      <c r="O22" s="65" t="str">
        <f>IF(ISNUMBER('Effluent Data'!F20),'Effluent Data'!F20,"*")</f>
        <v>*</v>
      </c>
      <c r="P22" s="81" t="str">
        <f>IF(ISNUMBER('Effluent Data'!G20),'Effluent Data'!G20,"*")</f>
        <v>*</v>
      </c>
      <c r="Q22" s="87" t="str">
        <f t="shared" si="19"/>
        <v>*</v>
      </c>
      <c r="R22" s="87" t="str">
        <f t="shared" si="20"/>
        <v>*</v>
      </c>
      <c r="S22" s="87" t="str">
        <f t="shared" si="21"/>
        <v>*</v>
      </c>
      <c r="T22" s="88" t="str">
        <f t="shared" si="0"/>
        <v>*</v>
      </c>
      <c r="U22" s="87" t="str">
        <f t="shared" si="22"/>
        <v>*</v>
      </c>
      <c r="V22" s="87" t="str">
        <f t="shared" si="23"/>
        <v>*</v>
      </c>
      <c r="W22" s="87" t="str">
        <f t="shared" si="24"/>
        <v>*</v>
      </c>
      <c r="X22" s="88" t="str">
        <f t="shared" si="1"/>
        <v>*</v>
      </c>
      <c r="Y22" s="87" t="str">
        <f t="shared" si="25"/>
        <v>*</v>
      </c>
      <c r="Z22" s="87" t="str">
        <f t="shared" si="26"/>
        <v>*</v>
      </c>
      <c r="AA22" s="87" t="str">
        <f t="shared" si="27"/>
        <v>*</v>
      </c>
      <c r="AB22" s="88" t="str">
        <f t="shared" si="2"/>
        <v>*</v>
      </c>
      <c r="AD22" s="50" t="e">
        <f t="shared" si="3"/>
        <v>#VALUE!</v>
      </c>
      <c r="AE22" s="50" t="e">
        <f t="shared" si="4"/>
        <v>#VALUE!</v>
      </c>
      <c r="AF22" s="50" t="e">
        <f t="shared" si="5"/>
        <v>#VALUE!</v>
      </c>
      <c r="AG22" s="50" t="e">
        <f t="shared" si="6"/>
        <v>#VALUE!</v>
      </c>
      <c r="AH22" s="50" t="e">
        <f t="shared" si="7"/>
        <v>#VALUE!</v>
      </c>
      <c r="AI22" s="50" t="e">
        <f t="shared" si="8"/>
        <v>#VALUE!</v>
      </c>
      <c r="AJ22" s="50" t="e">
        <f t="shared" si="9"/>
        <v>#VALUE!</v>
      </c>
      <c r="AK22" s="50" t="e">
        <f t="shared" si="10"/>
        <v>#VALUE!</v>
      </c>
      <c r="AL22" s="50" t="e">
        <f t="shared" si="11"/>
        <v>#VALUE!</v>
      </c>
      <c r="AM22" s="50" t="e">
        <f t="shared" si="12"/>
        <v>#VALUE!</v>
      </c>
      <c r="AN22" s="50" t="e">
        <f t="shared" si="13"/>
        <v>#VALUE!</v>
      </c>
      <c r="AO22" s="50" t="e">
        <f t="shared" si="14"/>
        <v>#VALUE!</v>
      </c>
      <c r="AP22" s="50" t="e">
        <f t="shared" si="15"/>
        <v>#VALUE!</v>
      </c>
      <c r="AQ22" s="50" t="e">
        <f t="shared" si="16"/>
        <v>#VALUE!</v>
      </c>
      <c r="AR22" s="50" t="e">
        <f t="shared" si="17"/>
        <v>#VALUE!</v>
      </c>
    </row>
    <row r="23" spans="1:44" ht="14.65" thickBot="1" x14ac:dyDescent="0.5">
      <c r="A23" s="108" t="str">
        <f>'Ambient Data'!B21</f>
        <v>*</v>
      </c>
      <c r="B23" s="109" t="s">
        <v>20</v>
      </c>
      <c r="C23" s="109" t="s">
        <v>20</v>
      </c>
      <c r="D23" s="109" t="s">
        <v>20</v>
      </c>
      <c r="E23" s="109" t="s">
        <v>20</v>
      </c>
      <c r="F23" s="110" t="str">
        <f t="shared" si="18"/>
        <v>*</v>
      </c>
      <c r="G23" s="87" t="str">
        <f>IF(ISNUMBER('Ambient Data'!C21),'Ambient Data'!C21,"*")</f>
        <v>*</v>
      </c>
      <c r="H23" s="87" t="str">
        <f>IF(ISNUMBER('Ambient Data'!D21),'Ambient Data'!D21,"*")</f>
        <v>*</v>
      </c>
      <c r="I23" s="65" t="str">
        <f>IF(ISNUMBER('Ambient Data'!E21),'Ambient Data'!E21,"*")</f>
        <v>*</v>
      </c>
      <c r="J23" s="65" t="str">
        <f>IF(ISNUMBER('Ambient Data'!F21),'Ambient Data'!F21,"*")</f>
        <v>*</v>
      </c>
      <c r="K23" s="82" t="str">
        <f>IF(ISNUMBER('Ambient Data'!G21),'Ambient Data'!G21,"*")</f>
        <v>*</v>
      </c>
      <c r="L23" s="87" t="str">
        <f>IF(ISNUMBER('Effluent Data'!C21),'Effluent Data'!C21,"*")</f>
        <v>*</v>
      </c>
      <c r="M23" s="87" t="str">
        <f>IF(ISNUMBER('Effluent Data'!D21),'Effluent Data'!D21,"*")</f>
        <v>*</v>
      </c>
      <c r="N23" s="65" t="str">
        <f>IF(ISNUMBER('Effluent Data'!E21),'Effluent Data'!E21,"*")</f>
        <v>*</v>
      </c>
      <c r="O23" s="65" t="str">
        <f>IF(ISNUMBER('Effluent Data'!F21),'Effluent Data'!F21,"*")</f>
        <v>*</v>
      </c>
      <c r="P23" s="81" t="str">
        <f>IF(ISNUMBER('Effluent Data'!G21),'Effluent Data'!G21,"*")</f>
        <v>*</v>
      </c>
      <c r="Q23" s="87" t="str">
        <f t="shared" si="19"/>
        <v>*</v>
      </c>
      <c r="R23" s="87" t="str">
        <f t="shared" si="20"/>
        <v>*</v>
      </c>
      <c r="S23" s="87" t="str">
        <f t="shared" si="21"/>
        <v>*</v>
      </c>
      <c r="T23" s="88" t="str">
        <f t="shared" si="0"/>
        <v>*</v>
      </c>
      <c r="U23" s="87" t="str">
        <f t="shared" si="22"/>
        <v>*</v>
      </c>
      <c r="V23" s="87" t="str">
        <f t="shared" si="23"/>
        <v>*</v>
      </c>
      <c r="W23" s="87" t="str">
        <f t="shared" si="24"/>
        <v>*</v>
      </c>
      <c r="X23" s="88" t="str">
        <f t="shared" si="1"/>
        <v>*</v>
      </c>
      <c r="Y23" s="87" t="str">
        <f t="shared" si="25"/>
        <v>*</v>
      </c>
      <c r="Z23" s="87" t="str">
        <f t="shared" si="26"/>
        <v>*</v>
      </c>
      <c r="AA23" s="87" t="str">
        <f t="shared" si="27"/>
        <v>*</v>
      </c>
      <c r="AB23" s="88" t="str">
        <f t="shared" si="2"/>
        <v>*</v>
      </c>
      <c r="AD23" s="50" t="e">
        <f t="shared" si="3"/>
        <v>#VALUE!</v>
      </c>
      <c r="AE23" s="50" t="e">
        <f t="shared" si="4"/>
        <v>#VALUE!</v>
      </c>
      <c r="AF23" s="50" t="e">
        <f t="shared" si="5"/>
        <v>#VALUE!</v>
      </c>
      <c r="AG23" s="50" t="e">
        <f t="shared" si="6"/>
        <v>#VALUE!</v>
      </c>
      <c r="AH23" s="50" t="e">
        <f t="shared" si="7"/>
        <v>#VALUE!</v>
      </c>
      <c r="AI23" s="50" t="e">
        <f t="shared" si="8"/>
        <v>#VALUE!</v>
      </c>
      <c r="AJ23" s="50" t="e">
        <f t="shared" si="9"/>
        <v>#VALUE!</v>
      </c>
      <c r="AK23" s="50" t="e">
        <f t="shared" si="10"/>
        <v>#VALUE!</v>
      </c>
      <c r="AL23" s="50" t="e">
        <f t="shared" si="11"/>
        <v>#VALUE!</v>
      </c>
      <c r="AM23" s="50" t="e">
        <f t="shared" si="12"/>
        <v>#VALUE!</v>
      </c>
      <c r="AN23" s="50" t="e">
        <f t="shared" si="13"/>
        <v>#VALUE!</v>
      </c>
      <c r="AO23" s="50" t="e">
        <f t="shared" si="14"/>
        <v>#VALUE!</v>
      </c>
      <c r="AP23" s="50" t="e">
        <f t="shared" si="15"/>
        <v>#VALUE!</v>
      </c>
      <c r="AQ23" s="50" t="e">
        <f t="shared" si="16"/>
        <v>#VALUE!</v>
      </c>
      <c r="AR23" s="50" t="e">
        <f t="shared" si="17"/>
        <v>#VALUE!</v>
      </c>
    </row>
    <row r="24" spans="1:44" ht="14.65" thickBot="1" x14ac:dyDescent="0.5">
      <c r="A24" s="108" t="str">
        <f>'Ambient Data'!B22</f>
        <v>*</v>
      </c>
      <c r="B24" s="109" t="s">
        <v>20</v>
      </c>
      <c r="C24" s="109" t="s">
        <v>20</v>
      </c>
      <c r="D24" s="109" t="s">
        <v>20</v>
      </c>
      <c r="E24" s="109" t="s">
        <v>20</v>
      </c>
      <c r="F24" s="110" t="str">
        <f t="shared" si="18"/>
        <v>*</v>
      </c>
      <c r="G24" s="87" t="str">
        <f>IF(ISNUMBER('Ambient Data'!C22),'Ambient Data'!C22,"*")</f>
        <v>*</v>
      </c>
      <c r="H24" s="87" t="str">
        <f>IF(ISNUMBER('Ambient Data'!D22),'Ambient Data'!D22,"*")</f>
        <v>*</v>
      </c>
      <c r="I24" s="65" t="str">
        <f>IF(ISNUMBER('Ambient Data'!E22),'Ambient Data'!E22,"*")</f>
        <v>*</v>
      </c>
      <c r="J24" s="65" t="str">
        <f>IF(ISNUMBER('Ambient Data'!F22),'Ambient Data'!F22,"*")</f>
        <v>*</v>
      </c>
      <c r="K24" s="82" t="str">
        <f>IF(ISNUMBER('Ambient Data'!G22),'Ambient Data'!G22,"*")</f>
        <v>*</v>
      </c>
      <c r="L24" s="87" t="str">
        <f>IF(ISNUMBER('Effluent Data'!C22),'Effluent Data'!C22,"*")</f>
        <v>*</v>
      </c>
      <c r="M24" s="87" t="str">
        <f>IF(ISNUMBER('Effluent Data'!D22),'Effluent Data'!D22,"*")</f>
        <v>*</v>
      </c>
      <c r="N24" s="65" t="str">
        <f>IF(ISNUMBER('Effluent Data'!E22),'Effluent Data'!E22,"*")</f>
        <v>*</v>
      </c>
      <c r="O24" s="65" t="str">
        <f>IF(ISNUMBER('Effluent Data'!F22),'Effluent Data'!F22,"*")</f>
        <v>*</v>
      </c>
      <c r="P24" s="81" t="str">
        <f>IF(ISNUMBER('Effluent Data'!G22),'Effluent Data'!G22,"*")</f>
        <v>*</v>
      </c>
      <c r="Q24" s="87" t="str">
        <f t="shared" si="19"/>
        <v>*</v>
      </c>
      <c r="R24" s="87" t="str">
        <f t="shared" si="20"/>
        <v>*</v>
      </c>
      <c r="S24" s="87" t="str">
        <f t="shared" si="21"/>
        <v>*</v>
      </c>
      <c r="T24" s="88" t="str">
        <f t="shared" si="0"/>
        <v>*</v>
      </c>
      <c r="U24" s="87" t="str">
        <f t="shared" si="22"/>
        <v>*</v>
      </c>
      <c r="V24" s="87" t="str">
        <f t="shared" si="23"/>
        <v>*</v>
      </c>
      <c r="W24" s="87" t="str">
        <f t="shared" si="24"/>
        <v>*</v>
      </c>
      <c r="X24" s="88" t="str">
        <f t="shared" si="1"/>
        <v>*</v>
      </c>
      <c r="Y24" s="87" t="str">
        <f t="shared" si="25"/>
        <v>*</v>
      </c>
      <c r="Z24" s="87" t="str">
        <f t="shared" si="26"/>
        <v>*</v>
      </c>
      <c r="AA24" s="87" t="str">
        <f t="shared" si="27"/>
        <v>*</v>
      </c>
      <c r="AB24" s="88" t="str">
        <f t="shared" si="2"/>
        <v>*</v>
      </c>
      <c r="AD24" s="50" t="e">
        <f t="shared" si="3"/>
        <v>#VALUE!</v>
      </c>
      <c r="AE24" s="50" t="e">
        <f t="shared" si="4"/>
        <v>#VALUE!</v>
      </c>
      <c r="AF24" s="50" t="e">
        <f t="shared" si="5"/>
        <v>#VALUE!</v>
      </c>
      <c r="AG24" s="50" t="e">
        <f t="shared" si="6"/>
        <v>#VALUE!</v>
      </c>
      <c r="AH24" s="50" t="e">
        <f t="shared" si="7"/>
        <v>#VALUE!</v>
      </c>
      <c r="AI24" s="50" t="e">
        <f t="shared" si="8"/>
        <v>#VALUE!</v>
      </c>
      <c r="AJ24" s="50" t="e">
        <f t="shared" si="9"/>
        <v>#VALUE!</v>
      </c>
      <c r="AK24" s="50" t="e">
        <f t="shared" si="10"/>
        <v>#VALUE!</v>
      </c>
      <c r="AL24" s="50" t="e">
        <f t="shared" si="11"/>
        <v>#VALUE!</v>
      </c>
      <c r="AM24" s="50" t="e">
        <f t="shared" si="12"/>
        <v>#VALUE!</v>
      </c>
      <c r="AN24" s="50" t="e">
        <f t="shared" si="13"/>
        <v>#VALUE!</v>
      </c>
      <c r="AO24" s="50" t="e">
        <f t="shared" si="14"/>
        <v>#VALUE!</v>
      </c>
      <c r="AP24" s="50" t="e">
        <f t="shared" si="15"/>
        <v>#VALUE!</v>
      </c>
      <c r="AQ24" s="50" t="e">
        <f t="shared" si="16"/>
        <v>#VALUE!</v>
      </c>
      <c r="AR24" s="50" t="e">
        <f t="shared" si="17"/>
        <v>#VALUE!</v>
      </c>
    </row>
    <row r="25" spans="1:44" ht="14.65" thickBot="1" x14ac:dyDescent="0.5">
      <c r="A25" s="108" t="str">
        <f>'Ambient Data'!B23</f>
        <v>*</v>
      </c>
      <c r="B25" s="109" t="s">
        <v>20</v>
      </c>
      <c r="C25" s="109" t="s">
        <v>20</v>
      </c>
      <c r="D25" s="109" t="s">
        <v>20</v>
      </c>
      <c r="E25" s="109" t="s">
        <v>20</v>
      </c>
      <c r="F25" s="110" t="str">
        <f t="shared" si="18"/>
        <v>*</v>
      </c>
      <c r="G25" s="87" t="str">
        <f>IF(ISNUMBER('Ambient Data'!C23),'Ambient Data'!C23,"*")</f>
        <v>*</v>
      </c>
      <c r="H25" s="87" t="str">
        <f>IF(ISNUMBER('Ambient Data'!D23),'Ambient Data'!D23,"*")</f>
        <v>*</v>
      </c>
      <c r="I25" s="65" t="str">
        <f>IF(ISNUMBER('Ambient Data'!E23),'Ambient Data'!E23,"*")</f>
        <v>*</v>
      </c>
      <c r="J25" s="65" t="str">
        <f>IF(ISNUMBER('Ambient Data'!F23),'Ambient Data'!F23,"*")</f>
        <v>*</v>
      </c>
      <c r="K25" s="82" t="str">
        <f>IF(ISNUMBER('Ambient Data'!G23),'Ambient Data'!G23,"*")</f>
        <v>*</v>
      </c>
      <c r="L25" s="87" t="str">
        <f>IF(ISNUMBER('Effluent Data'!C23),'Effluent Data'!C23,"*")</f>
        <v>*</v>
      </c>
      <c r="M25" s="87" t="str">
        <f>IF(ISNUMBER('Effluent Data'!D23),'Effluent Data'!D23,"*")</f>
        <v>*</v>
      </c>
      <c r="N25" s="65" t="str">
        <f>IF(ISNUMBER('Effluent Data'!E23),'Effluent Data'!E23,"*")</f>
        <v>*</v>
      </c>
      <c r="O25" s="65" t="str">
        <f>IF(ISNUMBER('Effluent Data'!F23),'Effluent Data'!F23,"*")</f>
        <v>*</v>
      </c>
      <c r="P25" s="81" t="str">
        <f>IF(ISNUMBER('Effluent Data'!G23),'Effluent Data'!G23,"*")</f>
        <v>*</v>
      </c>
      <c r="Q25" s="87" t="str">
        <f t="shared" si="19"/>
        <v>*</v>
      </c>
      <c r="R25" s="87" t="str">
        <f t="shared" si="20"/>
        <v>*</v>
      </c>
      <c r="S25" s="87" t="str">
        <f t="shared" si="21"/>
        <v>*</v>
      </c>
      <c r="T25" s="88" t="str">
        <f t="shared" si="0"/>
        <v>*</v>
      </c>
      <c r="U25" s="87" t="str">
        <f t="shared" si="22"/>
        <v>*</v>
      </c>
      <c r="V25" s="87" t="str">
        <f t="shared" si="23"/>
        <v>*</v>
      </c>
      <c r="W25" s="87" t="str">
        <f t="shared" si="24"/>
        <v>*</v>
      </c>
      <c r="X25" s="88" t="str">
        <f t="shared" si="1"/>
        <v>*</v>
      </c>
      <c r="Y25" s="87" t="str">
        <f t="shared" si="25"/>
        <v>*</v>
      </c>
      <c r="Z25" s="87" t="str">
        <f t="shared" si="26"/>
        <v>*</v>
      </c>
      <c r="AA25" s="87" t="str">
        <f t="shared" si="27"/>
        <v>*</v>
      </c>
      <c r="AB25" s="88" t="str">
        <f t="shared" si="2"/>
        <v>*</v>
      </c>
      <c r="AD25" s="50" t="e">
        <f t="shared" si="3"/>
        <v>#VALUE!</v>
      </c>
      <c r="AE25" s="50" t="e">
        <f t="shared" si="4"/>
        <v>#VALUE!</v>
      </c>
      <c r="AF25" s="50" t="e">
        <f t="shared" si="5"/>
        <v>#VALUE!</v>
      </c>
      <c r="AG25" s="50" t="e">
        <f t="shared" si="6"/>
        <v>#VALUE!</v>
      </c>
      <c r="AH25" s="50" t="e">
        <f t="shared" si="7"/>
        <v>#VALUE!</v>
      </c>
      <c r="AI25" s="50" t="e">
        <f t="shared" si="8"/>
        <v>#VALUE!</v>
      </c>
      <c r="AJ25" s="50" t="e">
        <f t="shared" si="9"/>
        <v>#VALUE!</v>
      </c>
      <c r="AK25" s="50" t="e">
        <f t="shared" si="10"/>
        <v>#VALUE!</v>
      </c>
      <c r="AL25" s="50" t="e">
        <f t="shared" si="11"/>
        <v>#VALUE!</v>
      </c>
      <c r="AM25" s="50" t="e">
        <f t="shared" si="12"/>
        <v>#VALUE!</v>
      </c>
      <c r="AN25" s="50" t="e">
        <f t="shared" si="13"/>
        <v>#VALUE!</v>
      </c>
      <c r="AO25" s="50" t="e">
        <f t="shared" si="14"/>
        <v>#VALUE!</v>
      </c>
      <c r="AP25" s="50" t="e">
        <f t="shared" si="15"/>
        <v>#VALUE!</v>
      </c>
      <c r="AQ25" s="50" t="e">
        <f t="shared" si="16"/>
        <v>#VALUE!</v>
      </c>
      <c r="AR25" s="50" t="e">
        <f t="shared" si="17"/>
        <v>#VALUE!</v>
      </c>
    </row>
    <row r="26" spans="1:44" ht="14.65" thickBot="1" x14ac:dyDescent="0.5">
      <c r="A26" s="108" t="str">
        <f>'Ambient Data'!B24</f>
        <v>*</v>
      </c>
      <c r="B26" s="109" t="s">
        <v>20</v>
      </c>
      <c r="C26" s="109" t="s">
        <v>20</v>
      </c>
      <c r="D26" s="109" t="s">
        <v>20</v>
      </c>
      <c r="E26" s="109" t="s">
        <v>20</v>
      </c>
      <c r="F26" s="110" t="str">
        <f t="shared" si="18"/>
        <v>*</v>
      </c>
      <c r="G26" s="87" t="str">
        <f>IF(ISNUMBER('Ambient Data'!C24),'Ambient Data'!C24,"*")</f>
        <v>*</v>
      </c>
      <c r="H26" s="87" t="str">
        <f>IF(ISNUMBER('Ambient Data'!D24),'Ambient Data'!D24,"*")</f>
        <v>*</v>
      </c>
      <c r="I26" s="65" t="str">
        <f>IF(ISNUMBER('Ambient Data'!E24),'Ambient Data'!E24,"*")</f>
        <v>*</v>
      </c>
      <c r="J26" s="65" t="str">
        <f>IF(ISNUMBER('Ambient Data'!F24),'Ambient Data'!F24,"*")</f>
        <v>*</v>
      </c>
      <c r="K26" s="82" t="str">
        <f>IF(ISNUMBER('Ambient Data'!G24),'Ambient Data'!G24,"*")</f>
        <v>*</v>
      </c>
      <c r="L26" s="87" t="str">
        <f>IF(ISNUMBER('Effluent Data'!C24),'Effluent Data'!C24,"*")</f>
        <v>*</v>
      </c>
      <c r="M26" s="87" t="str">
        <f>IF(ISNUMBER('Effluent Data'!D24),'Effluent Data'!D24,"*")</f>
        <v>*</v>
      </c>
      <c r="N26" s="65" t="str">
        <f>IF(ISNUMBER('Effluent Data'!E24),'Effluent Data'!E24,"*")</f>
        <v>*</v>
      </c>
      <c r="O26" s="65" t="str">
        <f>IF(ISNUMBER('Effluent Data'!F24),'Effluent Data'!F24,"*")</f>
        <v>*</v>
      </c>
      <c r="P26" s="81" t="str">
        <f>IF(ISNUMBER('Effluent Data'!G24),'Effluent Data'!G24,"*")</f>
        <v>*</v>
      </c>
      <c r="Q26" s="87" t="str">
        <f t="shared" si="19"/>
        <v>*</v>
      </c>
      <c r="R26" s="87" t="str">
        <f t="shared" si="20"/>
        <v>*</v>
      </c>
      <c r="S26" s="87" t="str">
        <f t="shared" si="21"/>
        <v>*</v>
      </c>
      <c r="T26" s="88" t="str">
        <f t="shared" si="0"/>
        <v>*</v>
      </c>
      <c r="U26" s="87" t="str">
        <f t="shared" si="22"/>
        <v>*</v>
      </c>
      <c r="V26" s="87" t="str">
        <f t="shared" si="23"/>
        <v>*</v>
      </c>
      <c r="W26" s="87" t="str">
        <f t="shared" si="24"/>
        <v>*</v>
      </c>
      <c r="X26" s="88" t="str">
        <f t="shared" si="1"/>
        <v>*</v>
      </c>
      <c r="Y26" s="87" t="str">
        <f t="shared" si="25"/>
        <v>*</v>
      </c>
      <c r="Z26" s="87" t="str">
        <f t="shared" si="26"/>
        <v>*</v>
      </c>
      <c r="AA26" s="87" t="str">
        <f t="shared" si="27"/>
        <v>*</v>
      </c>
      <c r="AB26" s="88" t="str">
        <f t="shared" si="2"/>
        <v>*</v>
      </c>
      <c r="AD26" s="50" t="e">
        <f t="shared" si="3"/>
        <v>#VALUE!</v>
      </c>
      <c r="AE26" s="50" t="e">
        <f t="shared" si="4"/>
        <v>#VALUE!</v>
      </c>
      <c r="AF26" s="50" t="e">
        <f t="shared" si="5"/>
        <v>#VALUE!</v>
      </c>
      <c r="AG26" s="50" t="e">
        <f t="shared" si="6"/>
        <v>#VALUE!</v>
      </c>
      <c r="AH26" s="50" t="e">
        <f t="shared" si="7"/>
        <v>#VALUE!</v>
      </c>
      <c r="AI26" s="50" t="e">
        <f t="shared" si="8"/>
        <v>#VALUE!</v>
      </c>
      <c r="AJ26" s="50" t="e">
        <f t="shared" si="9"/>
        <v>#VALUE!</v>
      </c>
      <c r="AK26" s="50" t="e">
        <f t="shared" si="10"/>
        <v>#VALUE!</v>
      </c>
      <c r="AL26" s="50" t="e">
        <f t="shared" si="11"/>
        <v>#VALUE!</v>
      </c>
      <c r="AM26" s="50" t="e">
        <f t="shared" si="12"/>
        <v>#VALUE!</v>
      </c>
      <c r="AN26" s="50" t="e">
        <f t="shared" si="13"/>
        <v>#VALUE!</v>
      </c>
      <c r="AO26" s="50" t="e">
        <f t="shared" si="14"/>
        <v>#VALUE!</v>
      </c>
      <c r="AP26" s="50" t="e">
        <f t="shared" si="15"/>
        <v>#VALUE!</v>
      </c>
      <c r="AQ26" s="50" t="e">
        <f t="shared" si="16"/>
        <v>#VALUE!</v>
      </c>
      <c r="AR26" s="50" t="e">
        <f t="shared" si="17"/>
        <v>#VALUE!</v>
      </c>
    </row>
    <row r="27" spans="1:44" ht="14.65" thickBot="1" x14ac:dyDescent="0.5">
      <c r="A27" s="108" t="str">
        <f>'Ambient Data'!B25</f>
        <v>*</v>
      </c>
      <c r="B27" s="109" t="s">
        <v>20</v>
      </c>
      <c r="C27" s="109" t="s">
        <v>20</v>
      </c>
      <c r="D27" s="109" t="s">
        <v>20</v>
      </c>
      <c r="E27" s="109" t="s">
        <v>20</v>
      </c>
      <c r="F27" s="110" t="str">
        <f t="shared" si="18"/>
        <v>*</v>
      </c>
      <c r="G27" s="87" t="str">
        <f>IF(ISNUMBER('Ambient Data'!C25),'Ambient Data'!C25,"*")</f>
        <v>*</v>
      </c>
      <c r="H27" s="87" t="str">
        <f>IF(ISNUMBER('Ambient Data'!D25),'Ambient Data'!D25,"*")</f>
        <v>*</v>
      </c>
      <c r="I27" s="65" t="str">
        <f>IF(ISNUMBER('Ambient Data'!E25),'Ambient Data'!E25,"*")</f>
        <v>*</v>
      </c>
      <c r="J27" s="65" t="str">
        <f>IF(ISNUMBER('Ambient Data'!F25),'Ambient Data'!F25,"*")</f>
        <v>*</v>
      </c>
      <c r="K27" s="82" t="str">
        <f>IF(ISNUMBER('Ambient Data'!G25),'Ambient Data'!G25,"*")</f>
        <v>*</v>
      </c>
      <c r="L27" s="87" t="str">
        <f>IF(ISNUMBER('Effluent Data'!C25),'Effluent Data'!C25,"*")</f>
        <v>*</v>
      </c>
      <c r="M27" s="87" t="str">
        <f>IF(ISNUMBER('Effluent Data'!D25),'Effluent Data'!D25,"*")</f>
        <v>*</v>
      </c>
      <c r="N27" s="65" t="str">
        <f>IF(ISNUMBER('Effluent Data'!E25),'Effluent Data'!E25,"*")</f>
        <v>*</v>
      </c>
      <c r="O27" s="65" t="str">
        <f>IF(ISNUMBER('Effluent Data'!F25),'Effluent Data'!F25,"*")</f>
        <v>*</v>
      </c>
      <c r="P27" s="81" t="str">
        <f>IF(ISNUMBER('Effluent Data'!G25),'Effluent Data'!G25,"*")</f>
        <v>*</v>
      </c>
      <c r="Q27" s="87" t="str">
        <f t="shared" si="19"/>
        <v>*</v>
      </c>
      <c r="R27" s="87" t="str">
        <f t="shared" si="20"/>
        <v>*</v>
      </c>
      <c r="S27" s="87" t="str">
        <f t="shared" si="21"/>
        <v>*</v>
      </c>
      <c r="T27" s="88" t="str">
        <f t="shared" si="0"/>
        <v>*</v>
      </c>
      <c r="U27" s="87" t="str">
        <f t="shared" si="22"/>
        <v>*</v>
      </c>
      <c r="V27" s="87" t="str">
        <f t="shared" si="23"/>
        <v>*</v>
      </c>
      <c r="W27" s="87" t="str">
        <f t="shared" si="24"/>
        <v>*</v>
      </c>
      <c r="X27" s="88" t="str">
        <f t="shared" si="1"/>
        <v>*</v>
      </c>
      <c r="Y27" s="87" t="str">
        <f t="shared" si="25"/>
        <v>*</v>
      </c>
      <c r="Z27" s="87" t="str">
        <f t="shared" si="26"/>
        <v>*</v>
      </c>
      <c r="AA27" s="87" t="str">
        <f t="shared" si="27"/>
        <v>*</v>
      </c>
      <c r="AB27" s="88" t="str">
        <f t="shared" si="2"/>
        <v>*</v>
      </c>
      <c r="AD27" s="50" t="e">
        <f t="shared" si="3"/>
        <v>#VALUE!</v>
      </c>
      <c r="AE27" s="50" t="e">
        <f t="shared" si="4"/>
        <v>#VALUE!</v>
      </c>
      <c r="AF27" s="50" t="e">
        <f t="shared" si="5"/>
        <v>#VALUE!</v>
      </c>
      <c r="AG27" s="50" t="e">
        <f t="shared" si="6"/>
        <v>#VALUE!</v>
      </c>
      <c r="AH27" s="50" t="e">
        <f t="shared" si="7"/>
        <v>#VALUE!</v>
      </c>
      <c r="AI27" s="50" t="e">
        <f t="shared" si="8"/>
        <v>#VALUE!</v>
      </c>
      <c r="AJ27" s="50" t="e">
        <f t="shared" si="9"/>
        <v>#VALUE!</v>
      </c>
      <c r="AK27" s="50" t="e">
        <f t="shared" si="10"/>
        <v>#VALUE!</v>
      </c>
      <c r="AL27" s="50" t="e">
        <f t="shared" si="11"/>
        <v>#VALUE!</v>
      </c>
      <c r="AM27" s="50" t="e">
        <f t="shared" si="12"/>
        <v>#VALUE!</v>
      </c>
      <c r="AN27" s="50" t="e">
        <f t="shared" si="13"/>
        <v>#VALUE!</v>
      </c>
      <c r="AO27" s="50" t="e">
        <f t="shared" si="14"/>
        <v>#VALUE!</v>
      </c>
      <c r="AP27" s="50" t="e">
        <f t="shared" si="15"/>
        <v>#VALUE!</v>
      </c>
      <c r="AQ27" s="50" t="e">
        <f t="shared" si="16"/>
        <v>#VALUE!</v>
      </c>
      <c r="AR27" s="50" t="e">
        <f t="shared" si="17"/>
        <v>#VALUE!</v>
      </c>
    </row>
    <row r="28" spans="1:44" ht="14.65" thickBot="1" x14ac:dyDescent="0.5">
      <c r="A28" s="108" t="str">
        <f>'Ambient Data'!B26</f>
        <v>*</v>
      </c>
      <c r="B28" s="109" t="s">
        <v>20</v>
      </c>
      <c r="C28" s="109" t="s">
        <v>20</v>
      </c>
      <c r="D28" s="109" t="s">
        <v>20</v>
      </c>
      <c r="E28" s="109" t="s">
        <v>20</v>
      </c>
      <c r="F28" s="110" t="str">
        <f t="shared" si="18"/>
        <v>*</v>
      </c>
      <c r="G28" s="87" t="str">
        <f>IF(ISNUMBER('Ambient Data'!C26),'Ambient Data'!C26,"*")</f>
        <v>*</v>
      </c>
      <c r="H28" s="87" t="str">
        <f>IF(ISNUMBER('Ambient Data'!D26),'Ambient Data'!D26,"*")</f>
        <v>*</v>
      </c>
      <c r="I28" s="65" t="str">
        <f>IF(ISNUMBER('Ambient Data'!E26),'Ambient Data'!E26,"*")</f>
        <v>*</v>
      </c>
      <c r="J28" s="65" t="str">
        <f>IF(ISNUMBER('Ambient Data'!F26),'Ambient Data'!F26,"*")</f>
        <v>*</v>
      </c>
      <c r="K28" s="82" t="str">
        <f>IF(ISNUMBER('Ambient Data'!G26),'Ambient Data'!G26,"*")</f>
        <v>*</v>
      </c>
      <c r="L28" s="87" t="str">
        <f>IF(ISNUMBER('Effluent Data'!C26),'Effluent Data'!C26,"*")</f>
        <v>*</v>
      </c>
      <c r="M28" s="87" t="str">
        <f>IF(ISNUMBER('Effluent Data'!D26),'Effluent Data'!D26,"*")</f>
        <v>*</v>
      </c>
      <c r="N28" s="65" t="str">
        <f>IF(ISNUMBER('Effluent Data'!E26),'Effluent Data'!E26,"*")</f>
        <v>*</v>
      </c>
      <c r="O28" s="65" t="str">
        <f>IF(ISNUMBER('Effluent Data'!F26),'Effluent Data'!F26,"*")</f>
        <v>*</v>
      </c>
      <c r="P28" s="81" t="str">
        <f>IF(ISNUMBER('Effluent Data'!G26),'Effluent Data'!G26,"*")</f>
        <v>*</v>
      </c>
      <c r="Q28" s="87" t="str">
        <f t="shared" si="19"/>
        <v>*</v>
      </c>
      <c r="R28" s="87" t="str">
        <f t="shared" si="20"/>
        <v>*</v>
      </c>
      <c r="S28" s="87" t="str">
        <f t="shared" si="21"/>
        <v>*</v>
      </c>
      <c r="T28" s="88" t="str">
        <f t="shared" si="0"/>
        <v>*</v>
      </c>
      <c r="U28" s="87" t="str">
        <f t="shared" si="22"/>
        <v>*</v>
      </c>
      <c r="V28" s="87" t="str">
        <f t="shared" si="23"/>
        <v>*</v>
      </c>
      <c r="W28" s="87" t="str">
        <f t="shared" si="24"/>
        <v>*</v>
      </c>
      <c r="X28" s="88" t="str">
        <f t="shared" si="1"/>
        <v>*</v>
      </c>
      <c r="Y28" s="87" t="str">
        <f t="shared" si="25"/>
        <v>*</v>
      </c>
      <c r="Z28" s="87" t="str">
        <f t="shared" si="26"/>
        <v>*</v>
      </c>
      <c r="AA28" s="87" t="str">
        <f t="shared" si="27"/>
        <v>*</v>
      </c>
      <c r="AB28" s="88" t="str">
        <f t="shared" si="2"/>
        <v>*</v>
      </c>
      <c r="AD28" s="50" t="e">
        <f t="shared" si="3"/>
        <v>#VALUE!</v>
      </c>
      <c r="AE28" s="50" t="e">
        <f t="shared" si="4"/>
        <v>#VALUE!</v>
      </c>
      <c r="AF28" s="50" t="e">
        <f t="shared" si="5"/>
        <v>#VALUE!</v>
      </c>
      <c r="AG28" s="50" t="e">
        <f t="shared" si="6"/>
        <v>#VALUE!</v>
      </c>
      <c r="AH28" s="50" t="e">
        <f t="shared" si="7"/>
        <v>#VALUE!</v>
      </c>
      <c r="AI28" s="50" t="e">
        <f t="shared" si="8"/>
        <v>#VALUE!</v>
      </c>
      <c r="AJ28" s="50" t="e">
        <f t="shared" si="9"/>
        <v>#VALUE!</v>
      </c>
      <c r="AK28" s="50" t="e">
        <f t="shared" si="10"/>
        <v>#VALUE!</v>
      </c>
      <c r="AL28" s="50" t="e">
        <f t="shared" si="11"/>
        <v>#VALUE!</v>
      </c>
      <c r="AM28" s="50" t="e">
        <f t="shared" si="12"/>
        <v>#VALUE!</v>
      </c>
      <c r="AN28" s="50" t="e">
        <f t="shared" si="13"/>
        <v>#VALUE!</v>
      </c>
      <c r="AO28" s="50" t="e">
        <f t="shared" si="14"/>
        <v>#VALUE!</v>
      </c>
      <c r="AP28" s="50" t="e">
        <f t="shared" si="15"/>
        <v>#VALUE!</v>
      </c>
      <c r="AQ28" s="50" t="e">
        <f t="shared" si="16"/>
        <v>#VALUE!</v>
      </c>
      <c r="AR28" s="50" t="e">
        <f t="shared" si="17"/>
        <v>#VALUE!</v>
      </c>
    </row>
    <row r="29" spans="1:44" ht="14.65" thickBot="1" x14ac:dyDescent="0.5">
      <c r="A29" s="108" t="str">
        <f>'Ambient Data'!B27</f>
        <v>*</v>
      </c>
      <c r="B29" s="109" t="s">
        <v>20</v>
      </c>
      <c r="C29" s="109" t="s">
        <v>20</v>
      </c>
      <c r="D29" s="109" t="s">
        <v>20</v>
      </c>
      <c r="E29" s="109" t="s">
        <v>20</v>
      </c>
      <c r="F29" s="110" t="str">
        <f t="shared" si="18"/>
        <v>*</v>
      </c>
      <c r="G29" s="87" t="str">
        <f>IF(ISNUMBER('Ambient Data'!C27),'Ambient Data'!C27,"*")</f>
        <v>*</v>
      </c>
      <c r="H29" s="87" t="str">
        <f>IF(ISNUMBER('Ambient Data'!D27),'Ambient Data'!D27,"*")</f>
        <v>*</v>
      </c>
      <c r="I29" s="65" t="str">
        <f>IF(ISNUMBER('Ambient Data'!E27),'Ambient Data'!E27,"*")</f>
        <v>*</v>
      </c>
      <c r="J29" s="65" t="str">
        <f>IF(ISNUMBER('Ambient Data'!F27),'Ambient Data'!F27,"*")</f>
        <v>*</v>
      </c>
      <c r="K29" s="82" t="str">
        <f>IF(ISNUMBER('Ambient Data'!G27),'Ambient Data'!G27,"*")</f>
        <v>*</v>
      </c>
      <c r="L29" s="87" t="str">
        <f>IF(ISNUMBER('Effluent Data'!C27),'Effluent Data'!C27,"*")</f>
        <v>*</v>
      </c>
      <c r="M29" s="87" t="str">
        <f>IF(ISNUMBER('Effluent Data'!D27),'Effluent Data'!D27,"*")</f>
        <v>*</v>
      </c>
      <c r="N29" s="65" t="str">
        <f>IF(ISNUMBER('Effluent Data'!E27),'Effluent Data'!E27,"*")</f>
        <v>*</v>
      </c>
      <c r="O29" s="65" t="str">
        <f>IF(ISNUMBER('Effluent Data'!F27),'Effluent Data'!F27,"*")</f>
        <v>*</v>
      </c>
      <c r="P29" s="81" t="str">
        <f>IF(ISNUMBER('Effluent Data'!G27),'Effluent Data'!G27,"*")</f>
        <v>*</v>
      </c>
      <c r="Q29" s="87" t="str">
        <f t="shared" si="19"/>
        <v>*</v>
      </c>
      <c r="R29" s="87" t="str">
        <f t="shared" si="20"/>
        <v>*</v>
      </c>
      <c r="S29" s="87" t="str">
        <f t="shared" si="21"/>
        <v>*</v>
      </c>
      <c r="T29" s="88" t="str">
        <f t="shared" si="0"/>
        <v>*</v>
      </c>
      <c r="U29" s="87" t="str">
        <f t="shared" si="22"/>
        <v>*</v>
      </c>
      <c r="V29" s="87" t="str">
        <f t="shared" si="23"/>
        <v>*</v>
      </c>
      <c r="W29" s="87" t="str">
        <f t="shared" si="24"/>
        <v>*</v>
      </c>
      <c r="X29" s="88" t="str">
        <f t="shared" si="1"/>
        <v>*</v>
      </c>
      <c r="Y29" s="87" t="str">
        <f t="shared" si="25"/>
        <v>*</v>
      </c>
      <c r="Z29" s="87" t="str">
        <f t="shared" si="26"/>
        <v>*</v>
      </c>
      <c r="AA29" s="87" t="str">
        <f t="shared" si="27"/>
        <v>*</v>
      </c>
      <c r="AB29" s="88" t="str">
        <f t="shared" si="2"/>
        <v>*</v>
      </c>
      <c r="AD29" s="50" t="e">
        <f t="shared" si="3"/>
        <v>#VALUE!</v>
      </c>
      <c r="AE29" s="50" t="e">
        <f t="shared" si="4"/>
        <v>#VALUE!</v>
      </c>
      <c r="AF29" s="50" t="e">
        <f t="shared" si="5"/>
        <v>#VALUE!</v>
      </c>
      <c r="AG29" s="50" t="e">
        <f t="shared" si="6"/>
        <v>#VALUE!</v>
      </c>
      <c r="AH29" s="50" t="e">
        <f t="shared" si="7"/>
        <v>#VALUE!</v>
      </c>
      <c r="AI29" s="50" t="e">
        <f t="shared" si="8"/>
        <v>#VALUE!</v>
      </c>
      <c r="AJ29" s="50" t="e">
        <f t="shared" si="9"/>
        <v>#VALUE!</v>
      </c>
      <c r="AK29" s="50" t="e">
        <f t="shared" si="10"/>
        <v>#VALUE!</v>
      </c>
      <c r="AL29" s="50" t="e">
        <f t="shared" si="11"/>
        <v>#VALUE!</v>
      </c>
      <c r="AM29" s="50" t="e">
        <f t="shared" si="12"/>
        <v>#VALUE!</v>
      </c>
      <c r="AN29" s="50" t="e">
        <f t="shared" si="13"/>
        <v>#VALUE!</v>
      </c>
      <c r="AO29" s="50" t="e">
        <f t="shared" si="14"/>
        <v>#VALUE!</v>
      </c>
      <c r="AP29" s="50" t="e">
        <f t="shared" si="15"/>
        <v>#VALUE!</v>
      </c>
      <c r="AQ29" s="50" t="e">
        <f t="shared" si="16"/>
        <v>#VALUE!</v>
      </c>
      <c r="AR29" s="50" t="e">
        <f t="shared" si="17"/>
        <v>#VALUE!</v>
      </c>
    </row>
    <row r="30" spans="1:44" ht="14.65" thickBot="1" x14ac:dyDescent="0.5">
      <c r="A30" s="108" t="str">
        <f>'Ambient Data'!B28</f>
        <v>*</v>
      </c>
      <c r="B30" s="109" t="s">
        <v>20</v>
      </c>
      <c r="C30" s="109" t="s">
        <v>20</v>
      </c>
      <c r="D30" s="109" t="s">
        <v>20</v>
      </c>
      <c r="E30" s="109" t="s">
        <v>20</v>
      </c>
      <c r="F30" s="110" t="str">
        <f t="shared" si="18"/>
        <v>*</v>
      </c>
      <c r="G30" s="87" t="str">
        <f>IF(ISNUMBER('Ambient Data'!C28),'Ambient Data'!C28,"*")</f>
        <v>*</v>
      </c>
      <c r="H30" s="87" t="str">
        <f>IF(ISNUMBER('Ambient Data'!D28),'Ambient Data'!D28,"*")</f>
        <v>*</v>
      </c>
      <c r="I30" s="65" t="str">
        <f>IF(ISNUMBER('Ambient Data'!E28),'Ambient Data'!E28,"*")</f>
        <v>*</v>
      </c>
      <c r="J30" s="65" t="str">
        <f>IF(ISNUMBER('Ambient Data'!F28),'Ambient Data'!F28,"*")</f>
        <v>*</v>
      </c>
      <c r="K30" s="82" t="str">
        <f>IF(ISNUMBER('Ambient Data'!G28),'Ambient Data'!G28,"*")</f>
        <v>*</v>
      </c>
      <c r="L30" s="87" t="str">
        <f>IF(ISNUMBER('Effluent Data'!C28),'Effluent Data'!C28,"*")</f>
        <v>*</v>
      </c>
      <c r="M30" s="87" t="str">
        <f>IF(ISNUMBER('Effluent Data'!D28),'Effluent Data'!D28,"*")</f>
        <v>*</v>
      </c>
      <c r="N30" s="65" t="str">
        <f>IF(ISNUMBER('Effluent Data'!E28),'Effluent Data'!E28,"*")</f>
        <v>*</v>
      </c>
      <c r="O30" s="65" t="str">
        <f>IF(ISNUMBER('Effluent Data'!F28),'Effluent Data'!F28,"*")</f>
        <v>*</v>
      </c>
      <c r="P30" s="81" t="str">
        <f>IF(ISNUMBER('Effluent Data'!G28),'Effluent Data'!G28,"*")</f>
        <v>*</v>
      </c>
      <c r="Q30" s="87" t="str">
        <f t="shared" si="19"/>
        <v>*</v>
      </c>
      <c r="R30" s="87" t="str">
        <f t="shared" si="20"/>
        <v>*</v>
      </c>
      <c r="S30" s="87" t="str">
        <f t="shared" si="21"/>
        <v>*</v>
      </c>
      <c r="T30" s="88" t="str">
        <f t="shared" si="0"/>
        <v>*</v>
      </c>
      <c r="U30" s="87" t="str">
        <f t="shared" si="22"/>
        <v>*</v>
      </c>
      <c r="V30" s="87" t="str">
        <f t="shared" si="23"/>
        <v>*</v>
      </c>
      <c r="W30" s="87" t="str">
        <f t="shared" si="24"/>
        <v>*</v>
      </c>
      <c r="X30" s="88" t="str">
        <f t="shared" si="1"/>
        <v>*</v>
      </c>
      <c r="Y30" s="87" t="str">
        <f t="shared" si="25"/>
        <v>*</v>
      </c>
      <c r="Z30" s="87" t="str">
        <f t="shared" si="26"/>
        <v>*</v>
      </c>
      <c r="AA30" s="87" t="str">
        <f t="shared" si="27"/>
        <v>*</v>
      </c>
      <c r="AB30" s="88" t="str">
        <f t="shared" si="2"/>
        <v>*</v>
      </c>
      <c r="AD30" s="50" t="e">
        <f t="shared" si="3"/>
        <v>#VALUE!</v>
      </c>
      <c r="AE30" s="50" t="e">
        <f t="shared" si="4"/>
        <v>#VALUE!</v>
      </c>
      <c r="AF30" s="50" t="e">
        <f t="shared" si="5"/>
        <v>#VALUE!</v>
      </c>
      <c r="AG30" s="50" t="e">
        <f t="shared" si="6"/>
        <v>#VALUE!</v>
      </c>
      <c r="AH30" s="50" t="e">
        <f t="shared" si="7"/>
        <v>#VALUE!</v>
      </c>
      <c r="AI30" s="50" t="e">
        <f t="shared" si="8"/>
        <v>#VALUE!</v>
      </c>
      <c r="AJ30" s="50" t="e">
        <f t="shared" si="9"/>
        <v>#VALUE!</v>
      </c>
      <c r="AK30" s="50" t="e">
        <f t="shared" si="10"/>
        <v>#VALUE!</v>
      </c>
      <c r="AL30" s="50" t="e">
        <f t="shared" si="11"/>
        <v>#VALUE!</v>
      </c>
      <c r="AM30" s="50" t="e">
        <f t="shared" si="12"/>
        <v>#VALUE!</v>
      </c>
      <c r="AN30" s="50" t="e">
        <f t="shared" si="13"/>
        <v>#VALUE!</v>
      </c>
      <c r="AO30" s="50" t="e">
        <f t="shared" si="14"/>
        <v>#VALUE!</v>
      </c>
      <c r="AP30" s="50" t="e">
        <f t="shared" si="15"/>
        <v>#VALUE!</v>
      </c>
      <c r="AQ30" s="50" t="e">
        <f t="shared" si="16"/>
        <v>#VALUE!</v>
      </c>
      <c r="AR30" s="50" t="e">
        <f t="shared" si="17"/>
        <v>#VALUE!</v>
      </c>
    </row>
    <row r="31" spans="1:44" ht="14.65" thickBot="1" x14ac:dyDescent="0.5">
      <c r="A31" s="108" t="str">
        <f>'Ambient Data'!B29</f>
        <v>*</v>
      </c>
      <c r="B31" s="109" t="s">
        <v>20</v>
      </c>
      <c r="C31" s="109" t="s">
        <v>20</v>
      </c>
      <c r="D31" s="109" t="s">
        <v>20</v>
      </c>
      <c r="E31" s="109" t="s">
        <v>20</v>
      </c>
      <c r="F31" s="110" t="str">
        <f t="shared" si="18"/>
        <v>*</v>
      </c>
      <c r="G31" s="87" t="str">
        <f>IF(ISNUMBER('Ambient Data'!C29),'Ambient Data'!C29,"*")</f>
        <v>*</v>
      </c>
      <c r="H31" s="87" t="str">
        <f>IF(ISNUMBER('Ambient Data'!D29),'Ambient Data'!D29,"*")</f>
        <v>*</v>
      </c>
      <c r="I31" s="65" t="str">
        <f>IF(ISNUMBER('Ambient Data'!E29),'Ambient Data'!E29,"*")</f>
        <v>*</v>
      </c>
      <c r="J31" s="65" t="str">
        <f>IF(ISNUMBER('Ambient Data'!F29),'Ambient Data'!F29,"*")</f>
        <v>*</v>
      </c>
      <c r="K31" s="82" t="str">
        <f>IF(ISNUMBER('Ambient Data'!G29),'Ambient Data'!G29,"*")</f>
        <v>*</v>
      </c>
      <c r="L31" s="87" t="str">
        <f>IF(ISNUMBER('Effluent Data'!C29),'Effluent Data'!C29,"*")</f>
        <v>*</v>
      </c>
      <c r="M31" s="87" t="str">
        <f>IF(ISNUMBER('Effluent Data'!D29),'Effluent Data'!D29,"*")</f>
        <v>*</v>
      </c>
      <c r="N31" s="65" t="str">
        <f>IF(ISNUMBER('Effluent Data'!E29),'Effluent Data'!E29,"*")</f>
        <v>*</v>
      </c>
      <c r="O31" s="65" t="str">
        <f>IF(ISNUMBER('Effluent Data'!F29),'Effluent Data'!F29,"*")</f>
        <v>*</v>
      </c>
      <c r="P31" s="81" t="str">
        <f>IF(ISNUMBER('Effluent Data'!G29),'Effluent Data'!G29,"*")</f>
        <v>*</v>
      </c>
      <c r="Q31" s="87" t="str">
        <f t="shared" si="19"/>
        <v>*</v>
      </c>
      <c r="R31" s="87" t="str">
        <f t="shared" si="20"/>
        <v>*</v>
      </c>
      <c r="S31" s="87" t="str">
        <f t="shared" si="21"/>
        <v>*</v>
      </c>
      <c r="T31" s="88" t="str">
        <f t="shared" si="0"/>
        <v>*</v>
      </c>
      <c r="U31" s="87" t="str">
        <f t="shared" si="22"/>
        <v>*</v>
      </c>
      <c r="V31" s="87" t="str">
        <f t="shared" si="23"/>
        <v>*</v>
      </c>
      <c r="W31" s="87" t="str">
        <f t="shared" si="24"/>
        <v>*</v>
      </c>
      <c r="X31" s="88" t="str">
        <f t="shared" si="1"/>
        <v>*</v>
      </c>
      <c r="Y31" s="87" t="str">
        <f t="shared" si="25"/>
        <v>*</v>
      </c>
      <c r="Z31" s="87" t="str">
        <f t="shared" si="26"/>
        <v>*</v>
      </c>
      <c r="AA31" s="87" t="str">
        <f t="shared" si="27"/>
        <v>*</v>
      </c>
      <c r="AB31" s="88" t="str">
        <f t="shared" si="2"/>
        <v>*</v>
      </c>
      <c r="AD31" s="50" t="e">
        <f t="shared" si="3"/>
        <v>#VALUE!</v>
      </c>
      <c r="AE31" s="50" t="e">
        <f t="shared" si="4"/>
        <v>#VALUE!</v>
      </c>
      <c r="AF31" s="50" t="e">
        <f t="shared" si="5"/>
        <v>#VALUE!</v>
      </c>
      <c r="AG31" s="50" t="e">
        <f t="shared" si="6"/>
        <v>#VALUE!</v>
      </c>
      <c r="AH31" s="50" t="e">
        <f t="shared" si="7"/>
        <v>#VALUE!</v>
      </c>
      <c r="AI31" s="50" t="e">
        <f t="shared" si="8"/>
        <v>#VALUE!</v>
      </c>
      <c r="AJ31" s="50" t="e">
        <f t="shared" si="9"/>
        <v>#VALUE!</v>
      </c>
      <c r="AK31" s="50" t="e">
        <f t="shared" si="10"/>
        <v>#VALUE!</v>
      </c>
      <c r="AL31" s="50" t="e">
        <f t="shared" si="11"/>
        <v>#VALUE!</v>
      </c>
      <c r="AM31" s="50" t="e">
        <f t="shared" si="12"/>
        <v>#VALUE!</v>
      </c>
      <c r="AN31" s="50" t="e">
        <f t="shared" si="13"/>
        <v>#VALUE!</v>
      </c>
      <c r="AO31" s="50" t="e">
        <f t="shared" si="14"/>
        <v>#VALUE!</v>
      </c>
      <c r="AP31" s="50" t="e">
        <f t="shared" si="15"/>
        <v>#VALUE!</v>
      </c>
      <c r="AQ31" s="50" t="e">
        <f t="shared" si="16"/>
        <v>#VALUE!</v>
      </c>
      <c r="AR31" s="50" t="e">
        <f t="shared" si="17"/>
        <v>#VALUE!</v>
      </c>
    </row>
    <row r="32" spans="1:44" ht="14.65" thickBot="1" x14ac:dyDescent="0.5">
      <c r="A32" s="108" t="str">
        <f>'Ambient Data'!B30</f>
        <v>*</v>
      </c>
      <c r="B32" s="109" t="s">
        <v>20</v>
      </c>
      <c r="C32" s="109" t="s">
        <v>20</v>
      </c>
      <c r="D32" s="109" t="s">
        <v>20</v>
      </c>
      <c r="E32" s="109" t="s">
        <v>20</v>
      </c>
      <c r="F32" s="110" t="str">
        <f t="shared" si="18"/>
        <v>*</v>
      </c>
      <c r="G32" s="87" t="str">
        <f>IF(ISNUMBER('Ambient Data'!C30),'Ambient Data'!C30,"*")</f>
        <v>*</v>
      </c>
      <c r="H32" s="87" t="str">
        <f>IF(ISNUMBER('Ambient Data'!D30),'Ambient Data'!D30,"*")</f>
        <v>*</v>
      </c>
      <c r="I32" s="65" t="str">
        <f>IF(ISNUMBER('Ambient Data'!E30),'Ambient Data'!E30,"*")</f>
        <v>*</v>
      </c>
      <c r="J32" s="65" t="str">
        <f>IF(ISNUMBER('Ambient Data'!F30),'Ambient Data'!F30,"*")</f>
        <v>*</v>
      </c>
      <c r="K32" s="82" t="str">
        <f>IF(ISNUMBER('Ambient Data'!G30),'Ambient Data'!G30,"*")</f>
        <v>*</v>
      </c>
      <c r="L32" s="87" t="str">
        <f>IF(ISNUMBER('Effluent Data'!C30),'Effluent Data'!C30,"*")</f>
        <v>*</v>
      </c>
      <c r="M32" s="87" t="str">
        <f>IF(ISNUMBER('Effluent Data'!D30),'Effluent Data'!D30,"*")</f>
        <v>*</v>
      </c>
      <c r="N32" s="65" t="str">
        <f>IF(ISNUMBER('Effluent Data'!E30),'Effluent Data'!E30,"*")</f>
        <v>*</v>
      </c>
      <c r="O32" s="65" t="str">
        <f>IF(ISNUMBER('Effluent Data'!F30),'Effluent Data'!F30,"*")</f>
        <v>*</v>
      </c>
      <c r="P32" s="81" t="str">
        <f>IF(ISNUMBER('Effluent Data'!G30),'Effluent Data'!G30,"*")</f>
        <v>*</v>
      </c>
      <c r="Q32" s="87" t="str">
        <f t="shared" si="19"/>
        <v>*</v>
      </c>
      <c r="R32" s="87" t="str">
        <f t="shared" si="20"/>
        <v>*</v>
      </c>
      <c r="S32" s="87" t="str">
        <f t="shared" si="21"/>
        <v>*</v>
      </c>
      <c r="T32" s="88" t="str">
        <f t="shared" si="0"/>
        <v>*</v>
      </c>
      <c r="U32" s="87" t="str">
        <f t="shared" si="22"/>
        <v>*</v>
      </c>
      <c r="V32" s="87" t="str">
        <f t="shared" si="23"/>
        <v>*</v>
      </c>
      <c r="W32" s="87" t="str">
        <f t="shared" si="24"/>
        <v>*</v>
      </c>
      <c r="X32" s="88" t="str">
        <f t="shared" si="1"/>
        <v>*</v>
      </c>
      <c r="Y32" s="87" t="str">
        <f t="shared" si="25"/>
        <v>*</v>
      </c>
      <c r="Z32" s="87" t="str">
        <f t="shared" si="26"/>
        <v>*</v>
      </c>
      <c r="AA32" s="87" t="str">
        <f t="shared" si="27"/>
        <v>*</v>
      </c>
      <c r="AB32" s="88" t="str">
        <f t="shared" si="2"/>
        <v>*</v>
      </c>
      <c r="AD32" s="50" t="e">
        <f t="shared" si="3"/>
        <v>#VALUE!</v>
      </c>
      <c r="AE32" s="50" t="e">
        <f t="shared" si="4"/>
        <v>#VALUE!</v>
      </c>
      <c r="AF32" s="50" t="e">
        <f t="shared" si="5"/>
        <v>#VALUE!</v>
      </c>
      <c r="AG32" s="50" t="e">
        <f t="shared" si="6"/>
        <v>#VALUE!</v>
      </c>
      <c r="AH32" s="50" t="e">
        <f t="shared" si="7"/>
        <v>#VALUE!</v>
      </c>
      <c r="AI32" s="50" t="e">
        <f t="shared" si="8"/>
        <v>#VALUE!</v>
      </c>
      <c r="AJ32" s="50" t="e">
        <f t="shared" si="9"/>
        <v>#VALUE!</v>
      </c>
      <c r="AK32" s="50" t="e">
        <f t="shared" si="10"/>
        <v>#VALUE!</v>
      </c>
      <c r="AL32" s="50" t="e">
        <f t="shared" si="11"/>
        <v>#VALUE!</v>
      </c>
      <c r="AM32" s="50" t="e">
        <f t="shared" si="12"/>
        <v>#VALUE!</v>
      </c>
      <c r="AN32" s="50" t="e">
        <f t="shared" si="13"/>
        <v>#VALUE!</v>
      </c>
      <c r="AO32" s="50" t="e">
        <f t="shared" si="14"/>
        <v>#VALUE!</v>
      </c>
      <c r="AP32" s="50" t="e">
        <f t="shared" si="15"/>
        <v>#VALUE!</v>
      </c>
      <c r="AQ32" s="50" t="e">
        <f t="shared" si="16"/>
        <v>#VALUE!</v>
      </c>
      <c r="AR32" s="50" t="e">
        <f t="shared" si="17"/>
        <v>#VALUE!</v>
      </c>
    </row>
    <row r="33" spans="1:44" ht="14.65" thickBot="1" x14ac:dyDescent="0.5">
      <c r="A33" s="108" t="str">
        <f>'Ambient Data'!B31</f>
        <v>*</v>
      </c>
      <c r="B33" s="109" t="s">
        <v>20</v>
      </c>
      <c r="C33" s="109" t="s">
        <v>20</v>
      </c>
      <c r="D33" s="109" t="s">
        <v>20</v>
      </c>
      <c r="E33" s="109" t="s">
        <v>20</v>
      </c>
      <c r="F33" s="110" t="str">
        <f t="shared" si="18"/>
        <v>*</v>
      </c>
      <c r="G33" s="87" t="str">
        <f>IF(ISNUMBER('Ambient Data'!C31),'Ambient Data'!C31,"*")</f>
        <v>*</v>
      </c>
      <c r="H33" s="87" t="str">
        <f>IF(ISNUMBER('Ambient Data'!D31),'Ambient Data'!D31,"*")</f>
        <v>*</v>
      </c>
      <c r="I33" s="65" t="str">
        <f>IF(ISNUMBER('Ambient Data'!E31),'Ambient Data'!E31,"*")</f>
        <v>*</v>
      </c>
      <c r="J33" s="65" t="str">
        <f>IF(ISNUMBER('Ambient Data'!F31),'Ambient Data'!F31,"*")</f>
        <v>*</v>
      </c>
      <c r="K33" s="82" t="str">
        <f>IF(ISNUMBER('Ambient Data'!G31),'Ambient Data'!G31,"*")</f>
        <v>*</v>
      </c>
      <c r="L33" s="87" t="str">
        <f>IF(ISNUMBER('Effluent Data'!C31),'Effluent Data'!C31,"*")</f>
        <v>*</v>
      </c>
      <c r="M33" s="87" t="str">
        <f>IF(ISNUMBER('Effluent Data'!D31),'Effluent Data'!D31,"*")</f>
        <v>*</v>
      </c>
      <c r="N33" s="65" t="str">
        <f>IF(ISNUMBER('Effluent Data'!E31),'Effluent Data'!E31,"*")</f>
        <v>*</v>
      </c>
      <c r="O33" s="65" t="str">
        <f>IF(ISNUMBER('Effluent Data'!F31),'Effluent Data'!F31,"*")</f>
        <v>*</v>
      </c>
      <c r="P33" s="81" t="str">
        <f>IF(ISNUMBER('Effluent Data'!G31),'Effluent Data'!G31,"*")</f>
        <v>*</v>
      </c>
      <c r="Q33" s="87" t="str">
        <f t="shared" si="19"/>
        <v>*</v>
      </c>
      <c r="R33" s="87" t="str">
        <f t="shared" si="20"/>
        <v>*</v>
      </c>
      <c r="S33" s="87" t="str">
        <f t="shared" si="21"/>
        <v>*</v>
      </c>
      <c r="T33" s="88" t="str">
        <f t="shared" si="0"/>
        <v>*</v>
      </c>
      <c r="U33" s="87" t="str">
        <f t="shared" si="22"/>
        <v>*</v>
      </c>
      <c r="V33" s="87" t="str">
        <f t="shared" si="23"/>
        <v>*</v>
      </c>
      <c r="W33" s="87" t="str">
        <f t="shared" si="24"/>
        <v>*</v>
      </c>
      <c r="X33" s="88" t="str">
        <f t="shared" si="1"/>
        <v>*</v>
      </c>
      <c r="Y33" s="87" t="str">
        <f t="shared" si="25"/>
        <v>*</v>
      </c>
      <c r="Z33" s="87" t="str">
        <f t="shared" si="26"/>
        <v>*</v>
      </c>
      <c r="AA33" s="87" t="str">
        <f t="shared" si="27"/>
        <v>*</v>
      </c>
      <c r="AB33" s="88" t="str">
        <f t="shared" si="2"/>
        <v>*</v>
      </c>
      <c r="AD33" s="50" t="e">
        <f t="shared" si="3"/>
        <v>#VALUE!</v>
      </c>
      <c r="AE33" s="50" t="e">
        <f t="shared" si="4"/>
        <v>#VALUE!</v>
      </c>
      <c r="AF33" s="50" t="e">
        <f t="shared" si="5"/>
        <v>#VALUE!</v>
      </c>
      <c r="AG33" s="50" t="e">
        <f t="shared" si="6"/>
        <v>#VALUE!</v>
      </c>
      <c r="AH33" s="50" t="e">
        <f t="shared" si="7"/>
        <v>#VALUE!</v>
      </c>
      <c r="AI33" s="50" t="e">
        <f t="shared" si="8"/>
        <v>#VALUE!</v>
      </c>
      <c r="AJ33" s="50" t="e">
        <f t="shared" si="9"/>
        <v>#VALUE!</v>
      </c>
      <c r="AK33" s="50" t="e">
        <f t="shared" si="10"/>
        <v>#VALUE!</v>
      </c>
      <c r="AL33" s="50" t="e">
        <f t="shared" si="11"/>
        <v>#VALUE!</v>
      </c>
      <c r="AM33" s="50" t="e">
        <f t="shared" si="12"/>
        <v>#VALUE!</v>
      </c>
      <c r="AN33" s="50" t="e">
        <f t="shared" si="13"/>
        <v>#VALUE!</v>
      </c>
      <c r="AO33" s="50" t="e">
        <f t="shared" si="14"/>
        <v>#VALUE!</v>
      </c>
      <c r="AP33" s="50" t="e">
        <f t="shared" si="15"/>
        <v>#VALUE!</v>
      </c>
      <c r="AQ33" s="50" t="e">
        <f t="shared" si="16"/>
        <v>#VALUE!</v>
      </c>
      <c r="AR33" s="50" t="e">
        <f t="shared" si="17"/>
        <v>#VALUE!</v>
      </c>
    </row>
    <row r="34" spans="1:44" ht="14.65" thickBot="1" x14ac:dyDescent="0.5">
      <c r="A34" s="108" t="str">
        <f>'Ambient Data'!B32</f>
        <v>*</v>
      </c>
      <c r="B34" s="109" t="s">
        <v>20</v>
      </c>
      <c r="C34" s="109" t="s">
        <v>20</v>
      </c>
      <c r="D34" s="109" t="s">
        <v>20</v>
      </c>
      <c r="E34" s="109" t="s">
        <v>20</v>
      </c>
      <c r="F34" s="110" t="str">
        <f t="shared" si="18"/>
        <v>*</v>
      </c>
      <c r="G34" s="87" t="str">
        <f>IF(ISNUMBER('Ambient Data'!C32),'Ambient Data'!C32,"*")</f>
        <v>*</v>
      </c>
      <c r="H34" s="87" t="str">
        <f>IF(ISNUMBER('Ambient Data'!D32),'Ambient Data'!D32,"*")</f>
        <v>*</v>
      </c>
      <c r="I34" s="65" t="str">
        <f>IF(ISNUMBER('Ambient Data'!E32),'Ambient Data'!E32,"*")</f>
        <v>*</v>
      </c>
      <c r="J34" s="65" t="str">
        <f>IF(ISNUMBER('Ambient Data'!F32),'Ambient Data'!F32,"*")</f>
        <v>*</v>
      </c>
      <c r="K34" s="82" t="str">
        <f>IF(ISNUMBER('Ambient Data'!G32),'Ambient Data'!G32,"*")</f>
        <v>*</v>
      </c>
      <c r="L34" s="87" t="str">
        <f>IF(ISNUMBER('Effluent Data'!C32),'Effluent Data'!C32,"*")</f>
        <v>*</v>
      </c>
      <c r="M34" s="87" t="str">
        <f>IF(ISNUMBER('Effluent Data'!D32),'Effluent Data'!D32,"*")</f>
        <v>*</v>
      </c>
      <c r="N34" s="65" t="str">
        <f>IF(ISNUMBER('Effluent Data'!E32),'Effluent Data'!E32,"*")</f>
        <v>*</v>
      </c>
      <c r="O34" s="65" t="str">
        <f>IF(ISNUMBER('Effluent Data'!F32),'Effluent Data'!F32,"*")</f>
        <v>*</v>
      </c>
      <c r="P34" s="81" t="str">
        <f>IF(ISNUMBER('Effluent Data'!G32),'Effluent Data'!G32,"*")</f>
        <v>*</v>
      </c>
      <c r="Q34" s="87" t="str">
        <f t="shared" si="19"/>
        <v>*</v>
      </c>
      <c r="R34" s="87" t="str">
        <f t="shared" si="20"/>
        <v>*</v>
      </c>
      <c r="S34" s="87" t="str">
        <f t="shared" si="21"/>
        <v>*</v>
      </c>
      <c r="T34" s="88" t="str">
        <f t="shared" si="0"/>
        <v>*</v>
      </c>
      <c r="U34" s="87" t="str">
        <f t="shared" si="22"/>
        <v>*</v>
      </c>
      <c r="V34" s="87" t="str">
        <f t="shared" si="23"/>
        <v>*</v>
      </c>
      <c r="W34" s="87" t="str">
        <f t="shared" si="24"/>
        <v>*</v>
      </c>
      <c r="X34" s="88" t="str">
        <f t="shared" si="1"/>
        <v>*</v>
      </c>
      <c r="Y34" s="87" t="str">
        <f t="shared" si="25"/>
        <v>*</v>
      </c>
      <c r="Z34" s="87" t="str">
        <f t="shared" si="26"/>
        <v>*</v>
      </c>
      <c r="AA34" s="87" t="str">
        <f t="shared" si="27"/>
        <v>*</v>
      </c>
      <c r="AB34" s="88" t="str">
        <f t="shared" si="2"/>
        <v>*</v>
      </c>
      <c r="AD34" s="50" t="e">
        <f t="shared" si="3"/>
        <v>#VALUE!</v>
      </c>
      <c r="AE34" s="50" t="e">
        <f t="shared" si="4"/>
        <v>#VALUE!</v>
      </c>
      <c r="AF34" s="50" t="e">
        <f t="shared" si="5"/>
        <v>#VALUE!</v>
      </c>
      <c r="AG34" s="50" t="e">
        <f t="shared" si="6"/>
        <v>#VALUE!</v>
      </c>
      <c r="AH34" s="50" t="e">
        <f t="shared" si="7"/>
        <v>#VALUE!</v>
      </c>
      <c r="AI34" s="50" t="e">
        <f t="shared" si="8"/>
        <v>#VALUE!</v>
      </c>
      <c r="AJ34" s="50" t="e">
        <f t="shared" si="9"/>
        <v>#VALUE!</v>
      </c>
      <c r="AK34" s="50" t="e">
        <f t="shared" si="10"/>
        <v>#VALUE!</v>
      </c>
      <c r="AL34" s="50" t="e">
        <f t="shared" si="11"/>
        <v>#VALUE!</v>
      </c>
      <c r="AM34" s="50" t="e">
        <f t="shared" si="12"/>
        <v>#VALUE!</v>
      </c>
      <c r="AN34" s="50" t="e">
        <f t="shared" si="13"/>
        <v>#VALUE!</v>
      </c>
      <c r="AO34" s="50" t="e">
        <f t="shared" si="14"/>
        <v>#VALUE!</v>
      </c>
      <c r="AP34" s="50" t="e">
        <f t="shared" si="15"/>
        <v>#VALUE!</v>
      </c>
      <c r="AQ34" s="50" t="e">
        <f t="shared" si="16"/>
        <v>#VALUE!</v>
      </c>
      <c r="AR34" s="50" t="e">
        <f t="shared" si="17"/>
        <v>#VALUE!</v>
      </c>
    </row>
    <row r="35" spans="1:44" ht="14.65" thickBot="1" x14ac:dyDescent="0.5">
      <c r="A35" s="108" t="str">
        <f>'Ambient Data'!B33</f>
        <v>*</v>
      </c>
      <c r="B35" s="109" t="s">
        <v>20</v>
      </c>
      <c r="C35" s="109" t="s">
        <v>20</v>
      </c>
      <c r="D35" s="109" t="s">
        <v>20</v>
      </c>
      <c r="E35" s="109" t="s">
        <v>20</v>
      </c>
      <c r="F35" s="110" t="str">
        <f t="shared" si="18"/>
        <v>*</v>
      </c>
      <c r="G35" s="87" t="str">
        <f>IF(ISNUMBER('Ambient Data'!C33),'Ambient Data'!C33,"*")</f>
        <v>*</v>
      </c>
      <c r="H35" s="87" t="str">
        <f>IF(ISNUMBER('Ambient Data'!D33),'Ambient Data'!D33,"*")</f>
        <v>*</v>
      </c>
      <c r="I35" s="65" t="str">
        <f>IF(ISNUMBER('Ambient Data'!E33),'Ambient Data'!E33,"*")</f>
        <v>*</v>
      </c>
      <c r="J35" s="65" t="str">
        <f>IF(ISNUMBER('Ambient Data'!F33),'Ambient Data'!F33,"*")</f>
        <v>*</v>
      </c>
      <c r="K35" s="82" t="str">
        <f>IF(ISNUMBER('Ambient Data'!G33),'Ambient Data'!G33,"*")</f>
        <v>*</v>
      </c>
      <c r="L35" s="87" t="str">
        <f>IF(ISNUMBER('Effluent Data'!C33),'Effluent Data'!C33,"*")</f>
        <v>*</v>
      </c>
      <c r="M35" s="87" t="str">
        <f>IF(ISNUMBER('Effluent Data'!D33),'Effluent Data'!D33,"*")</f>
        <v>*</v>
      </c>
      <c r="N35" s="65" t="str">
        <f>IF(ISNUMBER('Effluent Data'!E33),'Effluent Data'!E33,"*")</f>
        <v>*</v>
      </c>
      <c r="O35" s="65" t="str">
        <f>IF(ISNUMBER('Effluent Data'!F33),'Effluent Data'!F33,"*")</f>
        <v>*</v>
      </c>
      <c r="P35" s="81" t="str">
        <f>IF(ISNUMBER('Effluent Data'!G33),'Effluent Data'!G33,"*")</f>
        <v>*</v>
      </c>
      <c r="Q35" s="87" t="str">
        <f t="shared" si="19"/>
        <v>*</v>
      </c>
      <c r="R35" s="87" t="str">
        <f t="shared" si="20"/>
        <v>*</v>
      </c>
      <c r="S35" s="87" t="str">
        <f t="shared" si="21"/>
        <v>*</v>
      </c>
      <c r="T35" s="88" t="str">
        <f t="shared" si="0"/>
        <v>*</v>
      </c>
      <c r="U35" s="87" t="str">
        <f t="shared" si="22"/>
        <v>*</v>
      </c>
      <c r="V35" s="87" t="str">
        <f t="shared" si="23"/>
        <v>*</v>
      </c>
      <c r="W35" s="87" t="str">
        <f t="shared" si="24"/>
        <v>*</v>
      </c>
      <c r="X35" s="88" t="str">
        <f t="shared" si="1"/>
        <v>*</v>
      </c>
      <c r="Y35" s="87" t="str">
        <f t="shared" si="25"/>
        <v>*</v>
      </c>
      <c r="Z35" s="87" t="str">
        <f t="shared" si="26"/>
        <v>*</v>
      </c>
      <c r="AA35" s="87" t="str">
        <f t="shared" si="27"/>
        <v>*</v>
      </c>
      <c r="AB35" s="88" t="str">
        <f t="shared" si="2"/>
        <v>*</v>
      </c>
      <c r="AD35" s="50" t="e">
        <f t="shared" si="3"/>
        <v>#VALUE!</v>
      </c>
      <c r="AE35" s="50" t="e">
        <f t="shared" si="4"/>
        <v>#VALUE!</v>
      </c>
      <c r="AF35" s="50" t="e">
        <f t="shared" si="5"/>
        <v>#VALUE!</v>
      </c>
      <c r="AG35" s="50" t="e">
        <f t="shared" si="6"/>
        <v>#VALUE!</v>
      </c>
      <c r="AH35" s="50" t="e">
        <f t="shared" si="7"/>
        <v>#VALUE!</v>
      </c>
      <c r="AI35" s="50" t="e">
        <f t="shared" si="8"/>
        <v>#VALUE!</v>
      </c>
      <c r="AJ35" s="50" t="e">
        <f t="shared" si="9"/>
        <v>#VALUE!</v>
      </c>
      <c r="AK35" s="50" t="e">
        <f t="shared" si="10"/>
        <v>#VALUE!</v>
      </c>
      <c r="AL35" s="50" t="e">
        <f t="shared" si="11"/>
        <v>#VALUE!</v>
      </c>
      <c r="AM35" s="50" t="e">
        <f t="shared" si="12"/>
        <v>#VALUE!</v>
      </c>
      <c r="AN35" s="50" t="e">
        <f t="shared" si="13"/>
        <v>#VALUE!</v>
      </c>
      <c r="AO35" s="50" t="e">
        <f t="shared" si="14"/>
        <v>#VALUE!</v>
      </c>
      <c r="AP35" s="50" t="e">
        <f t="shared" si="15"/>
        <v>#VALUE!</v>
      </c>
      <c r="AQ35" s="50" t="e">
        <f t="shared" si="16"/>
        <v>#VALUE!</v>
      </c>
      <c r="AR35" s="50" t="e">
        <f t="shared" si="17"/>
        <v>#VALUE!</v>
      </c>
    </row>
    <row r="36" spans="1:44" ht="14.65" thickBot="1" x14ac:dyDescent="0.5">
      <c r="A36" s="108" t="str">
        <f>'Ambient Data'!B34</f>
        <v>*</v>
      </c>
      <c r="B36" s="109" t="s">
        <v>20</v>
      </c>
      <c r="C36" s="109" t="s">
        <v>20</v>
      </c>
      <c r="D36" s="109" t="s">
        <v>20</v>
      </c>
      <c r="E36" s="109" t="s">
        <v>20</v>
      </c>
      <c r="F36" s="110" t="str">
        <f t="shared" si="18"/>
        <v>*</v>
      </c>
      <c r="G36" s="87" t="str">
        <f>IF(ISNUMBER('Ambient Data'!C34),'Ambient Data'!C34,"*")</f>
        <v>*</v>
      </c>
      <c r="H36" s="87" t="str">
        <f>IF(ISNUMBER('Ambient Data'!D34),'Ambient Data'!D34,"*")</f>
        <v>*</v>
      </c>
      <c r="I36" s="65" t="str">
        <f>IF(ISNUMBER('Ambient Data'!E34),'Ambient Data'!E34,"*")</f>
        <v>*</v>
      </c>
      <c r="J36" s="65" t="str">
        <f>IF(ISNUMBER('Ambient Data'!F34),'Ambient Data'!F34,"*")</f>
        <v>*</v>
      </c>
      <c r="K36" s="82" t="str">
        <f>IF(ISNUMBER('Ambient Data'!G34),'Ambient Data'!G34,"*")</f>
        <v>*</v>
      </c>
      <c r="L36" s="87" t="str">
        <f>IF(ISNUMBER('Effluent Data'!C34),'Effluent Data'!C34,"*")</f>
        <v>*</v>
      </c>
      <c r="M36" s="87" t="str">
        <f>IF(ISNUMBER('Effluent Data'!D34),'Effluent Data'!D34,"*")</f>
        <v>*</v>
      </c>
      <c r="N36" s="65" t="str">
        <f>IF(ISNUMBER('Effluent Data'!E34),'Effluent Data'!E34,"*")</f>
        <v>*</v>
      </c>
      <c r="O36" s="65" t="str">
        <f>IF(ISNUMBER('Effluent Data'!F34),'Effluent Data'!F34,"*")</f>
        <v>*</v>
      </c>
      <c r="P36" s="81" t="str">
        <f>IF(ISNUMBER('Effluent Data'!G34),'Effluent Data'!G34,"*")</f>
        <v>*</v>
      </c>
      <c r="Q36" s="87" t="str">
        <f t="shared" si="19"/>
        <v>*</v>
      </c>
      <c r="R36" s="87" t="str">
        <f t="shared" si="20"/>
        <v>*</v>
      </c>
      <c r="S36" s="87" t="str">
        <f t="shared" si="21"/>
        <v>*</v>
      </c>
      <c r="T36" s="88" t="str">
        <f t="shared" si="0"/>
        <v>*</v>
      </c>
      <c r="U36" s="87" t="str">
        <f t="shared" si="22"/>
        <v>*</v>
      </c>
      <c r="V36" s="87" t="str">
        <f t="shared" si="23"/>
        <v>*</v>
      </c>
      <c r="W36" s="87" t="str">
        <f t="shared" si="24"/>
        <v>*</v>
      </c>
      <c r="X36" s="88" t="str">
        <f t="shared" si="1"/>
        <v>*</v>
      </c>
      <c r="Y36" s="87" t="str">
        <f t="shared" si="25"/>
        <v>*</v>
      </c>
      <c r="Z36" s="87" t="str">
        <f t="shared" si="26"/>
        <v>*</v>
      </c>
      <c r="AA36" s="87" t="str">
        <f t="shared" si="27"/>
        <v>*</v>
      </c>
      <c r="AB36" s="88" t="str">
        <f t="shared" si="2"/>
        <v>*</v>
      </c>
      <c r="AD36" s="50" t="e">
        <f t="shared" si="3"/>
        <v>#VALUE!</v>
      </c>
      <c r="AE36" s="50" t="e">
        <f t="shared" si="4"/>
        <v>#VALUE!</v>
      </c>
      <c r="AF36" s="50" t="e">
        <f t="shared" si="5"/>
        <v>#VALUE!</v>
      </c>
      <c r="AG36" s="50" t="e">
        <f t="shared" si="6"/>
        <v>#VALUE!</v>
      </c>
      <c r="AH36" s="50" t="e">
        <f t="shared" si="7"/>
        <v>#VALUE!</v>
      </c>
      <c r="AI36" s="50" t="e">
        <f t="shared" si="8"/>
        <v>#VALUE!</v>
      </c>
      <c r="AJ36" s="50" t="e">
        <f t="shared" si="9"/>
        <v>#VALUE!</v>
      </c>
      <c r="AK36" s="50" t="e">
        <f t="shared" si="10"/>
        <v>#VALUE!</v>
      </c>
      <c r="AL36" s="50" t="e">
        <f t="shared" si="11"/>
        <v>#VALUE!</v>
      </c>
      <c r="AM36" s="50" t="e">
        <f t="shared" si="12"/>
        <v>#VALUE!</v>
      </c>
      <c r="AN36" s="50" t="e">
        <f t="shared" si="13"/>
        <v>#VALUE!</v>
      </c>
      <c r="AO36" s="50" t="e">
        <f t="shared" si="14"/>
        <v>#VALUE!</v>
      </c>
      <c r="AP36" s="50" t="e">
        <f t="shared" si="15"/>
        <v>#VALUE!</v>
      </c>
      <c r="AQ36" s="50" t="e">
        <f t="shared" si="16"/>
        <v>#VALUE!</v>
      </c>
      <c r="AR36" s="50" t="e">
        <f t="shared" si="17"/>
        <v>#VALUE!</v>
      </c>
    </row>
    <row r="37" spans="1:44" ht="14.65" thickBot="1" x14ac:dyDescent="0.5">
      <c r="A37" s="108" t="str">
        <f>'Ambient Data'!B35</f>
        <v>*</v>
      </c>
      <c r="B37" s="109" t="s">
        <v>20</v>
      </c>
      <c r="C37" s="109" t="s">
        <v>20</v>
      </c>
      <c r="D37" s="109" t="s">
        <v>20</v>
      </c>
      <c r="E37" s="109" t="s">
        <v>20</v>
      </c>
      <c r="F37" s="110" t="str">
        <f t="shared" si="18"/>
        <v>*</v>
      </c>
      <c r="G37" s="87" t="str">
        <f>IF(ISNUMBER('Ambient Data'!C35),'Ambient Data'!C35,"*")</f>
        <v>*</v>
      </c>
      <c r="H37" s="87" t="str">
        <f>IF(ISNUMBER('Ambient Data'!D35),'Ambient Data'!D35,"*")</f>
        <v>*</v>
      </c>
      <c r="I37" s="65" t="str">
        <f>IF(ISNUMBER('Ambient Data'!E35),'Ambient Data'!E35,"*")</f>
        <v>*</v>
      </c>
      <c r="J37" s="65" t="str">
        <f>IF(ISNUMBER('Ambient Data'!F35),'Ambient Data'!F35,"*")</f>
        <v>*</v>
      </c>
      <c r="K37" s="82" t="str">
        <f>IF(ISNUMBER('Ambient Data'!G35),'Ambient Data'!G35,"*")</f>
        <v>*</v>
      </c>
      <c r="L37" s="87" t="str">
        <f>IF(ISNUMBER('Effluent Data'!C35),'Effluent Data'!C35,"*")</f>
        <v>*</v>
      </c>
      <c r="M37" s="87" t="str">
        <f>IF(ISNUMBER('Effluent Data'!D35),'Effluent Data'!D35,"*")</f>
        <v>*</v>
      </c>
      <c r="N37" s="65" t="str">
        <f>IF(ISNUMBER('Effluent Data'!E35),'Effluent Data'!E35,"*")</f>
        <v>*</v>
      </c>
      <c r="O37" s="65" t="str">
        <f>IF(ISNUMBER('Effluent Data'!F35),'Effluent Data'!F35,"*")</f>
        <v>*</v>
      </c>
      <c r="P37" s="81" t="str">
        <f>IF(ISNUMBER('Effluent Data'!G35),'Effluent Data'!G35,"*")</f>
        <v>*</v>
      </c>
      <c r="Q37" s="87" t="str">
        <f t="shared" si="19"/>
        <v>*</v>
      </c>
      <c r="R37" s="87" t="str">
        <f t="shared" si="20"/>
        <v>*</v>
      </c>
      <c r="S37" s="87" t="str">
        <f t="shared" si="21"/>
        <v>*</v>
      </c>
      <c r="T37" s="88" t="str">
        <f t="shared" si="0"/>
        <v>*</v>
      </c>
      <c r="U37" s="87" t="str">
        <f t="shared" si="22"/>
        <v>*</v>
      </c>
      <c r="V37" s="87" t="str">
        <f t="shared" si="23"/>
        <v>*</v>
      </c>
      <c r="W37" s="87" t="str">
        <f t="shared" si="24"/>
        <v>*</v>
      </c>
      <c r="X37" s="88" t="str">
        <f t="shared" si="1"/>
        <v>*</v>
      </c>
      <c r="Y37" s="87" t="str">
        <f t="shared" si="25"/>
        <v>*</v>
      </c>
      <c r="Z37" s="87" t="str">
        <f t="shared" si="26"/>
        <v>*</v>
      </c>
      <c r="AA37" s="87" t="str">
        <f t="shared" si="27"/>
        <v>*</v>
      </c>
      <c r="AB37" s="88" t="str">
        <f t="shared" si="2"/>
        <v>*</v>
      </c>
      <c r="AD37" s="50" t="e">
        <f t="shared" si="3"/>
        <v>#VALUE!</v>
      </c>
      <c r="AE37" s="50" t="e">
        <f t="shared" si="4"/>
        <v>#VALUE!</v>
      </c>
      <c r="AF37" s="50" t="e">
        <f t="shared" si="5"/>
        <v>#VALUE!</v>
      </c>
      <c r="AG37" s="50" t="e">
        <f t="shared" si="6"/>
        <v>#VALUE!</v>
      </c>
      <c r="AH37" s="50" t="e">
        <f t="shared" si="7"/>
        <v>#VALUE!</v>
      </c>
      <c r="AI37" s="50" t="e">
        <f t="shared" si="8"/>
        <v>#VALUE!</v>
      </c>
      <c r="AJ37" s="50" t="e">
        <f t="shared" si="9"/>
        <v>#VALUE!</v>
      </c>
      <c r="AK37" s="50" t="e">
        <f t="shared" si="10"/>
        <v>#VALUE!</v>
      </c>
      <c r="AL37" s="50" t="e">
        <f t="shared" si="11"/>
        <v>#VALUE!</v>
      </c>
      <c r="AM37" s="50" t="e">
        <f t="shared" si="12"/>
        <v>#VALUE!</v>
      </c>
      <c r="AN37" s="50" t="e">
        <f t="shared" si="13"/>
        <v>#VALUE!</v>
      </c>
      <c r="AO37" s="50" t="e">
        <f t="shared" si="14"/>
        <v>#VALUE!</v>
      </c>
      <c r="AP37" s="50" t="e">
        <f t="shared" si="15"/>
        <v>#VALUE!</v>
      </c>
      <c r="AQ37" s="50" t="e">
        <f t="shared" si="16"/>
        <v>#VALUE!</v>
      </c>
      <c r="AR37" s="50" t="e">
        <f t="shared" si="17"/>
        <v>#VALUE!</v>
      </c>
    </row>
    <row r="38" spans="1:44" ht="14.65" thickBot="1" x14ac:dyDescent="0.5">
      <c r="A38" s="108" t="str">
        <f>'Ambient Data'!B36</f>
        <v>*</v>
      </c>
      <c r="B38" s="109" t="s">
        <v>20</v>
      </c>
      <c r="C38" s="109" t="s">
        <v>20</v>
      </c>
      <c r="D38" s="109" t="s">
        <v>20</v>
      </c>
      <c r="E38" s="109" t="s">
        <v>20</v>
      </c>
      <c r="F38" s="110" t="str">
        <f t="shared" si="18"/>
        <v>*</v>
      </c>
      <c r="G38" s="87" t="str">
        <f>IF(ISNUMBER('Ambient Data'!C36),'Ambient Data'!C36,"*")</f>
        <v>*</v>
      </c>
      <c r="H38" s="87" t="str">
        <f>IF(ISNUMBER('Ambient Data'!D36),'Ambient Data'!D36,"*")</f>
        <v>*</v>
      </c>
      <c r="I38" s="65" t="str">
        <f>IF(ISNUMBER('Ambient Data'!E36),'Ambient Data'!E36,"*")</f>
        <v>*</v>
      </c>
      <c r="J38" s="65" t="str">
        <f>IF(ISNUMBER('Ambient Data'!F36),'Ambient Data'!F36,"*")</f>
        <v>*</v>
      </c>
      <c r="K38" s="82" t="str">
        <f>IF(ISNUMBER('Ambient Data'!G36),'Ambient Data'!G36,"*")</f>
        <v>*</v>
      </c>
      <c r="L38" s="87" t="str">
        <f>IF(ISNUMBER('Effluent Data'!C36),'Effluent Data'!C36,"*")</f>
        <v>*</v>
      </c>
      <c r="M38" s="87" t="str">
        <f>IF(ISNUMBER('Effluent Data'!D36),'Effluent Data'!D36,"*")</f>
        <v>*</v>
      </c>
      <c r="N38" s="65" t="str">
        <f>IF(ISNUMBER('Effluent Data'!E36),'Effluent Data'!E36,"*")</f>
        <v>*</v>
      </c>
      <c r="O38" s="65" t="str">
        <f>IF(ISNUMBER('Effluent Data'!F36),'Effluent Data'!F36,"*")</f>
        <v>*</v>
      </c>
      <c r="P38" s="81" t="str">
        <f>IF(ISNUMBER('Effluent Data'!G36),'Effluent Data'!G36,"*")</f>
        <v>*</v>
      </c>
      <c r="Q38" s="87" t="str">
        <f t="shared" si="19"/>
        <v>*</v>
      </c>
      <c r="R38" s="87" t="str">
        <f t="shared" si="20"/>
        <v>*</v>
      </c>
      <c r="S38" s="87" t="str">
        <f t="shared" si="21"/>
        <v>*</v>
      </c>
      <c r="T38" s="88" t="str">
        <f t="shared" si="0"/>
        <v>*</v>
      </c>
      <c r="U38" s="87" t="str">
        <f t="shared" si="22"/>
        <v>*</v>
      </c>
      <c r="V38" s="87" t="str">
        <f t="shared" si="23"/>
        <v>*</v>
      </c>
      <c r="W38" s="87" t="str">
        <f t="shared" si="24"/>
        <v>*</v>
      </c>
      <c r="X38" s="88" t="str">
        <f t="shared" si="1"/>
        <v>*</v>
      </c>
      <c r="Y38" s="87" t="str">
        <f t="shared" si="25"/>
        <v>*</v>
      </c>
      <c r="Z38" s="87" t="str">
        <f t="shared" si="26"/>
        <v>*</v>
      </c>
      <c r="AA38" s="87" t="str">
        <f t="shared" si="27"/>
        <v>*</v>
      </c>
      <c r="AB38" s="88" t="str">
        <f t="shared" si="2"/>
        <v>*</v>
      </c>
      <c r="AD38" s="50" t="e">
        <f t="shared" si="3"/>
        <v>#VALUE!</v>
      </c>
      <c r="AE38" s="50" t="e">
        <f t="shared" si="4"/>
        <v>#VALUE!</v>
      </c>
      <c r="AF38" s="50" t="e">
        <f t="shared" si="5"/>
        <v>#VALUE!</v>
      </c>
      <c r="AG38" s="50" t="e">
        <f t="shared" si="6"/>
        <v>#VALUE!</v>
      </c>
      <c r="AH38" s="50" t="e">
        <f t="shared" si="7"/>
        <v>#VALUE!</v>
      </c>
      <c r="AI38" s="50" t="e">
        <f t="shared" si="8"/>
        <v>#VALUE!</v>
      </c>
      <c r="AJ38" s="50" t="e">
        <f t="shared" si="9"/>
        <v>#VALUE!</v>
      </c>
      <c r="AK38" s="50" t="e">
        <f t="shared" si="10"/>
        <v>#VALUE!</v>
      </c>
      <c r="AL38" s="50" t="e">
        <f t="shared" si="11"/>
        <v>#VALUE!</v>
      </c>
      <c r="AM38" s="50" t="e">
        <f t="shared" si="12"/>
        <v>#VALUE!</v>
      </c>
      <c r="AN38" s="50" t="e">
        <f t="shared" si="13"/>
        <v>#VALUE!</v>
      </c>
      <c r="AO38" s="50" t="e">
        <f t="shared" si="14"/>
        <v>#VALUE!</v>
      </c>
      <c r="AP38" s="50" t="e">
        <f t="shared" si="15"/>
        <v>#VALUE!</v>
      </c>
      <c r="AQ38" s="50" t="e">
        <f t="shared" si="16"/>
        <v>#VALUE!</v>
      </c>
      <c r="AR38" s="50" t="e">
        <f t="shared" si="17"/>
        <v>#VALUE!</v>
      </c>
    </row>
    <row r="39" spans="1:44" ht="15.75" customHeight="1" thickBot="1" x14ac:dyDescent="0.5">
      <c r="A39" s="108" t="str">
        <f>'Ambient Data'!B37</f>
        <v>*</v>
      </c>
      <c r="B39" s="109" t="s">
        <v>20</v>
      </c>
      <c r="C39" s="109" t="s">
        <v>20</v>
      </c>
      <c r="D39" s="109" t="s">
        <v>20</v>
      </c>
      <c r="E39" s="109" t="s">
        <v>20</v>
      </c>
      <c r="F39" s="110" t="str">
        <f t="shared" si="18"/>
        <v>*</v>
      </c>
      <c r="G39" s="87" t="str">
        <f>IF(ISNUMBER('Ambient Data'!C37),'Ambient Data'!C37,"*")</f>
        <v>*</v>
      </c>
      <c r="H39" s="87" t="str">
        <f>IF(ISNUMBER('Ambient Data'!D37),'Ambient Data'!D37,"*")</f>
        <v>*</v>
      </c>
      <c r="I39" s="65" t="str">
        <f>IF(ISNUMBER('Ambient Data'!E37),'Ambient Data'!E37,"*")</f>
        <v>*</v>
      </c>
      <c r="J39" s="65" t="str">
        <f>IF(ISNUMBER('Ambient Data'!F37),'Ambient Data'!F37,"*")</f>
        <v>*</v>
      </c>
      <c r="K39" s="82" t="str">
        <f>IF(ISNUMBER('Ambient Data'!G37),'Ambient Data'!G37,"*")</f>
        <v>*</v>
      </c>
      <c r="L39" s="87" t="str">
        <f>IF(ISNUMBER('Effluent Data'!C37),'Effluent Data'!C37,"*")</f>
        <v>*</v>
      </c>
      <c r="M39" s="87" t="str">
        <f>IF(ISNUMBER('Effluent Data'!D37),'Effluent Data'!D37,"*")</f>
        <v>*</v>
      </c>
      <c r="N39" s="65" t="str">
        <f>IF(ISNUMBER('Effluent Data'!E37),'Effluent Data'!E37,"*")</f>
        <v>*</v>
      </c>
      <c r="O39" s="65" t="str">
        <f>IF(ISNUMBER('Effluent Data'!F37),'Effluent Data'!F37,"*")</f>
        <v>*</v>
      </c>
      <c r="P39" s="81" t="str">
        <f>IF(ISNUMBER('Effluent Data'!G37),'Effluent Data'!G37,"*")</f>
        <v>*</v>
      </c>
      <c r="Q39" s="87" t="str">
        <f t="shared" si="19"/>
        <v>*</v>
      </c>
      <c r="R39" s="87" t="str">
        <f t="shared" si="20"/>
        <v>*</v>
      </c>
      <c r="S39" s="87" t="str">
        <f t="shared" si="21"/>
        <v>*</v>
      </c>
      <c r="T39" s="88" t="str">
        <f t="shared" si="0"/>
        <v>*</v>
      </c>
      <c r="U39" s="87" t="str">
        <f t="shared" si="22"/>
        <v>*</v>
      </c>
      <c r="V39" s="87" t="str">
        <f t="shared" si="23"/>
        <v>*</v>
      </c>
      <c r="W39" s="87" t="str">
        <f t="shared" si="24"/>
        <v>*</v>
      </c>
      <c r="X39" s="88" t="str">
        <f t="shared" si="1"/>
        <v>*</v>
      </c>
      <c r="Y39" s="87" t="str">
        <f t="shared" si="25"/>
        <v>*</v>
      </c>
      <c r="Z39" s="87" t="str">
        <f t="shared" si="26"/>
        <v>*</v>
      </c>
      <c r="AA39" s="87" t="str">
        <f t="shared" si="27"/>
        <v>*</v>
      </c>
      <c r="AB39" s="88" t="str">
        <f t="shared" si="2"/>
        <v>*</v>
      </c>
      <c r="AD39" s="50" t="e">
        <f t="shared" si="3"/>
        <v>#VALUE!</v>
      </c>
      <c r="AE39" s="50" t="e">
        <f t="shared" si="4"/>
        <v>#VALUE!</v>
      </c>
      <c r="AF39" s="50" t="e">
        <f t="shared" si="5"/>
        <v>#VALUE!</v>
      </c>
      <c r="AG39" s="50" t="e">
        <f t="shared" si="6"/>
        <v>#VALUE!</v>
      </c>
      <c r="AH39" s="50" t="e">
        <f t="shared" si="7"/>
        <v>#VALUE!</v>
      </c>
      <c r="AI39" s="50" t="e">
        <f t="shared" si="8"/>
        <v>#VALUE!</v>
      </c>
      <c r="AJ39" s="50" t="e">
        <f t="shared" si="9"/>
        <v>#VALUE!</v>
      </c>
      <c r="AK39" s="50" t="e">
        <f t="shared" si="10"/>
        <v>#VALUE!</v>
      </c>
      <c r="AL39" s="50" t="e">
        <f t="shared" si="11"/>
        <v>#VALUE!</v>
      </c>
      <c r="AM39" s="50" t="e">
        <f t="shared" si="12"/>
        <v>#VALUE!</v>
      </c>
      <c r="AN39" s="50" t="e">
        <f t="shared" si="13"/>
        <v>#VALUE!</v>
      </c>
      <c r="AO39" s="50" t="e">
        <f t="shared" si="14"/>
        <v>#VALUE!</v>
      </c>
      <c r="AP39" s="50" t="e">
        <f t="shared" si="15"/>
        <v>#VALUE!</v>
      </c>
      <c r="AQ39" s="50" t="e">
        <f t="shared" si="16"/>
        <v>#VALUE!</v>
      </c>
      <c r="AR39" s="50" t="e">
        <f t="shared" si="17"/>
        <v>#VALUE!</v>
      </c>
    </row>
    <row r="40" spans="1:44" ht="15.75" customHeight="1" thickBot="1" x14ac:dyDescent="0.5">
      <c r="A40" s="108" t="str">
        <f>'Ambient Data'!B38</f>
        <v>*</v>
      </c>
      <c r="B40" s="109" t="s">
        <v>20</v>
      </c>
      <c r="C40" s="109" t="s">
        <v>20</v>
      </c>
      <c r="D40" s="109" t="s">
        <v>20</v>
      </c>
      <c r="E40" s="109" t="s">
        <v>20</v>
      </c>
      <c r="F40" s="110" t="str">
        <f t="shared" si="18"/>
        <v>*</v>
      </c>
      <c r="G40" s="87" t="str">
        <f>IF(ISNUMBER('Ambient Data'!C38),'Ambient Data'!C38,"*")</f>
        <v>*</v>
      </c>
      <c r="H40" s="87" t="str">
        <f>IF(ISNUMBER('Ambient Data'!D38),'Ambient Data'!D38,"*")</f>
        <v>*</v>
      </c>
      <c r="I40" s="65" t="str">
        <f>IF(ISNUMBER('Ambient Data'!E38),'Ambient Data'!E38,"*")</f>
        <v>*</v>
      </c>
      <c r="J40" s="65" t="str">
        <f>IF(ISNUMBER('Ambient Data'!F38),'Ambient Data'!F38,"*")</f>
        <v>*</v>
      </c>
      <c r="K40" s="82" t="str">
        <f>IF(ISNUMBER('Ambient Data'!G38),'Ambient Data'!G38,"*")</f>
        <v>*</v>
      </c>
      <c r="L40" s="87" t="str">
        <f>IF(ISNUMBER('Effluent Data'!C38),'Effluent Data'!C38,"*")</f>
        <v>*</v>
      </c>
      <c r="M40" s="87" t="str">
        <f>IF(ISNUMBER('Effluent Data'!D38),'Effluent Data'!D38,"*")</f>
        <v>*</v>
      </c>
      <c r="N40" s="65" t="str">
        <f>IF(ISNUMBER('Effluent Data'!E38),'Effluent Data'!E38,"*")</f>
        <v>*</v>
      </c>
      <c r="O40" s="65" t="str">
        <f>IF(ISNUMBER('Effluent Data'!F38),'Effluent Data'!F38,"*")</f>
        <v>*</v>
      </c>
      <c r="P40" s="81" t="str">
        <f>IF(ISNUMBER('Effluent Data'!G38),'Effluent Data'!G38,"*")</f>
        <v>*</v>
      </c>
      <c r="Q40" s="87" t="str">
        <f t="shared" si="19"/>
        <v>*</v>
      </c>
      <c r="R40" s="87" t="str">
        <f t="shared" si="20"/>
        <v>*</v>
      </c>
      <c r="S40" s="87" t="str">
        <f t="shared" si="21"/>
        <v>*</v>
      </c>
      <c r="T40" s="88" t="str">
        <f t="shared" si="0"/>
        <v>*</v>
      </c>
      <c r="U40" s="87" t="str">
        <f t="shared" si="22"/>
        <v>*</v>
      </c>
      <c r="V40" s="87" t="str">
        <f t="shared" si="23"/>
        <v>*</v>
      </c>
      <c r="W40" s="87" t="str">
        <f t="shared" si="24"/>
        <v>*</v>
      </c>
      <c r="X40" s="88" t="str">
        <f t="shared" si="1"/>
        <v>*</v>
      </c>
      <c r="Y40" s="87" t="str">
        <f t="shared" si="25"/>
        <v>*</v>
      </c>
      <c r="Z40" s="87" t="str">
        <f t="shared" si="26"/>
        <v>*</v>
      </c>
      <c r="AA40" s="87" t="str">
        <f t="shared" si="27"/>
        <v>*</v>
      </c>
      <c r="AB40" s="88" t="str">
        <f t="shared" si="2"/>
        <v>*</v>
      </c>
      <c r="AD40" s="50" t="e">
        <f t="shared" si="3"/>
        <v>#VALUE!</v>
      </c>
      <c r="AE40" s="50" t="e">
        <f t="shared" si="4"/>
        <v>#VALUE!</v>
      </c>
      <c r="AF40" s="50" t="e">
        <f t="shared" si="5"/>
        <v>#VALUE!</v>
      </c>
      <c r="AG40" s="50" t="e">
        <f t="shared" si="6"/>
        <v>#VALUE!</v>
      </c>
      <c r="AH40" s="50" t="e">
        <f t="shared" si="7"/>
        <v>#VALUE!</v>
      </c>
      <c r="AI40" s="50" t="e">
        <f t="shared" si="8"/>
        <v>#VALUE!</v>
      </c>
      <c r="AJ40" s="50" t="e">
        <f t="shared" si="9"/>
        <v>#VALUE!</v>
      </c>
      <c r="AK40" s="50" t="e">
        <f t="shared" si="10"/>
        <v>#VALUE!</v>
      </c>
      <c r="AL40" s="50" t="e">
        <f t="shared" si="11"/>
        <v>#VALUE!</v>
      </c>
      <c r="AM40" s="50" t="e">
        <f t="shared" si="12"/>
        <v>#VALUE!</v>
      </c>
      <c r="AN40" s="50" t="e">
        <f t="shared" si="13"/>
        <v>#VALUE!</v>
      </c>
      <c r="AO40" s="50" t="e">
        <f t="shared" si="14"/>
        <v>#VALUE!</v>
      </c>
      <c r="AP40" s="50" t="e">
        <f t="shared" si="15"/>
        <v>#VALUE!</v>
      </c>
      <c r="AQ40" s="50" t="e">
        <f t="shared" si="16"/>
        <v>#VALUE!</v>
      </c>
      <c r="AR40" s="50" t="e">
        <f t="shared" si="17"/>
        <v>#VALUE!</v>
      </c>
    </row>
    <row r="41" spans="1:44" ht="15" customHeight="1" thickBot="1" x14ac:dyDescent="0.5">
      <c r="A41" s="108" t="str">
        <f>'Ambient Data'!B39</f>
        <v>*</v>
      </c>
      <c r="B41" s="109" t="s">
        <v>20</v>
      </c>
      <c r="C41" s="109" t="s">
        <v>20</v>
      </c>
      <c r="D41" s="109" t="s">
        <v>20</v>
      </c>
      <c r="E41" s="109" t="s">
        <v>20</v>
      </c>
      <c r="F41" s="110" t="str">
        <f t="shared" si="18"/>
        <v>*</v>
      </c>
      <c r="G41" s="87" t="str">
        <f>IF(ISNUMBER('Ambient Data'!C39),'Ambient Data'!C39,"*")</f>
        <v>*</v>
      </c>
      <c r="H41" s="87" t="str">
        <f>IF(ISNUMBER('Ambient Data'!D39),'Ambient Data'!D39,"*")</f>
        <v>*</v>
      </c>
      <c r="I41" s="65" t="str">
        <f>IF(ISNUMBER('Ambient Data'!E39),'Ambient Data'!E39,"*")</f>
        <v>*</v>
      </c>
      <c r="J41" s="65" t="str">
        <f>IF(ISNUMBER('Ambient Data'!F39),'Ambient Data'!F39,"*")</f>
        <v>*</v>
      </c>
      <c r="K41" s="82" t="str">
        <f>IF(ISNUMBER('Ambient Data'!G39),'Ambient Data'!G39,"*")</f>
        <v>*</v>
      </c>
      <c r="L41" s="87" t="str">
        <f>IF(ISNUMBER('Effluent Data'!C39),'Effluent Data'!C39,"*")</f>
        <v>*</v>
      </c>
      <c r="M41" s="87" t="str">
        <f>IF(ISNUMBER('Effluent Data'!D39),'Effluent Data'!D39,"*")</f>
        <v>*</v>
      </c>
      <c r="N41" s="65" t="str">
        <f>IF(ISNUMBER('Effluent Data'!E39),'Effluent Data'!E39,"*")</f>
        <v>*</v>
      </c>
      <c r="O41" s="65" t="str">
        <f>IF(ISNUMBER('Effluent Data'!F39),'Effluent Data'!F39,"*")</f>
        <v>*</v>
      </c>
      <c r="P41" s="81" t="str">
        <f>IF(ISNUMBER('Effluent Data'!G39),'Effluent Data'!G39,"*")</f>
        <v>*</v>
      </c>
      <c r="Q41" s="87" t="str">
        <f t="shared" si="19"/>
        <v>*</v>
      </c>
      <c r="R41" s="87" t="str">
        <f t="shared" si="20"/>
        <v>*</v>
      </c>
      <c r="S41" s="87" t="str">
        <f t="shared" si="21"/>
        <v>*</v>
      </c>
      <c r="T41" s="88" t="str">
        <f t="shared" si="0"/>
        <v>*</v>
      </c>
      <c r="U41" s="87" t="str">
        <f t="shared" si="22"/>
        <v>*</v>
      </c>
      <c r="V41" s="87" t="str">
        <f t="shared" si="23"/>
        <v>*</v>
      </c>
      <c r="W41" s="87" t="str">
        <f t="shared" si="24"/>
        <v>*</v>
      </c>
      <c r="X41" s="88" t="str">
        <f t="shared" si="1"/>
        <v>*</v>
      </c>
      <c r="Y41" s="87" t="str">
        <f t="shared" si="25"/>
        <v>*</v>
      </c>
      <c r="Z41" s="87" t="str">
        <f t="shared" si="26"/>
        <v>*</v>
      </c>
      <c r="AA41" s="87" t="str">
        <f t="shared" si="27"/>
        <v>*</v>
      </c>
      <c r="AB41" s="88" t="str">
        <f t="shared" si="2"/>
        <v>*</v>
      </c>
      <c r="AD41" s="50" t="e">
        <f t="shared" si="3"/>
        <v>#VALUE!</v>
      </c>
      <c r="AE41" s="50" t="e">
        <f t="shared" si="4"/>
        <v>#VALUE!</v>
      </c>
      <c r="AF41" s="50" t="e">
        <f t="shared" si="5"/>
        <v>#VALUE!</v>
      </c>
      <c r="AG41" s="50" t="e">
        <f t="shared" si="6"/>
        <v>#VALUE!</v>
      </c>
      <c r="AH41" s="50" t="e">
        <f t="shared" si="7"/>
        <v>#VALUE!</v>
      </c>
      <c r="AI41" s="50" t="e">
        <f t="shared" si="8"/>
        <v>#VALUE!</v>
      </c>
      <c r="AJ41" s="50" t="e">
        <f t="shared" si="9"/>
        <v>#VALUE!</v>
      </c>
      <c r="AK41" s="50" t="e">
        <f t="shared" si="10"/>
        <v>#VALUE!</v>
      </c>
      <c r="AL41" s="50" t="e">
        <f t="shared" si="11"/>
        <v>#VALUE!</v>
      </c>
      <c r="AM41" s="50" t="e">
        <f t="shared" si="12"/>
        <v>#VALUE!</v>
      </c>
      <c r="AN41" s="50" t="e">
        <f t="shared" si="13"/>
        <v>#VALUE!</v>
      </c>
      <c r="AO41" s="50" t="e">
        <f t="shared" si="14"/>
        <v>#VALUE!</v>
      </c>
      <c r="AP41" s="50" t="e">
        <f t="shared" si="15"/>
        <v>#VALUE!</v>
      </c>
      <c r="AQ41" s="50" t="e">
        <f t="shared" si="16"/>
        <v>#VALUE!</v>
      </c>
      <c r="AR41" s="50" t="e">
        <f t="shared" si="17"/>
        <v>#VALUE!</v>
      </c>
    </row>
    <row r="42" spans="1:44" ht="15" customHeight="1" thickBot="1" x14ac:dyDescent="0.5">
      <c r="A42" s="108" t="str">
        <f>'Ambient Data'!B40</f>
        <v>*</v>
      </c>
      <c r="B42" s="109" t="s">
        <v>20</v>
      </c>
      <c r="C42" s="109" t="s">
        <v>20</v>
      </c>
      <c r="D42" s="109" t="s">
        <v>20</v>
      </c>
      <c r="E42" s="109" t="s">
        <v>20</v>
      </c>
      <c r="F42" s="110" t="str">
        <f t="shared" si="18"/>
        <v>*</v>
      </c>
      <c r="G42" s="87" t="str">
        <f>IF(ISNUMBER('Ambient Data'!C40),'Ambient Data'!C40,"*")</f>
        <v>*</v>
      </c>
      <c r="H42" s="87" t="str">
        <f>IF(ISNUMBER('Ambient Data'!D40),'Ambient Data'!D40,"*")</f>
        <v>*</v>
      </c>
      <c r="I42" s="65" t="str">
        <f>IF(ISNUMBER('Ambient Data'!E40),'Ambient Data'!E40,"*")</f>
        <v>*</v>
      </c>
      <c r="J42" s="65" t="str">
        <f>IF(ISNUMBER('Ambient Data'!F40),'Ambient Data'!F40,"*")</f>
        <v>*</v>
      </c>
      <c r="K42" s="82" t="str">
        <f>IF(ISNUMBER('Ambient Data'!G40),'Ambient Data'!G40,"*")</f>
        <v>*</v>
      </c>
      <c r="L42" s="87" t="str">
        <f>IF(ISNUMBER('Effluent Data'!C40),'Effluent Data'!C40,"*")</f>
        <v>*</v>
      </c>
      <c r="M42" s="87" t="str">
        <f>IF(ISNUMBER('Effluent Data'!D40),'Effluent Data'!D40,"*")</f>
        <v>*</v>
      </c>
      <c r="N42" s="65" t="str">
        <f>IF(ISNUMBER('Effluent Data'!E40),'Effluent Data'!E40,"*")</f>
        <v>*</v>
      </c>
      <c r="O42" s="65" t="str">
        <f>IF(ISNUMBER('Effluent Data'!F40),'Effluent Data'!F40,"*")</f>
        <v>*</v>
      </c>
      <c r="P42" s="81" t="str">
        <f>IF(ISNUMBER('Effluent Data'!G40),'Effluent Data'!G40,"*")</f>
        <v>*</v>
      </c>
      <c r="Q42" s="87" t="str">
        <f t="shared" si="19"/>
        <v>*</v>
      </c>
      <c r="R42" s="87" t="str">
        <f t="shared" si="20"/>
        <v>*</v>
      </c>
      <c r="S42" s="87" t="str">
        <f t="shared" si="21"/>
        <v>*</v>
      </c>
      <c r="T42" s="88" t="str">
        <f t="shared" si="0"/>
        <v>*</v>
      </c>
      <c r="U42" s="87" t="str">
        <f t="shared" si="22"/>
        <v>*</v>
      </c>
      <c r="V42" s="87" t="str">
        <f t="shared" si="23"/>
        <v>*</v>
      </c>
      <c r="W42" s="87" t="str">
        <f t="shared" si="24"/>
        <v>*</v>
      </c>
      <c r="X42" s="88" t="str">
        <f t="shared" si="1"/>
        <v>*</v>
      </c>
      <c r="Y42" s="87" t="str">
        <f t="shared" si="25"/>
        <v>*</v>
      </c>
      <c r="Z42" s="87" t="str">
        <f t="shared" si="26"/>
        <v>*</v>
      </c>
      <c r="AA42" s="87" t="str">
        <f t="shared" si="27"/>
        <v>*</v>
      </c>
      <c r="AB42" s="88" t="str">
        <f t="shared" si="2"/>
        <v>*</v>
      </c>
      <c r="AD42" s="50" t="e">
        <f t="shared" si="3"/>
        <v>#VALUE!</v>
      </c>
      <c r="AE42" s="50" t="e">
        <f t="shared" si="4"/>
        <v>#VALUE!</v>
      </c>
      <c r="AF42" s="50" t="e">
        <f t="shared" si="5"/>
        <v>#VALUE!</v>
      </c>
      <c r="AG42" s="50" t="e">
        <f t="shared" si="6"/>
        <v>#VALUE!</v>
      </c>
      <c r="AH42" s="50" t="e">
        <f t="shared" si="7"/>
        <v>#VALUE!</v>
      </c>
      <c r="AI42" s="50" t="e">
        <f t="shared" si="8"/>
        <v>#VALUE!</v>
      </c>
      <c r="AJ42" s="50" t="e">
        <f t="shared" si="9"/>
        <v>#VALUE!</v>
      </c>
      <c r="AK42" s="50" t="e">
        <f t="shared" si="10"/>
        <v>#VALUE!</v>
      </c>
      <c r="AL42" s="50" t="e">
        <f t="shared" si="11"/>
        <v>#VALUE!</v>
      </c>
      <c r="AM42" s="50" t="e">
        <f t="shared" si="12"/>
        <v>#VALUE!</v>
      </c>
      <c r="AN42" s="50" t="e">
        <f t="shared" si="13"/>
        <v>#VALUE!</v>
      </c>
      <c r="AO42" s="50" t="e">
        <f t="shared" si="14"/>
        <v>#VALUE!</v>
      </c>
      <c r="AP42" s="50" t="e">
        <f t="shared" si="15"/>
        <v>#VALUE!</v>
      </c>
      <c r="AQ42" s="50" t="e">
        <f t="shared" si="16"/>
        <v>#VALUE!</v>
      </c>
      <c r="AR42" s="50" t="e">
        <f t="shared" si="17"/>
        <v>#VALUE!</v>
      </c>
    </row>
    <row r="43" spans="1:44" ht="14.65" thickBot="1" x14ac:dyDescent="0.5">
      <c r="A43" s="108" t="str">
        <f>'Ambient Data'!B41</f>
        <v>*</v>
      </c>
      <c r="B43" s="109" t="s">
        <v>20</v>
      </c>
      <c r="C43" s="109" t="s">
        <v>20</v>
      </c>
      <c r="D43" s="109" t="s">
        <v>20</v>
      </c>
      <c r="E43" s="109" t="s">
        <v>20</v>
      </c>
      <c r="F43" s="110" t="str">
        <f t="shared" si="18"/>
        <v>*</v>
      </c>
      <c r="G43" s="87" t="str">
        <f>IF(ISNUMBER('Ambient Data'!C41),'Ambient Data'!C41,"*")</f>
        <v>*</v>
      </c>
      <c r="H43" s="87" t="str">
        <f>IF(ISNUMBER('Ambient Data'!D41),'Ambient Data'!D41,"*")</f>
        <v>*</v>
      </c>
      <c r="I43" s="65" t="str">
        <f>IF(ISNUMBER('Ambient Data'!E41),'Ambient Data'!E41,"*")</f>
        <v>*</v>
      </c>
      <c r="J43" s="65" t="str">
        <f>IF(ISNUMBER('Ambient Data'!F41),'Ambient Data'!F41,"*")</f>
        <v>*</v>
      </c>
      <c r="K43" s="82" t="str">
        <f>IF(ISNUMBER('Ambient Data'!G41),'Ambient Data'!G41,"*")</f>
        <v>*</v>
      </c>
      <c r="L43" s="87" t="str">
        <f>IF(ISNUMBER('Effluent Data'!C41),'Effluent Data'!C41,"*")</f>
        <v>*</v>
      </c>
      <c r="M43" s="87" t="str">
        <f>IF(ISNUMBER('Effluent Data'!D41),'Effluent Data'!D41,"*")</f>
        <v>*</v>
      </c>
      <c r="N43" s="65" t="str">
        <f>IF(ISNUMBER('Effluent Data'!E41),'Effluent Data'!E41,"*")</f>
        <v>*</v>
      </c>
      <c r="O43" s="65" t="str">
        <f>IF(ISNUMBER('Effluent Data'!F41),'Effluent Data'!F41,"*")</f>
        <v>*</v>
      </c>
      <c r="P43" s="81" t="str">
        <f>IF(ISNUMBER('Effluent Data'!G41),'Effluent Data'!G41,"*")</f>
        <v>*</v>
      </c>
      <c r="Q43" s="87" t="str">
        <f t="shared" si="19"/>
        <v>*</v>
      </c>
      <c r="R43" s="87" t="str">
        <f t="shared" si="20"/>
        <v>*</v>
      </c>
      <c r="S43" s="87" t="str">
        <f t="shared" si="21"/>
        <v>*</v>
      </c>
      <c r="T43" s="88" t="str">
        <f t="shared" si="0"/>
        <v>*</v>
      </c>
      <c r="U43" s="87" t="str">
        <f t="shared" si="22"/>
        <v>*</v>
      </c>
      <c r="V43" s="87" t="str">
        <f t="shared" si="23"/>
        <v>*</v>
      </c>
      <c r="W43" s="87" t="str">
        <f t="shared" si="24"/>
        <v>*</v>
      </c>
      <c r="X43" s="88" t="str">
        <f t="shared" si="1"/>
        <v>*</v>
      </c>
      <c r="Y43" s="87" t="str">
        <f t="shared" si="25"/>
        <v>*</v>
      </c>
      <c r="Z43" s="87" t="str">
        <f t="shared" si="26"/>
        <v>*</v>
      </c>
      <c r="AA43" s="87" t="str">
        <f t="shared" si="27"/>
        <v>*</v>
      </c>
      <c r="AB43" s="88" t="str">
        <f t="shared" si="2"/>
        <v>*</v>
      </c>
      <c r="AD43" s="50" t="e">
        <f t="shared" si="3"/>
        <v>#VALUE!</v>
      </c>
      <c r="AE43" s="50" t="e">
        <f t="shared" si="4"/>
        <v>#VALUE!</v>
      </c>
      <c r="AF43" s="50" t="e">
        <f t="shared" si="5"/>
        <v>#VALUE!</v>
      </c>
      <c r="AG43" s="50" t="e">
        <f t="shared" si="6"/>
        <v>#VALUE!</v>
      </c>
      <c r="AH43" s="50" t="e">
        <f t="shared" si="7"/>
        <v>#VALUE!</v>
      </c>
      <c r="AI43" s="50" t="e">
        <f t="shared" si="8"/>
        <v>#VALUE!</v>
      </c>
      <c r="AJ43" s="50" t="e">
        <f t="shared" si="9"/>
        <v>#VALUE!</v>
      </c>
      <c r="AK43" s="50" t="e">
        <f t="shared" si="10"/>
        <v>#VALUE!</v>
      </c>
      <c r="AL43" s="50" t="e">
        <f t="shared" si="11"/>
        <v>#VALUE!</v>
      </c>
      <c r="AM43" s="50" t="e">
        <f t="shared" si="12"/>
        <v>#VALUE!</v>
      </c>
      <c r="AN43" s="50" t="e">
        <f t="shared" si="13"/>
        <v>#VALUE!</v>
      </c>
      <c r="AO43" s="50" t="e">
        <f t="shared" si="14"/>
        <v>#VALUE!</v>
      </c>
      <c r="AP43" s="50" t="e">
        <f t="shared" si="15"/>
        <v>#VALUE!</v>
      </c>
      <c r="AQ43" s="50" t="e">
        <f t="shared" si="16"/>
        <v>#VALUE!</v>
      </c>
      <c r="AR43" s="50" t="e">
        <f t="shared" si="17"/>
        <v>#VALUE!</v>
      </c>
    </row>
    <row r="44" spans="1:44" ht="14.65" thickBot="1" x14ac:dyDescent="0.5">
      <c r="A44" s="108" t="str">
        <f>'Ambient Data'!B42</f>
        <v>*</v>
      </c>
      <c r="B44" s="109" t="s">
        <v>20</v>
      </c>
      <c r="C44" s="109" t="s">
        <v>20</v>
      </c>
      <c r="D44" s="109" t="s">
        <v>20</v>
      </c>
      <c r="E44" s="109" t="s">
        <v>20</v>
      </c>
      <c r="F44" s="110" t="str">
        <f t="shared" si="18"/>
        <v>*</v>
      </c>
      <c r="G44" s="87" t="str">
        <f>IF(ISNUMBER('Ambient Data'!C42),'Ambient Data'!C42,"*")</f>
        <v>*</v>
      </c>
      <c r="H44" s="87" t="str">
        <f>IF(ISNUMBER('Ambient Data'!D42),'Ambient Data'!D42,"*")</f>
        <v>*</v>
      </c>
      <c r="I44" s="65" t="str">
        <f>IF(ISNUMBER('Ambient Data'!E42),'Ambient Data'!E42,"*")</f>
        <v>*</v>
      </c>
      <c r="J44" s="65" t="str">
        <f>IF(ISNUMBER('Ambient Data'!F42),'Ambient Data'!F42,"*")</f>
        <v>*</v>
      </c>
      <c r="K44" s="82" t="str">
        <f>IF(ISNUMBER('Ambient Data'!G42),'Ambient Data'!G42,"*")</f>
        <v>*</v>
      </c>
      <c r="L44" s="87" t="str">
        <f>IF(ISNUMBER('Effluent Data'!C42),'Effluent Data'!C42,"*")</f>
        <v>*</v>
      </c>
      <c r="M44" s="87" t="str">
        <f>IF(ISNUMBER('Effluent Data'!D42),'Effluent Data'!D42,"*")</f>
        <v>*</v>
      </c>
      <c r="N44" s="65" t="str">
        <f>IF(ISNUMBER('Effluent Data'!E42),'Effluent Data'!E42,"*")</f>
        <v>*</v>
      </c>
      <c r="O44" s="65" t="str">
        <f>IF(ISNUMBER('Effluent Data'!F42),'Effluent Data'!F42,"*")</f>
        <v>*</v>
      </c>
      <c r="P44" s="81" t="str">
        <f>IF(ISNUMBER('Effluent Data'!G42),'Effluent Data'!G42,"*")</f>
        <v>*</v>
      </c>
      <c r="Q44" s="87" t="str">
        <f t="shared" si="19"/>
        <v>*</v>
      </c>
      <c r="R44" s="87" t="str">
        <f t="shared" si="20"/>
        <v>*</v>
      </c>
      <c r="S44" s="87" t="str">
        <f t="shared" si="21"/>
        <v>*</v>
      </c>
      <c r="T44" s="88" t="str">
        <f t="shared" si="0"/>
        <v>*</v>
      </c>
      <c r="U44" s="87" t="str">
        <f t="shared" si="22"/>
        <v>*</v>
      </c>
      <c r="V44" s="87" t="str">
        <f t="shared" si="23"/>
        <v>*</v>
      </c>
      <c r="W44" s="87" t="str">
        <f t="shared" si="24"/>
        <v>*</v>
      </c>
      <c r="X44" s="88" t="str">
        <f t="shared" si="1"/>
        <v>*</v>
      </c>
      <c r="Y44" s="87" t="str">
        <f t="shared" si="25"/>
        <v>*</v>
      </c>
      <c r="Z44" s="87" t="str">
        <f t="shared" si="26"/>
        <v>*</v>
      </c>
      <c r="AA44" s="87" t="str">
        <f t="shared" si="27"/>
        <v>*</v>
      </c>
      <c r="AB44" s="88" t="str">
        <f t="shared" si="2"/>
        <v>*</v>
      </c>
      <c r="AD44" s="50" t="e">
        <f t="shared" si="3"/>
        <v>#VALUE!</v>
      </c>
      <c r="AE44" s="50" t="e">
        <f t="shared" si="4"/>
        <v>#VALUE!</v>
      </c>
      <c r="AF44" s="50" t="e">
        <f t="shared" si="5"/>
        <v>#VALUE!</v>
      </c>
      <c r="AG44" s="50" t="e">
        <f t="shared" si="6"/>
        <v>#VALUE!</v>
      </c>
      <c r="AH44" s="50" t="e">
        <f t="shared" si="7"/>
        <v>#VALUE!</v>
      </c>
      <c r="AI44" s="50" t="e">
        <f t="shared" si="8"/>
        <v>#VALUE!</v>
      </c>
      <c r="AJ44" s="50" t="e">
        <f t="shared" si="9"/>
        <v>#VALUE!</v>
      </c>
      <c r="AK44" s="50" t="e">
        <f t="shared" si="10"/>
        <v>#VALUE!</v>
      </c>
      <c r="AL44" s="50" t="e">
        <f t="shared" si="11"/>
        <v>#VALUE!</v>
      </c>
      <c r="AM44" s="50" t="e">
        <f t="shared" si="12"/>
        <v>#VALUE!</v>
      </c>
      <c r="AN44" s="50" t="e">
        <f t="shared" si="13"/>
        <v>#VALUE!</v>
      </c>
      <c r="AO44" s="50" t="e">
        <f t="shared" si="14"/>
        <v>#VALUE!</v>
      </c>
      <c r="AP44" s="50" t="e">
        <f t="shared" si="15"/>
        <v>#VALUE!</v>
      </c>
      <c r="AQ44" s="50" t="e">
        <f t="shared" si="16"/>
        <v>#VALUE!</v>
      </c>
      <c r="AR44" s="50" t="e">
        <f t="shared" si="17"/>
        <v>#VALUE!</v>
      </c>
    </row>
    <row r="45" spans="1:44" ht="14.65" thickBot="1" x14ac:dyDescent="0.5">
      <c r="A45" s="108" t="str">
        <f>'Ambient Data'!B43</f>
        <v>*</v>
      </c>
      <c r="B45" s="109" t="s">
        <v>20</v>
      </c>
      <c r="C45" s="109" t="s">
        <v>20</v>
      </c>
      <c r="D45" s="109" t="s">
        <v>20</v>
      </c>
      <c r="E45" s="109" t="s">
        <v>20</v>
      </c>
      <c r="F45" s="110" t="str">
        <f t="shared" si="18"/>
        <v>*</v>
      </c>
      <c r="G45" s="87" t="str">
        <f>IF(ISNUMBER('Ambient Data'!C43),'Ambient Data'!C43,"*")</f>
        <v>*</v>
      </c>
      <c r="H45" s="87" t="str">
        <f>IF(ISNUMBER('Ambient Data'!D43),'Ambient Data'!D43,"*")</f>
        <v>*</v>
      </c>
      <c r="I45" s="65" t="str">
        <f>IF(ISNUMBER('Ambient Data'!E43),'Ambient Data'!E43,"*")</f>
        <v>*</v>
      </c>
      <c r="J45" s="65" t="str">
        <f>IF(ISNUMBER('Ambient Data'!F43),'Ambient Data'!F43,"*")</f>
        <v>*</v>
      </c>
      <c r="K45" s="82" t="str">
        <f>IF(ISNUMBER('Ambient Data'!G43),'Ambient Data'!G43,"*")</f>
        <v>*</v>
      </c>
      <c r="L45" s="87" t="str">
        <f>IF(ISNUMBER('Effluent Data'!C43),'Effluent Data'!C43,"*")</f>
        <v>*</v>
      </c>
      <c r="M45" s="87" t="str">
        <f>IF(ISNUMBER('Effluent Data'!D43),'Effluent Data'!D43,"*")</f>
        <v>*</v>
      </c>
      <c r="N45" s="65" t="str">
        <f>IF(ISNUMBER('Effluent Data'!E43),'Effluent Data'!E43,"*")</f>
        <v>*</v>
      </c>
      <c r="O45" s="65" t="str">
        <f>IF(ISNUMBER('Effluent Data'!F43),'Effluent Data'!F43,"*")</f>
        <v>*</v>
      </c>
      <c r="P45" s="81" t="str">
        <f>IF(ISNUMBER('Effluent Data'!G43),'Effluent Data'!G43,"*")</f>
        <v>*</v>
      </c>
      <c r="Q45" s="87" t="str">
        <f t="shared" si="19"/>
        <v>*</v>
      </c>
      <c r="R45" s="87" t="str">
        <f t="shared" si="20"/>
        <v>*</v>
      </c>
      <c r="S45" s="87" t="str">
        <f t="shared" si="21"/>
        <v>*</v>
      </c>
      <c r="T45" s="88" t="str">
        <f t="shared" si="0"/>
        <v>*</v>
      </c>
      <c r="U45" s="87" t="str">
        <f t="shared" si="22"/>
        <v>*</v>
      </c>
      <c r="V45" s="87" t="str">
        <f t="shared" si="23"/>
        <v>*</v>
      </c>
      <c r="W45" s="87" t="str">
        <f t="shared" si="24"/>
        <v>*</v>
      </c>
      <c r="X45" s="88" t="str">
        <f t="shared" si="1"/>
        <v>*</v>
      </c>
      <c r="Y45" s="87" t="str">
        <f t="shared" si="25"/>
        <v>*</v>
      </c>
      <c r="Z45" s="87" t="str">
        <f t="shared" si="26"/>
        <v>*</v>
      </c>
      <c r="AA45" s="87" t="str">
        <f t="shared" si="27"/>
        <v>*</v>
      </c>
      <c r="AB45" s="88" t="str">
        <f t="shared" si="2"/>
        <v>*</v>
      </c>
      <c r="AD45" s="50" t="e">
        <f t="shared" si="3"/>
        <v>#VALUE!</v>
      </c>
      <c r="AE45" s="50" t="e">
        <f t="shared" si="4"/>
        <v>#VALUE!</v>
      </c>
      <c r="AF45" s="50" t="e">
        <f t="shared" si="5"/>
        <v>#VALUE!</v>
      </c>
      <c r="AG45" s="50" t="e">
        <f t="shared" si="6"/>
        <v>#VALUE!</v>
      </c>
      <c r="AH45" s="50" t="e">
        <f t="shared" si="7"/>
        <v>#VALUE!</v>
      </c>
      <c r="AI45" s="50" t="e">
        <f t="shared" si="8"/>
        <v>#VALUE!</v>
      </c>
      <c r="AJ45" s="50" t="e">
        <f t="shared" si="9"/>
        <v>#VALUE!</v>
      </c>
      <c r="AK45" s="50" t="e">
        <f t="shared" si="10"/>
        <v>#VALUE!</v>
      </c>
      <c r="AL45" s="50" t="e">
        <f t="shared" si="11"/>
        <v>#VALUE!</v>
      </c>
      <c r="AM45" s="50" t="e">
        <f t="shared" si="12"/>
        <v>#VALUE!</v>
      </c>
      <c r="AN45" s="50" t="e">
        <f t="shared" si="13"/>
        <v>#VALUE!</v>
      </c>
      <c r="AO45" s="50" t="e">
        <f t="shared" si="14"/>
        <v>#VALUE!</v>
      </c>
      <c r="AP45" s="50" t="e">
        <f t="shared" si="15"/>
        <v>#VALUE!</v>
      </c>
      <c r="AQ45" s="50" t="e">
        <f t="shared" si="16"/>
        <v>#VALUE!</v>
      </c>
      <c r="AR45" s="50" t="e">
        <f t="shared" si="17"/>
        <v>#VALUE!</v>
      </c>
    </row>
    <row r="46" spans="1:44" ht="14.65" thickBot="1" x14ac:dyDescent="0.5">
      <c r="A46" s="108" t="str">
        <f>'Ambient Data'!B44</f>
        <v>*</v>
      </c>
      <c r="B46" s="109" t="s">
        <v>20</v>
      </c>
      <c r="C46" s="109" t="s">
        <v>20</v>
      </c>
      <c r="D46" s="109" t="s">
        <v>20</v>
      </c>
      <c r="E46" s="109" t="s">
        <v>20</v>
      </c>
      <c r="F46" s="110" t="str">
        <f t="shared" si="18"/>
        <v>*</v>
      </c>
      <c r="G46" s="87" t="str">
        <f>IF(ISNUMBER('Ambient Data'!C44),'Ambient Data'!C44,"*")</f>
        <v>*</v>
      </c>
      <c r="H46" s="87" t="str">
        <f>IF(ISNUMBER('Ambient Data'!D44),'Ambient Data'!D44,"*")</f>
        <v>*</v>
      </c>
      <c r="I46" s="65" t="str">
        <f>IF(ISNUMBER('Ambient Data'!E44),'Ambient Data'!E44,"*")</f>
        <v>*</v>
      </c>
      <c r="J46" s="65" t="str">
        <f>IF(ISNUMBER('Ambient Data'!F44),'Ambient Data'!F44,"*")</f>
        <v>*</v>
      </c>
      <c r="K46" s="82" t="str">
        <f>IF(ISNUMBER('Ambient Data'!G44),'Ambient Data'!G44,"*")</f>
        <v>*</v>
      </c>
      <c r="L46" s="87" t="str">
        <f>IF(ISNUMBER('Effluent Data'!C44),'Effluent Data'!C44,"*")</f>
        <v>*</v>
      </c>
      <c r="M46" s="87" t="str">
        <f>IF(ISNUMBER('Effluent Data'!D44),'Effluent Data'!D44,"*")</f>
        <v>*</v>
      </c>
      <c r="N46" s="65" t="str">
        <f>IF(ISNUMBER('Effluent Data'!E44),'Effluent Data'!E44,"*")</f>
        <v>*</v>
      </c>
      <c r="O46" s="65" t="str">
        <f>IF(ISNUMBER('Effluent Data'!F44),'Effluent Data'!F44,"*")</f>
        <v>*</v>
      </c>
      <c r="P46" s="81" t="str">
        <f>IF(ISNUMBER('Effluent Data'!G44),'Effluent Data'!G44,"*")</f>
        <v>*</v>
      </c>
      <c r="Q46" s="87" t="str">
        <f t="shared" si="19"/>
        <v>*</v>
      </c>
      <c r="R46" s="87" t="str">
        <f t="shared" si="20"/>
        <v>*</v>
      </c>
      <c r="S46" s="87" t="str">
        <f t="shared" si="21"/>
        <v>*</v>
      </c>
      <c r="T46" s="88" t="str">
        <f t="shared" si="0"/>
        <v>*</v>
      </c>
      <c r="U46" s="87" t="str">
        <f t="shared" si="22"/>
        <v>*</v>
      </c>
      <c r="V46" s="87" t="str">
        <f t="shared" si="23"/>
        <v>*</v>
      </c>
      <c r="W46" s="87" t="str">
        <f t="shared" si="24"/>
        <v>*</v>
      </c>
      <c r="X46" s="88" t="str">
        <f t="shared" si="1"/>
        <v>*</v>
      </c>
      <c r="Y46" s="87" t="str">
        <f t="shared" si="25"/>
        <v>*</v>
      </c>
      <c r="Z46" s="87" t="str">
        <f t="shared" si="26"/>
        <v>*</v>
      </c>
      <c r="AA46" s="87" t="str">
        <f t="shared" si="27"/>
        <v>*</v>
      </c>
      <c r="AB46" s="88" t="str">
        <f t="shared" si="2"/>
        <v>*</v>
      </c>
      <c r="AD46" s="50" t="e">
        <f t="shared" si="3"/>
        <v>#VALUE!</v>
      </c>
      <c r="AE46" s="50" t="e">
        <f t="shared" si="4"/>
        <v>#VALUE!</v>
      </c>
      <c r="AF46" s="50" t="e">
        <f t="shared" si="5"/>
        <v>#VALUE!</v>
      </c>
      <c r="AG46" s="50" t="e">
        <f t="shared" si="6"/>
        <v>#VALUE!</v>
      </c>
      <c r="AH46" s="50" t="e">
        <f t="shared" si="7"/>
        <v>#VALUE!</v>
      </c>
      <c r="AI46" s="50" t="e">
        <f t="shared" si="8"/>
        <v>#VALUE!</v>
      </c>
      <c r="AJ46" s="50" t="e">
        <f t="shared" si="9"/>
        <v>#VALUE!</v>
      </c>
      <c r="AK46" s="50" t="e">
        <f t="shared" si="10"/>
        <v>#VALUE!</v>
      </c>
      <c r="AL46" s="50" t="e">
        <f t="shared" si="11"/>
        <v>#VALUE!</v>
      </c>
      <c r="AM46" s="50" t="e">
        <f t="shared" si="12"/>
        <v>#VALUE!</v>
      </c>
      <c r="AN46" s="50" t="e">
        <f t="shared" si="13"/>
        <v>#VALUE!</v>
      </c>
      <c r="AO46" s="50" t="e">
        <f t="shared" si="14"/>
        <v>#VALUE!</v>
      </c>
      <c r="AP46" s="50" t="e">
        <f t="shared" si="15"/>
        <v>#VALUE!</v>
      </c>
      <c r="AQ46" s="50" t="e">
        <f t="shared" si="16"/>
        <v>#VALUE!</v>
      </c>
      <c r="AR46" s="50" t="e">
        <f t="shared" si="17"/>
        <v>#VALUE!</v>
      </c>
    </row>
    <row r="47" spans="1:44" ht="14.65" thickBot="1" x14ac:dyDescent="0.5">
      <c r="A47" s="108" t="str">
        <f>'Ambient Data'!B45</f>
        <v>*</v>
      </c>
      <c r="B47" s="109" t="s">
        <v>20</v>
      </c>
      <c r="C47" s="109" t="s">
        <v>20</v>
      </c>
      <c r="D47" s="109" t="s">
        <v>20</v>
      </c>
      <c r="E47" s="109" t="s">
        <v>20</v>
      </c>
      <c r="F47" s="110" t="str">
        <f t="shared" si="18"/>
        <v>*</v>
      </c>
      <c r="G47" s="87" t="str">
        <f>IF(ISNUMBER('Ambient Data'!C45),'Ambient Data'!C45,"*")</f>
        <v>*</v>
      </c>
      <c r="H47" s="87" t="str">
        <f>IF(ISNUMBER('Ambient Data'!D45),'Ambient Data'!D45,"*")</f>
        <v>*</v>
      </c>
      <c r="I47" s="65" t="str">
        <f>IF(ISNUMBER('Ambient Data'!E45),'Ambient Data'!E45,"*")</f>
        <v>*</v>
      </c>
      <c r="J47" s="65" t="str">
        <f>IF(ISNUMBER('Ambient Data'!F45),'Ambient Data'!F45,"*")</f>
        <v>*</v>
      </c>
      <c r="K47" s="82" t="str">
        <f>IF(ISNUMBER('Ambient Data'!G45),'Ambient Data'!G45,"*")</f>
        <v>*</v>
      </c>
      <c r="L47" s="87" t="str">
        <f>IF(ISNUMBER('Effluent Data'!C45),'Effluent Data'!C45,"*")</f>
        <v>*</v>
      </c>
      <c r="M47" s="87" t="str">
        <f>IF(ISNUMBER('Effluent Data'!D45),'Effluent Data'!D45,"*")</f>
        <v>*</v>
      </c>
      <c r="N47" s="65" t="str">
        <f>IF(ISNUMBER('Effluent Data'!E45),'Effluent Data'!E45,"*")</f>
        <v>*</v>
      </c>
      <c r="O47" s="65" t="str">
        <f>IF(ISNUMBER('Effluent Data'!F45),'Effluent Data'!F45,"*")</f>
        <v>*</v>
      </c>
      <c r="P47" s="81" t="str">
        <f>IF(ISNUMBER('Effluent Data'!G45),'Effluent Data'!G45,"*")</f>
        <v>*</v>
      </c>
      <c r="Q47" s="87" t="str">
        <f t="shared" si="19"/>
        <v>*</v>
      </c>
      <c r="R47" s="87" t="str">
        <f t="shared" si="20"/>
        <v>*</v>
      </c>
      <c r="S47" s="87" t="str">
        <f t="shared" si="21"/>
        <v>*</v>
      </c>
      <c r="T47" s="88" t="str">
        <f t="shared" si="0"/>
        <v>*</v>
      </c>
      <c r="U47" s="87" t="str">
        <f t="shared" si="22"/>
        <v>*</v>
      </c>
      <c r="V47" s="87" t="str">
        <f t="shared" si="23"/>
        <v>*</v>
      </c>
      <c r="W47" s="87" t="str">
        <f t="shared" si="24"/>
        <v>*</v>
      </c>
      <c r="X47" s="88" t="str">
        <f t="shared" si="1"/>
        <v>*</v>
      </c>
      <c r="Y47" s="87" t="str">
        <f t="shared" si="25"/>
        <v>*</v>
      </c>
      <c r="Z47" s="87" t="str">
        <f t="shared" si="26"/>
        <v>*</v>
      </c>
      <c r="AA47" s="87" t="str">
        <f t="shared" si="27"/>
        <v>*</v>
      </c>
      <c r="AB47" s="88" t="str">
        <f t="shared" si="2"/>
        <v>*</v>
      </c>
      <c r="AD47" s="50" t="e">
        <f t="shared" si="3"/>
        <v>#VALUE!</v>
      </c>
      <c r="AE47" s="50" t="e">
        <f t="shared" si="4"/>
        <v>#VALUE!</v>
      </c>
      <c r="AF47" s="50" t="e">
        <f t="shared" si="5"/>
        <v>#VALUE!</v>
      </c>
      <c r="AG47" s="50" t="e">
        <f t="shared" si="6"/>
        <v>#VALUE!</v>
      </c>
      <c r="AH47" s="50" t="e">
        <f t="shared" si="7"/>
        <v>#VALUE!</v>
      </c>
      <c r="AI47" s="50" t="e">
        <f t="shared" si="8"/>
        <v>#VALUE!</v>
      </c>
      <c r="AJ47" s="50" t="e">
        <f t="shared" si="9"/>
        <v>#VALUE!</v>
      </c>
      <c r="AK47" s="50" t="e">
        <f t="shared" si="10"/>
        <v>#VALUE!</v>
      </c>
      <c r="AL47" s="50" t="e">
        <f t="shared" si="11"/>
        <v>#VALUE!</v>
      </c>
      <c r="AM47" s="50" t="e">
        <f t="shared" si="12"/>
        <v>#VALUE!</v>
      </c>
      <c r="AN47" s="50" t="e">
        <f t="shared" si="13"/>
        <v>#VALUE!</v>
      </c>
      <c r="AO47" s="50" t="e">
        <f t="shared" si="14"/>
        <v>#VALUE!</v>
      </c>
      <c r="AP47" s="50" t="e">
        <f t="shared" si="15"/>
        <v>#VALUE!</v>
      </c>
      <c r="AQ47" s="50" t="e">
        <f t="shared" si="16"/>
        <v>#VALUE!</v>
      </c>
      <c r="AR47" s="50" t="e">
        <f t="shared" si="17"/>
        <v>#VALUE!</v>
      </c>
    </row>
    <row r="48" spans="1:44" ht="14.65" thickBot="1" x14ac:dyDescent="0.5">
      <c r="A48" s="108" t="str">
        <f>'Ambient Data'!B46</f>
        <v>*</v>
      </c>
      <c r="B48" s="109" t="s">
        <v>20</v>
      </c>
      <c r="C48" s="109" t="s">
        <v>20</v>
      </c>
      <c r="D48" s="109" t="s">
        <v>20</v>
      </c>
      <c r="E48" s="109" t="s">
        <v>20</v>
      </c>
      <c r="F48" s="110" t="str">
        <f t="shared" si="18"/>
        <v>*</v>
      </c>
      <c r="G48" s="87" t="str">
        <f>IF(ISNUMBER('Ambient Data'!C46),'Ambient Data'!C46,"*")</f>
        <v>*</v>
      </c>
      <c r="H48" s="87" t="str">
        <f>IF(ISNUMBER('Ambient Data'!D46),'Ambient Data'!D46,"*")</f>
        <v>*</v>
      </c>
      <c r="I48" s="65" t="str">
        <f>IF(ISNUMBER('Ambient Data'!E46),'Ambient Data'!E46,"*")</f>
        <v>*</v>
      </c>
      <c r="J48" s="65" t="str">
        <f>IF(ISNUMBER('Ambient Data'!F46),'Ambient Data'!F46,"*")</f>
        <v>*</v>
      </c>
      <c r="K48" s="82" t="str">
        <f>IF(ISNUMBER('Ambient Data'!G46),'Ambient Data'!G46,"*")</f>
        <v>*</v>
      </c>
      <c r="L48" s="87" t="str">
        <f>IF(ISNUMBER('Effluent Data'!C46),'Effluent Data'!C46,"*")</f>
        <v>*</v>
      </c>
      <c r="M48" s="87" t="str">
        <f>IF(ISNUMBER('Effluent Data'!D46),'Effluent Data'!D46,"*")</f>
        <v>*</v>
      </c>
      <c r="N48" s="65" t="str">
        <f>IF(ISNUMBER('Effluent Data'!E46),'Effluent Data'!E46,"*")</f>
        <v>*</v>
      </c>
      <c r="O48" s="65" t="str">
        <f>IF(ISNUMBER('Effluent Data'!F46),'Effluent Data'!F46,"*")</f>
        <v>*</v>
      </c>
      <c r="P48" s="81" t="str">
        <f>IF(ISNUMBER('Effluent Data'!G46),'Effluent Data'!G46,"*")</f>
        <v>*</v>
      </c>
      <c r="Q48" s="87" t="str">
        <f t="shared" si="19"/>
        <v>*</v>
      </c>
      <c r="R48" s="87" t="str">
        <f t="shared" si="20"/>
        <v>*</v>
      </c>
      <c r="S48" s="87" t="str">
        <f t="shared" si="21"/>
        <v>*</v>
      </c>
      <c r="T48" s="88" t="str">
        <f t="shared" si="0"/>
        <v>*</v>
      </c>
      <c r="U48" s="87" t="str">
        <f t="shared" si="22"/>
        <v>*</v>
      </c>
      <c r="V48" s="87" t="str">
        <f t="shared" si="23"/>
        <v>*</v>
      </c>
      <c r="W48" s="87" t="str">
        <f t="shared" si="24"/>
        <v>*</v>
      </c>
      <c r="X48" s="88" t="str">
        <f t="shared" si="1"/>
        <v>*</v>
      </c>
      <c r="Y48" s="87" t="str">
        <f t="shared" si="25"/>
        <v>*</v>
      </c>
      <c r="Z48" s="87" t="str">
        <f t="shared" si="26"/>
        <v>*</v>
      </c>
      <c r="AA48" s="87" t="str">
        <f t="shared" si="27"/>
        <v>*</v>
      </c>
      <c r="AB48" s="88" t="str">
        <f t="shared" si="2"/>
        <v>*</v>
      </c>
      <c r="AD48" s="50" t="e">
        <f t="shared" si="3"/>
        <v>#VALUE!</v>
      </c>
      <c r="AE48" s="50" t="e">
        <f t="shared" si="4"/>
        <v>#VALUE!</v>
      </c>
      <c r="AF48" s="50" t="e">
        <f t="shared" si="5"/>
        <v>#VALUE!</v>
      </c>
      <c r="AG48" s="50" t="e">
        <f t="shared" si="6"/>
        <v>#VALUE!</v>
      </c>
      <c r="AH48" s="50" t="e">
        <f t="shared" si="7"/>
        <v>#VALUE!</v>
      </c>
      <c r="AI48" s="50" t="e">
        <f t="shared" si="8"/>
        <v>#VALUE!</v>
      </c>
      <c r="AJ48" s="50" t="e">
        <f t="shared" si="9"/>
        <v>#VALUE!</v>
      </c>
      <c r="AK48" s="50" t="e">
        <f t="shared" si="10"/>
        <v>#VALUE!</v>
      </c>
      <c r="AL48" s="50" t="e">
        <f t="shared" si="11"/>
        <v>#VALUE!</v>
      </c>
      <c r="AM48" s="50" t="e">
        <f t="shared" si="12"/>
        <v>#VALUE!</v>
      </c>
      <c r="AN48" s="50" t="e">
        <f t="shared" si="13"/>
        <v>#VALUE!</v>
      </c>
      <c r="AO48" s="50" t="e">
        <f t="shared" si="14"/>
        <v>#VALUE!</v>
      </c>
      <c r="AP48" s="50" t="e">
        <f t="shared" si="15"/>
        <v>#VALUE!</v>
      </c>
      <c r="AQ48" s="50" t="e">
        <f t="shared" si="16"/>
        <v>#VALUE!</v>
      </c>
      <c r="AR48" s="50" t="e">
        <f t="shared" si="17"/>
        <v>#VALUE!</v>
      </c>
    </row>
    <row r="49" spans="1:44" ht="14.65" thickBot="1" x14ac:dyDescent="0.5">
      <c r="A49" s="108" t="str">
        <f>'Ambient Data'!B47</f>
        <v>*</v>
      </c>
      <c r="B49" s="109" t="s">
        <v>20</v>
      </c>
      <c r="C49" s="109" t="s">
        <v>20</v>
      </c>
      <c r="D49" s="109" t="s">
        <v>20</v>
      </c>
      <c r="E49" s="109" t="s">
        <v>20</v>
      </c>
      <c r="F49" s="110" t="str">
        <f t="shared" si="18"/>
        <v>*</v>
      </c>
      <c r="G49" s="87" t="str">
        <f>IF(ISNUMBER('Ambient Data'!C47),'Ambient Data'!C47,"*")</f>
        <v>*</v>
      </c>
      <c r="H49" s="87" t="str">
        <f>IF(ISNUMBER('Ambient Data'!D47),'Ambient Data'!D47,"*")</f>
        <v>*</v>
      </c>
      <c r="I49" s="65" t="str">
        <f>IF(ISNUMBER('Ambient Data'!E47),'Ambient Data'!E47,"*")</f>
        <v>*</v>
      </c>
      <c r="J49" s="65" t="str">
        <f>IF(ISNUMBER('Ambient Data'!F47),'Ambient Data'!F47,"*")</f>
        <v>*</v>
      </c>
      <c r="K49" s="82" t="str">
        <f>IF(ISNUMBER('Ambient Data'!G47),'Ambient Data'!G47,"*")</f>
        <v>*</v>
      </c>
      <c r="L49" s="87" t="str">
        <f>IF(ISNUMBER('Effluent Data'!C47),'Effluent Data'!C47,"*")</f>
        <v>*</v>
      </c>
      <c r="M49" s="87" t="str">
        <f>IF(ISNUMBER('Effluent Data'!D47),'Effluent Data'!D47,"*")</f>
        <v>*</v>
      </c>
      <c r="N49" s="65" t="str">
        <f>IF(ISNUMBER('Effluent Data'!E47),'Effluent Data'!E47,"*")</f>
        <v>*</v>
      </c>
      <c r="O49" s="65" t="str">
        <f>IF(ISNUMBER('Effluent Data'!F47),'Effluent Data'!F47,"*")</f>
        <v>*</v>
      </c>
      <c r="P49" s="81" t="str">
        <f>IF(ISNUMBER('Effluent Data'!G47),'Effluent Data'!G47,"*")</f>
        <v>*</v>
      </c>
      <c r="Q49" s="87" t="str">
        <f t="shared" si="19"/>
        <v>*</v>
      </c>
      <c r="R49" s="87" t="str">
        <f t="shared" si="20"/>
        <v>*</v>
      </c>
      <c r="S49" s="87" t="str">
        <f t="shared" si="21"/>
        <v>*</v>
      </c>
      <c r="T49" s="88" t="str">
        <f t="shared" si="0"/>
        <v>*</v>
      </c>
      <c r="U49" s="87" t="str">
        <f t="shared" si="22"/>
        <v>*</v>
      </c>
      <c r="V49" s="87" t="str">
        <f t="shared" si="23"/>
        <v>*</v>
      </c>
      <c r="W49" s="87" t="str">
        <f t="shared" si="24"/>
        <v>*</v>
      </c>
      <c r="X49" s="88" t="str">
        <f t="shared" si="1"/>
        <v>*</v>
      </c>
      <c r="Y49" s="87" t="str">
        <f t="shared" si="25"/>
        <v>*</v>
      </c>
      <c r="Z49" s="87" t="str">
        <f t="shared" si="26"/>
        <v>*</v>
      </c>
      <c r="AA49" s="87" t="str">
        <f t="shared" si="27"/>
        <v>*</v>
      </c>
      <c r="AB49" s="88" t="str">
        <f t="shared" si="2"/>
        <v>*</v>
      </c>
      <c r="AD49" s="50" t="e">
        <f t="shared" si="3"/>
        <v>#VALUE!</v>
      </c>
      <c r="AE49" s="50" t="e">
        <f t="shared" si="4"/>
        <v>#VALUE!</v>
      </c>
      <c r="AF49" s="50" t="e">
        <f t="shared" si="5"/>
        <v>#VALUE!</v>
      </c>
      <c r="AG49" s="50" t="e">
        <f t="shared" si="6"/>
        <v>#VALUE!</v>
      </c>
      <c r="AH49" s="50" t="e">
        <f t="shared" si="7"/>
        <v>#VALUE!</v>
      </c>
      <c r="AI49" s="50" t="e">
        <f t="shared" si="8"/>
        <v>#VALUE!</v>
      </c>
      <c r="AJ49" s="50" t="e">
        <f t="shared" si="9"/>
        <v>#VALUE!</v>
      </c>
      <c r="AK49" s="50" t="e">
        <f t="shared" si="10"/>
        <v>#VALUE!</v>
      </c>
      <c r="AL49" s="50" t="e">
        <f t="shared" si="11"/>
        <v>#VALUE!</v>
      </c>
      <c r="AM49" s="50" t="e">
        <f t="shared" si="12"/>
        <v>#VALUE!</v>
      </c>
      <c r="AN49" s="50" t="e">
        <f t="shared" si="13"/>
        <v>#VALUE!</v>
      </c>
      <c r="AO49" s="50" t="e">
        <f t="shared" si="14"/>
        <v>#VALUE!</v>
      </c>
      <c r="AP49" s="50" t="e">
        <f t="shared" si="15"/>
        <v>#VALUE!</v>
      </c>
      <c r="AQ49" s="50" t="e">
        <f t="shared" si="16"/>
        <v>#VALUE!</v>
      </c>
      <c r="AR49" s="50" t="e">
        <f t="shared" si="17"/>
        <v>#VALUE!</v>
      </c>
    </row>
    <row r="50" spans="1:44" ht="14.65" thickBot="1" x14ac:dyDescent="0.5">
      <c r="A50" s="108" t="str">
        <f>'Ambient Data'!B48</f>
        <v>*</v>
      </c>
      <c r="B50" s="109" t="s">
        <v>20</v>
      </c>
      <c r="C50" s="109" t="s">
        <v>20</v>
      </c>
      <c r="D50" s="109" t="s">
        <v>20</v>
      </c>
      <c r="E50" s="109" t="s">
        <v>20</v>
      </c>
      <c r="F50" s="110" t="str">
        <f t="shared" si="18"/>
        <v>*</v>
      </c>
      <c r="G50" s="87" t="str">
        <f>IF(ISNUMBER('Ambient Data'!C48),'Ambient Data'!C48,"*")</f>
        <v>*</v>
      </c>
      <c r="H50" s="87" t="str">
        <f>IF(ISNUMBER('Ambient Data'!D48),'Ambient Data'!D48,"*")</f>
        <v>*</v>
      </c>
      <c r="I50" s="65" t="str">
        <f>IF(ISNUMBER('Ambient Data'!E48),'Ambient Data'!E48,"*")</f>
        <v>*</v>
      </c>
      <c r="J50" s="65" t="str">
        <f>IF(ISNUMBER('Ambient Data'!F48),'Ambient Data'!F48,"*")</f>
        <v>*</v>
      </c>
      <c r="K50" s="82" t="str">
        <f>IF(ISNUMBER('Ambient Data'!G48),'Ambient Data'!G48,"*")</f>
        <v>*</v>
      </c>
      <c r="L50" s="87" t="str">
        <f>IF(ISNUMBER('Effluent Data'!C48),'Effluent Data'!C48,"*")</f>
        <v>*</v>
      </c>
      <c r="M50" s="87" t="str">
        <f>IF(ISNUMBER('Effluent Data'!D48),'Effluent Data'!D48,"*")</f>
        <v>*</v>
      </c>
      <c r="N50" s="65" t="str">
        <f>IF(ISNUMBER('Effluent Data'!E48),'Effluent Data'!E48,"*")</f>
        <v>*</v>
      </c>
      <c r="O50" s="65" t="str">
        <f>IF(ISNUMBER('Effluent Data'!F48),'Effluent Data'!F48,"*")</f>
        <v>*</v>
      </c>
      <c r="P50" s="81" t="str">
        <f>IF(ISNUMBER('Effluent Data'!G48),'Effluent Data'!G48,"*")</f>
        <v>*</v>
      </c>
      <c r="Q50" s="87" t="str">
        <f t="shared" si="19"/>
        <v>*</v>
      </c>
      <c r="R50" s="87" t="str">
        <f t="shared" si="20"/>
        <v>*</v>
      </c>
      <c r="S50" s="87" t="str">
        <f t="shared" si="21"/>
        <v>*</v>
      </c>
      <c r="T50" s="88" t="str">
        <f t="shared" si="0"/>
        <v>*</v>
      </c>
      <c r="U50" s="87" t="str">
        <f t="shared" si="22"/>
        <v>*</v>
      </c>
      <c r="V50" s="87" t="str">
        <f t="shared" si="23"/>
        <v>*</v>
      </c>
      <c r="W50" s="87" t="str">
        <f t="shared" si="24"/>
        <v>*</v>
      </c>
      <c r="X50" s="88" t="str">
        <f t="shared" si="1"/>
        <v>*</v>
      </c>
      <c r="Y50" s="87" t="str">
        <f t="shared" si="25"/>
        <v>*</v>
      </c>
      <c r="Z50" s="87" t="str">
        <f t="shared" si="26"/>
        <v>*</v>
      </c>
      <c r="AA50" s="87" t="str">
        <f t="shared" si="27"/>
        <v>*</v>
      </c>
      <c r="AB50" s="88" t="str">
        <f t="shared" si="2"/>
        <v>*</v>
      </c>
      <c r="AD50" s="50" t="e">
        <f t="shared" si="3"/>
        <v>#VALUE!</v>
      </c>
      <c r="AE50" s="50" t="e">
        <f t="shared" si="4"/>
        <v>#VALUE!</v>
      </c>
      <c r="AF50" s="50" t="e">
        <f t="shared" si="5"/>
        <v>#VALUE!</v>
      </c>
      <c r="AG50" s="50" t="e">
        <f t="shared" si="6"/>
        <v>#VALUE!</v>
      </c>
      <c r="AH50" s="50" t="e">
        <f t="shared" si="7"/>
        <v>#VALUE!</v>
      </c>
      <c r="AI50" s="50" t="e">
        <f t="shared" si="8"/>
        <v>#VALUE!</v>
      </c>
      <c r="AJ50" s="50" t="e">
        <f t="shared" si="9"/>
        <v>#VALUE!</v>
      </c>
      <c r="AK50" s="50" t="e">
        <f t="shared" si="10"/>
        <v>#VALUE!</v>
      </c>
      <c r="AL50" s="50" t="e">
        <f t="shared" si="11"/>
        <v>#VALUE!</v>
      </c>
      <c r="AM50" s="50" t="e">
        <f t="shared" si="12"/>
        <v>#VALUE!</v>
      </c>
      <c r="AN50" s="50" t="e">
        <f t="shared" si="13"/>
        <v>#VALUE!</v>
      </c>
      <c r="AO50" s="50" t="e">
        <f t="shared" si="14"/>
        <v>#VALUE!</v>
      </c>
      <c r="AP50" s="50" t="e">
        <f t="shared" si="15"/>
        <v>#VALUE!</v>
      </c>
      <c r="AQ50" s="50" t="e">
        <f t="shared" si="16"/>
        <v>#VALUE!</v>
      </c>
      <c r="AR50" s="50" t="e">
        <f t="shared" si="17"/>
        <v>#VALUE!</v>
      </c>
    </row>
    <row r="51" spans="1:44" ht="14.65" thickBot="1" x14ac:dyDescent="0.5">
      <c r="A51" s="108" t="str">
        <f>'Ambient Data'!B49</f>
        <v>*</v>
      </c>
      <c r="B51" s="109" t="s">
        <v>20</v>
      </c>
      <c r="C51" s="109" t="s">
        <v>20</v>
      </c>
      <c r="D51" s="109" t="s">
        <v>20</v>
      </c>
      <c r="E51" s="109" t="s">
        <v>20</v>
      </c>
      <c r="F51" s="110" t="str">
        <f t="shared" si="18"/>
        <v>*</v>
      </c>
      <c r="G51" s="87" t="str">
        <f>IF(ISNUMBER('Ambient Data'!C49),'Ambient Data'!C49,"*")</f>
        <v>*</v>
      </c>
      <c r="H51" s="87" t="str">
        <f>IF(ISNUMBER('Ambient Data'!D49),'Ambient Data'!D49,"*")</f>
        <v>*</v>
      </c>
      <c r="I51" s="65" t="str">
        <f>IF(ISNUMBER('Ambient Data'!E49),'Ambient Data'!E49,"*")</f>
        <v>*</v>
      </c>
      <c r="J51" s="65" t="str">
        <f>IF(ISNUMBER('Ambient Data'!F49),'Ambient Data'!F49,"*")</f>
        <v>*</v>
      </c>
      <c r="K51" s="82" t="str">
        <f>IF(ISNUMBER('Ambient Data'!G49),'Ambient Data'!G49,"*")</f>
        <v>*</v>
      </c>
      <c r="L51" s="87" t="str">
        <f>IF(ISNUMBER('Effluent Data'!C49),'Effluent Data'!C49,"*")</f>
        <v>*</v>
      </c>
      <c r="M51" s="87" t="str">
        <f>IF(ISNUMBER('Effluent Data'!D49),'Effluent Data'!D49,"*")</f>
        <v>*</v>
      </c>
      <c r="N51" s="65" t="str">
        <f>IF(ISNUMBER('Effluent Data'!E49),'Effluent Data'!E49,"*")</f>
        <v>*</v>
      </c>
      <c r="O51" s="65" t="str">
        <f>IF(ISNUMBER('Effluent Data'!F49),'Effluent Data'!F49,"*")</f>
        <v>*</v>
      </c>
      <c r="P51" s="81" t="str">
        <f>IF(ISNUMBER('Effluent Data'!G49),'Effluent Data'!G49,"*")</f>
        <v>*</v>
      </c>
      <c r="Q51" s="87" t="str">
        <f t="shared" si="19"/>
        <v>*</v>
      </c>
      <c r="R51" s="87" t="str">
        <f t="shared" si="20"/>
        <v>*</v>
      </c>
      <c r="S51" s="87" t="str">
        <f t="shared" si="21"/>
        <v>*</v>
      </c>
      <c r="T51" s="88" t="str">
        <f t="shared" si="0"/>
        <v>*</v>
      </c>
      <c r="U51" s="87" t="str">
        <f t="shared" si="22"/>
        <v>*</v>
      </c>
      <c r="V51" s="87" t="str">
        <f t="shared" si="23"/>
        <v>*</v>
      </c>
      <c r="W51" s="87" t="str">
        <f t="shared" si="24"/>
        <v>*</v>
      </c>
      <c r="X51" s="88" t="str">
        <f t="shared" si="1"/>
        <v>*</v>
      </c>
      <c r="Y51" s="87" t="str">
        <f t="shared" si="25"/>
        <v>*</v>
      </c>
      <c r="Z51" s="87" t="str">
        <f t="shared" si="26"/>
        <v>*</v>
      </c>
      <c r="AA51" s="87" t="str">
        <f t="shared" si="27"/>
        <v>*</v>
      </c>
      <c r="AB51" s="88" t="str">
        <f t="shared" si="2"/>
        <v>*</v>
      </c>
      <c r="AD51" s="50" t="e">
        <f t="shared" si="3"/>
        <v>#VALUE!</v>
      </c>
      <c r="AE51" s="50" t="e">
        <f t="shared" si="4"/>
        <v>#VALUE!</v>
      </c>
      <c r="AF51" s="50" t="e">
        <f t="shared" si="5"/>
        <v>#VALUE!</v>
      </c>
      <c r="AG51" s="50" t="e">
        <f t="shared" si="6"/>
        <v>#VALUE!</v>
      </c>
      <c r="AH51" s="50" t="e">
        <f t="shared" si="7"/>
        <v>#VALUE!</v>
      </c>
      <c r="AI51" s="50" t="e">
        <f t="shared" si="8"/>
        <v>#VALUE!</v>
      </c>
      <c r="AJ51" s="50" t="e">
        <f t="shared" si="9"/>
        <v>#VALUE!</v>
      </c>
      <c r="AK51" s="50" t="e">
        <f t="shared" si="10"/>
        <v>#VALUE!</v>
      </c>
      <c r="AL51" s="50" t="e">
        <f t="shared" si="11"/>
        <v>#VALUE!</v>
      </c>
      <c r="AM51" s="50" t="e">
        <f t="shared" si="12"/>
        <v>#VALUE!</v>
      </c>
      <c r="AN51" s="50" t="e">
        <f t="shared" si="13"/>
        <v>#VALUE!</v>
      </c>
      <c r="AO51" s="50" t="e">
        <f t="shared" si="14"/>
        <v>#VALUE!</v>
      </c>
      <c r="AP51" s="50" t="e">
        <f t="shared" si="15"/>
        <v>#VALUE!</v>
      </c>
      <c r="AQ51" s="50" t="e">
        <f t="shared" si="16"/>
        <v>#VALUE!</v>
      </c>
      <c r="AR51" s="50" t="e">
        <f t="shared" si="17"/>
        <v>#VALUE!</v>
      </c>
    </row>
    <row r="52" spans="1:44" ht="14.65" thickBot="1" x14ac:dyDescent="0.5">
      <c r="A52" s="108" t="str">
        <f>'Ambient Data'!B50</f>
        <v>*</v>
      </c>
      <c r="B52" s="109" t="s">
        <v>20</v>
      </c>
      <c r="C52" s="109" t="s">
        <v>20</v>
      </c>
      <c r="D52" s="109" t="s">
        <v>20</v>
      </c>
      <c r="E52" s="109" t="s">
        <v>20</v>
      </c>
      <c r="F52" s="110" t="str">
        <f t="shared" si="18"/>
        <v>*</v>
      </c>
      <c r="G52" s="87" t="str">
        <f>IF(ISNUMBER('Ambient Data'!C50),'Ambient Data'!C50,"*")</f>
        <v>*</v>
      </c>
      <c r="H52" s="87" t="str">
        <f>IF(ISNUMBER('Ambient Data'!D50),'Ambient Data'!D50,"*")</f>
        <v>*</v>
      </c>
      <c r="I52" s="65" t="str">
        <f>IF(ISNUMBER('Ambient Data'!E50),'Ambient Data'!E50,"*")</f>
        <v>*</v>
      </c>
      <c r="J52" s="65" t="str">
        <f>IF(ISNUMBER('Ambient Data'!F50),'Ambient Data'!F50,"*")</f>
        <v>*</v>
      </c>
      <c r="K52" s="82" t="str">
        <f>IF(ISNUMBER('Ambient Data'!G50),'Ambient Data'!G50,"*")</f>
        <v>*</v>
      </c>
      <c r="L52" s="87" t="str">
        <f>IF(ISNUMBER('Effluent Data'!C50),'Effluent Data'!C50,"*")</f>
        <v>*</v>
      </c>
      <c r="M52" s="87" t="str">
        <f>IF(ISNUMBER('Effluent Data'!D50),'Effluent Data'!D50,"*")</f>
        <v>*</v>
      </c>
      <c r="N52" s="65" t="str">
        <f>IF(ISNUMBER('Effluent Data'!E50),'Effluent Data'!E50,"*")</f>
        <v>*</v>
      </c>
      <c r="O52" s="65" t="str">
        <f>IF(ISNUMBER('Effluent Data'!F50),'Effluent Data'!F50,"*")</f>
        <v>*</v>
      </c>
      <c r="P52" s="81" t="str">
        <f>IF(ISNUMBER('Effluent Data'!G50),'Effluent Data'!G50,"*")</f>
        <v>*</v>
      </c>
      <c r="Q52" s="87" t="str">
        <f t="shared" si="19"/>
        <v>*</v>
      </c>
      <c r="R52" s="87" t="str">
        <f t="shared" si="20"/>
        <v>*</v>
      </c>
      <c r="S52" s="87" t="str">
        <f t="shared" si="21"/>
        <v>*</v>
      </c>
      <c r="T52" s="88" t="str">
        <f t="shared" si="0"/>
        <v>*</v>
      </c>
      <c r="U52" s="87" t="str">
        <f t="shared" si="22"/>
        <v>*</v>
      </c>
      <c r="V52" s="87" t="str">
        <f t="shared" si="23"/>
        <v>*</v>
      </c>
      <c r="W52" s="87" t="str">
        <f t="shared" si="24"/>
        <v>*</v>
      </c>
      <c r="X52" s="88" t="str">
        <f t="shared" si="1"/>
        <v>*</v>
      </c>
      <c r="Y52" s="87" t="str">
        <f t="shared" si="25"/>
        <v>*</v>
      </c>
      <c r="Z52" s="87" t="str">
        <f t="shared" si="26"/>
        <v>*</v>
      </c>
      <c r="AA52" s="87" t="str">
        <f t="shared" si="27"/>
        <v>*</v>
      </c>
      <c r="AB52" s="88" t="str">
        <f t="shared" si="2"/>
        <v>*</v>
      </c>
      <c r="AD52" s="50" t="e">
        <f t="shared" si="3"/>
        <v>#VALUE!</v>
      </c>
      <c r="AE52" s="50" t="e">
        <f t="shared" si="4"/>
        <v>#VALUE!</v>
      </c>
      <c r="AF52" s="50" t="e">
        <f t="shared" si="5"/>
        <v>#VALUE!</v>
      </c>
      <c r="AG52" s="50" t="e">
        <f t="shared" si="6"/>
        <v>#VALUE!</v>
      </c>
      <c r="AH52" s="50" t="e">
        <f t="shared" si="7"/>
        <v>#VALUE!</v>
      </c>
      <c r="AI52" s="50" t="e">
        <f t="shared" si="8"/>
        <v>#VALUE!</v>
      </c>
      <c r="AJ52" s="50" t="e">
        <f t="shared" si="9"/>
        <v>#VALUE!</v>
      </c>
      <c r="AK52" s="50" t="e">
        <f t="shared" si="10"/>
        <v>#VALUE!</v>
      </c>
      <c r="AL52" s="50" t="e">
        <f t="shared" si="11"/>
        <v>#VALUE!</v>
      </c>
      <c r="AM52" s="50" t="e">
        <f t="shared" si="12"/>
        <v>#VALUE!</v>
      </c>
      <c r="AN52" s="50" t="e">
        <f t="shared" si="13"/>
        <v>#VALUE!</v>
      </c>
      <c r="AO52" s="50" t="e">
        <f t="shared" si="14"/>
        <v>#VALUE!</v>
      </c>
      <c r="AP52" s="50" t="e">
        <f t="shared" si="15"/>
        <v>#VALUE!</v>
      </c>
      <c r="AQ52" s="50" t="e">
        <f t="shared" si="16"/>
        <v>#VALUE!</v>
      </c>
      <c r="AR52" s="50" t="e">
        <f t="shared" si="17"/>
        <v>#VALUE!</v>
      </c>
    </row>
    <row r="53" spans="1:44" ht="14.65" thickBot="1" x14ac:dyDescent="0.5">
      <c r="A53" s="108" t="str">
        <f>'Ambient Data'!B51</f>
        <v>*</v>
      </c>
      <c r="B53" s="109" t="s">
        <v>20</v>
      </c>
      <c r="C53" s="109" t="s">
        <v>20</v>
      </c>
      <c r="D53" s="109" t="s">
        <v>20</v>
      </c>
      <c r="E53" s="109" t="s">
        <v>20</v>
      </c>
      <c r="F53" s="110" t="str">
        <f t="shared" si="18"/>
        <v>*</v>
      </c>
      <c r="G53" s="87" t="str">
        <f>IF(ISNUMBER('Ambient Data'!C51),'Ambient Data'!C51,"*")</f>
        <v>*</v>
      </c>
      <c r="H53" s="87" t="str">
        <f>IF(ISNUMBER('Ambient Data'!D51),'Ambient Data'!D51,"*")</f>
        <v>*</v>
      </c>
      <c r="I53" s="65" t="str">
        <f>IF(ISNUMBER('Ambient Data'!E51),'Ambient Data'!E51,"*")</f>
        <v>*</v>
      </c>
      <c r="J53" s="65" t="str">
        <f>IF(ISNUMBER('Ambient Data'!F51),'Ambient Data'!F51,"*")</f>
        <v>*</v>
      </c>
      <c r="K53" s="82" t="str">
        <f>IF(ISNUMBER('Ambient Data'!G51),'Ambient Data'!G51,"*")</f>
        <v>*</v>
      </c>
      <c r="L53" s="87" t="str">
        <f>IF(ISNUMBER('Effluent Data'!C51),'Effluent Data'!C51,"*")</f>
        <v>*</v>
      </c>
      <c r="M53" s="87" t="str">
        <f>IF(ISNUMBER('Effluent Data'!D51),'Effluent Data'!D51,"*")</f>
        <v>*</v>
      </c>
      <c r="N53" s="65" t="str">
        <f>IF(ISNUMBER('Effluent Data'!E51),'Effluent Data'!E51,"*")</f>
        <v>*</v>
      </c>
      <c r="O53" s="65" t="str">
        <f>IF(ISNUMBER('Effluent Data'!F51),'Effluent Data'!F51,"*")</f>
        <v>*</v>
      </c>
      <c r="P53" s="81" t="str">
        <f>IF(ISNUMBER('Effluent Data'!G51),'Effluent Data'!G51,"*")</f>
        <v>*</v>
      </c>
      <c r="Q53" s="87" t="str">
        <f t="shared" si="19"/>
        <v>*</v>
      </c>
      <c r="R53" s="87" t="str">
        <f t="shared" si="20"/>
        <v>*</v>
      </c>
      <c r="S53" s="87" t="str">
        <f t="shared" si="21"/>
        <v>*</v>
      </c>
      <c r="T53" s="88" t="str">
        <f t="shared" si="0"/>
        <v>*</v>
      </c>
      <c r="U53" s="87" t="str">
        <f t="shared" si="22"/>
        <v>*</v>
      </c>
      <c r="V53" s="87" t="str">
        <f t="shared" si="23"/>
        <v>*</v>
      </c>
      <c r="W53" s="87" t="str">
        <f t="shared" si="24"/>
        <v>*</v>
      </c>
      <c r="X53" s="88" t="str">
        <f t="shared" si="1"/>
        <v>*</v>
      </c>
      <c r="Y53" s="87" t="str">
        <f t="shared" si="25"/>
        <v>*</v>
      </c>
      <c r="Z53" s="87" t="str">
        <f t="shared" si="26"/>
        <v>*</v>
      </c>
      <c r="AA53" s="87" t="str">
        <f t="shared" si="27"/>
        <v>*</v>
      </c>
      <c r="AB53" s="88" t="str">
        <f t="shared" si="2"/>
        <v>*</v>
      </c>
      <c r="AD53" s="50" t="e">
        <f t="shared" si="3"/>
        <v>#VALUE!</v>
      </c>
      <c r="AE53" s="50" t="e">
        <f t="shared" si="4"/>
        <v>#VALUE!</v>
      </c>
      <c r="AF53" s="50" t="e">
        <f t="shared" si="5"/>
        <v>#VALUE!</v>
      </c>
      <c r="AG53" s="50" t="e">
        <f t="shared" si="6"/>
        <v>#VALUE!</v>
      </c>
      <c r="AH53" s="50" t="e">
        <f t="shared" si="7"/>
        <v>#VALUE!</v>
      </c>
      <c r="AI53" s="50" t="e">
        <f t="shared" si="8"/>
        <v>#VALUE!</v>
      </c>
      <c r="AJ53" s="50" t="e">
        <f t="shared" si="9"/>
        <v>#VALUE!</v>
      </c>
      <c r="AK53" s="50" t="e">
        <f t="shared" si="10"/>
        <v>#VALUE!</v>
      </c>
      <c r="AL53" s="50" t="e">
        <f t="shared" si="11"/>
        <v>#VALUE!</v>
      </c>
      <c r="AM53" s="50" t="e">
        <f t="shared" si="12"/>
        <v>#VALUE!</v>
      </c>
      <c r="AN53" s="50" t="e">
        <f t="shared" si="13"/>
        <v>#VALUE!</v>
      </c>
      <c r="AO53" s="50" t="e">
        <f t="shared" si="14"/>
        <v>#VALUE!</v>
      </c>
      <c r="AP53" s="50" t="e">
        <f t="shared" si="15"/>
        <v>#VALUE!</v>
      </c>
      <c r="AQ53" s="50" t="e">
        <f t="shared" si="16"/>
        <v>#VALUE!</v>
      </c>
      <c r="AR53" s="50" t="e">
        <f t="shared" si="17"/>
        <v>#VALUE!</v>
      </c>
    </row>
    <row r="54" spans="1:44" ht="14.65" thickBot="1" x14ac:dyDescent="0.5">
      <c r="A54" s="108" t="str">
        <f>'Ambient Data'!B52</f>
        <v>*</v>
      </c>
      <c r="B54" s="109" t="s">
        <v>20</v>
      </c>
      <c r="C54" s="109" t="s">
        <v>20</v>
      </c>
      <c r="D54" s="109" t="s">
        <v>20</v>
      </c>
      <c r="E54" s="109" t="s">
        <v>20</v>
      </c>
      <c r="F54" s="110" t="str">
        <f t="shared" si="18"/>
        <v>*</v>
      </c>
      <c r="G54" s="87" t="str">
        <f>IF(ISNUMBER('Ambient Data'!C52),'Ambient Data'!C52,"*")</f>
        <v>*</v>
      </c>
      <c r="H54" s="87" t="str">
        <f>IF(ISNUMBER('Ambient Data'!D52),'Ambient Data'!D52,"*")</f>
        <v>*</v>
      </c>
      <c r="I54" s="65" t="str">
        <f>IF(ISNUMBER('Ambient Data'!E52),'Ambient Data'!E52,"*")</f>
        <v>*</v>
      </c>
      <c r="J54" s="65" t="str">
        <f>IF(ISNUMBER('Ambient Data'!F52),'Ambient Data'!F52,"*")</f>
        <v>*</v>
      </c>
      <c r="K54" s="82" t="str">
        <f>IF(ISNUMBER('Ambient Data'!G52),'Ambient Data'!G52,"*")</f>
        <v>*</v>
      </c>
      <c r="L54" s="87" t="str">
        <f>IF(ISNUMBER('Effluent Data'!C52),'Effluent Data'!C52,"*")</f>
        <v>*</v>
      </c>
      <c r="M54" s="87" t="str">
        <f>IF(ISNUMBER('Effluent Data'!D52),'Effluent Data'!D52,"*")</f>
        <v>*</v>
      </c>
      <c r="N54" s="65" t="str">
        <f>IF(ISNUMBER('Effluent Data'!E52),'Effluent Data'!E52,"*")</f>
        <v>*</v>
      </c>
      <c r="O54" s="65" t="str">
        <f>IF(ISNUMBER('Effluent Data'!F52),'Effluent Data'!F52,"*")</f>
        <v>*</v>
      </c>
      <c r="P54" s="81" t="str">
        <f>IF(ISNUMBER('Effluent Data'!G52),'Effluent Data'!G52,"*")</f>
        <v>*</v>
      </c>
      <c r="Q54" s="87" t="str">
        <f t="shared" si="19"/>
        <v>*</v>
      </c>
      <c r="R54" s="87" t="str">
        <f t="shared" si="20"/>
        <v>*</v>
      </c>
      <c r="S54" s="87" t="str">
        <f t="shared" si="21"/>
        <v>*</v>
      </c>
      <c r="T54" s="88" t="str">
        <f t="shared" si="0"/>
        <v>*</v>
      </c>
      <c r="U54" s="87" t="str">
        <f t="shared" si="22"/>
        <v>*</v>
      </c>
      <c r="V54" s="87" t="str">
        <f t="shared" si="23"/>
        <v>*</v>
      </c>
      <c r="W54" s="87" t="str">
        <f t="shared" si="24"/>
        <v>*</v>
      </c>
      <c r="X54" s="88" t="str">
        <f t="shared" si="1"/>
        <v>*</v>
      </c>
      <c r="Y54" s="87" t="str">
        <f t="shared" si="25"/>
        <v>*</v>
      </c>
      <c r="Z54" s="87" t="str">
        <f t="shared" si="26"/>
        <v>*</v>
      </c>
      <c r="AA54" s="87" t="str">
        <f t="shared" si="27"/>
        <v>*</v>
      </c>
      <c r="AB54" s="88" t="str">
        <f t="shared" si="2"/>
        <v>*</v>
      </c>
      <c r="AD54" s="50" t="e">
        <f t="shared" si="3"/>
        <v>#VALUE!</v>
      </c>
      <c r="AE54" s="50" t="e">
        <f t="shared" si="4"/>
        <v>#VALUE!</v>
      </c>
      <c r="AF54" s="50" t="e">
        <f t="shared" si="5"/>
        <v>#VALUE!</v>
      </c>
      <c r="AG54" s="50" t="e">
        <f t="shared" si="6"/>
        <v>#VALUE!</v>
      </c>
      <c r="AH54" s="50" t="e">
        <f t="shared" si="7"/>
        <v>#VALUE!</v>
      </c>
      <c r="AI54" s="50" t="e">
        <f t="shared" si="8"/>
        <v>#VALUE!</v>
      </c>
      <c r="AJ54" s="50" t="e">
        <f t="shared" si="9"/>
        <v>#VALUE!</v>
      </c>
      <c r="AK54" s="50" t="e">
        <f t="shared" si="10"/>
        <v>#VALUE!</v>
      </c>
      <c r="AL54" s="50" t="e">
        <f t="shared" si="11"/>
        <v>#VALUE!</v>
      </c>
      <c r="AM54" s="50" t="e">
        <f t="shared" si="12"/>
        <v>#VALUE!</v>
      </c>
      <c r="AN54" s="50" t="e">
        <f t="shared" si="13"/>
        <v>#VALUE!</v>
      </c>
      <c r="AO54" s="50" t="e">
        <f t="shared" si="14"/>
        <v>#VALUE!</v>
      </c>
      <c r="AP54" s="50" t="e">
        <f t="shared" si="15"/>
        <v>#VALUE!</v>
      </c>
      <c r="AQ54" s="50" t="e">
        <f t="shared" si="16"/>
        <v>#VALUE!</v>
      </c>
      <c r="AR54" s="50" t="e">
        <f t="shared" si="17"/>
        <v>#VALUE!</v>
      </c>
    </row>
    <row r="55" spans="1:44" ht="14.65" thickBot="1" x14ac:dyDescent="0.5">
      <c r="A55" s="108" t="str">
        <f>'Ambient Data'!B53</f>
        <v>*</v>
      </c>
      <c r="B55" s="109" t="s">
        <v>20</v>
      </c>
      <c r="C55" s="109" t="s">
        <v>20</v>
      </c>
      <c r="D55" s="109" t="s">
        <v>20</v>
      </c>
      <c r="E55" s="109" t="s">
        <v>20</v>
      </c>
      <c r="F55" s="110" t="str">
        <f t="shared" si="18"/>
        <v>*</v>
      </c>
      <c r="G55" s="87" t="str">
        <f>IF(ISNUMBER('Ambient Data'!C53),'Ambient Data'!C53,"*")</f>
        <v>*</v>
      </c>
      <c r="H55" s="87" t="str">
        <f>IF(ISNUMBER('Ambient Data'!D53),'Ambient Data'!D53,"*")</f>
        <v>*</v>
      </c>
      <c r="I55" s="65" t="str">
        <f>IF(ISNUMBER('Ambient Data'!E53),'Ambient Data'!E53,"*")</f>
        <v>*</v>
      </c>
      <c r="J55" s="65" t="str">
        <f>IF(ISNUMBER('Ambient Data'!F53),'Ambient Data'!F53,"*")</f>
        <v>*</v>
      </c>
      <c r="K55" s="82" t="str">
        <f>IF(ISNUMBER('Ambient Data'!G53),'Ambient Data'!G53,"*")</f>
        <v>*</v>
      </c>
      <c r="L55" s="87" t="str">
        <f>IF(ISNUMBER('Effluent Data'!C53),'Effluent Data'!C53,"*")</f>
        <v>*</v>
      </c>
      <c r="M55" s="87" t="str">
        <f>IF(ISNUMBER('Effluent Data'!D53),'Effluent Data'!D53,"*")</f>
        <v>*</v>
      </c>
      <c r="N55" s="65" t="str">
        <f>IF(ISNUMBER('Effluent Data'!E53),'Effluent Data'!E53,"*")</f>
        <v>*</v>
      </c>
      <c r="O55" s="65" t="str">
        <f>IF(ISNUMBER('Effluent Data'!F53),'Effluent Data'!F53,"*")</f>
        <v>*</v>
      </c>
      <c r="P55" s="81" t="str">
        <f>IF(ISNUMBER('Effluent Data'!G53),'Effluent Data'!G53,"*")</f>
        <v>*</v>
      </c>
      <c r="Q55" s="87" t="str">
        <f t="shared" si="19"/>
        <v>*</v>
      </c>
      <c r="R55" s="87" t="str">
        <f t="shared" si="20"/>
        <v>*</v>
      </c>
      <c r="S55" s="87" t="str">
        <f t="shared" si="21"/>
        <v>*</v>
      </c>
      <c r="T55" s="88" t="str">
        <f t="shared" si="0"/>
        <v>*</v>
      </c>
      <c r="U55" s="87" t="str">
        <f t="shared" si="22"/>
        <v>*</v>
      </c>
      <c r="V55" s="87" t="str">
        <f t="shared" si="23"/>
        <v>*</v>
      </c>
      <c r="W55" s="87" t="str">
        <f t="shared" si="24"/>
        <v>*</v>
      </c>
      <c r="X55" s="88" t="str">
        <f t="shared" si="1"/>
        <v>*</v>
      </c>
      <c r="Y55" s="87" t="str">
        <f t="shared" si="25"/>
        <v>*</v>
      </c>
      <c r="Z55" s="87" t="str">
        <f t="shared" si="26"/>
        <v>*</v>
      </c>
      <c r="AA55" s="87" t="str">
        <f t="shared" si="27"/>
        <v>*</v>
      </c>
      <c r="AB55" s="88" t="str">
        <f t="shared" si="2"/>
        <v>*</v>
      </c>
      <c r="AD55" s="50" t="e">
        <f t="shared" si="3"/>
        <v>#VALUE!</v>
      </c>
      <c r="AE55" s="50" t="e">
        <f t="shared" si="4"/>
        <v>#VALUE!</v>
      </c>
      <c r="AF55" s="50" t="e">
        <f t="shared" si="5"/>
        <v>#VALUE!</v>
      </c>
      <c r="AG55" s="50" t="e">
        <f t="shared" si="6"/>
        <v>#VALUE!</v>
      </c>
      <c r="AH55" s="50" t="e">
        <f t="shared" si="7"/>
        <v>#VALUE!</v>
      </c>
      <c r="AI55" s="50" t="e">
        <f t="shared" si="8"/>
        <v>#VALUE!</v>
      </c>
      <c r="AJ55" s="50" t="e">
        <f t="shared" si="9"/>
        <v>#VALUE!</v>
      </c>
      <c r="AK55" s="50" t="e">
        <f t="shared" si="10"/>
        <v>#VALUE!</v>
      </c>
      <c r="AL55" s="50" t="e">
        <f t="shared" si="11"/>
        <v>#VALUE!</v>
      </c>
      <c r="AM55" s="50" t="e">
        <f t="shared" si="12"/>
        <v>#VALUE!</v>
      </c>
      <c r="AN55" s="50" t="e">
        <f t="shared" si="13"/>
        <v>#VALUE!</v>
      </c>
      <c r="AO55" s="50" t="e">
        <f t="shared" si="14"/>
        <v>#VALUE!</v>
      </c>
      <c r="AP55" s="50" t="e">
        <f t="shared" si="15"/>
        <v>#VALUE!</v>
      </c>
      <c r="AQ55" s="50" t="e">
        <f t="shared" si="16"/>
        <v>#VALUE!</v>
      </c>
      <c r="AR55" s="50" t="e">
        <f t="shared" si="17"/>
        <v>#VALUE!</v>
      </c>
    </row>
    <row r="56" spans="1:44" ht="14.65" thickBot="1" x14ac:dyDescent="0.5">
      <c r="A56" s="108" t="str">
        <f>'Ambient Data'!B54</f>
        <v>*</v>
      </c>
      <c r="B56" s="109" t="s">
        <v>20</v>
      </c>
      <c r="C56" s="109" t="s">
        <v>20</v>
      </c>
      <c r="D56" s="109" t="s">
        <v>20</v>
      </c>
      <c r="E56" s="109" t="s">
        <v>20</v>
      </c>
      <c r="F56" s="110" t="str">
        <f t="shared" si="18"/>
        <v>*</v>
      </c>
      <c r="G56" s="87" t="str">
        <f>IF(ISNUMBER('Ambient Data'!C54),'Ambient Data'!C54,"*")</f>
        <v>*</v>
      </c>
      <c r="H56" s="87" t="str">
        <f>IF(ISNUMBER('Ambient Data'!D54),'Ambient Data'!D54,"*")</f>
        <v>*</v>
      </c>
      <c r="I56" s="65" t="str">
        <f>IF(ISNUMBER('Ambient Data'!E54),'Ambient Data'!E54,"*")</f>
        <v>*</v>
      </c>
      <c r="J56" s="65" t="str">
        <f>IF(ISNUMBER('Ambient Data'!F54),'Ambient Data'!F54,"*")</f>
        <v>*</v>
      </c>
      <c r="K56" s="82" t="str">
        <f>IF(ISNUMBER('Ambient Data'!G54),'Ambient Data'!G54,"*")</f>
        <v>*</v>
      </c>
      <c r="L56" s="87" t="str">
        <f>IF(ISNUMBER('Effluent Data'!C54),'Effluent Data'!C54,"*")</f>
        <v>*</v>
      </c>
      <c r="M56" s="87" t="str">
        <f>IF(ISNUMBER('Effluent Data'!D54),'Effluent Data'!D54,"*")</f>
        <v>*</v>
      </c>
      <c r="N56" s="65" t="str">
        <f>IF(ISNUMBER('Effluent Data'!E54),'Effluent Data'!E54,"*")</f>
        <v>*</v>
      </c>
      <c r="O56" s="65" t="str">
        <f>IF(ISNUMBER('Effluent Data'!F54),'Effluent Data'!F54,"*")</f>
        <v>*</v>
      </c>
      <c r="P56" s="81" t="str">
        <f>IF(ISNUMBER('Effluent Data'!G54),'Effluent Data'!G54,"*")</f>
        <v>*</v>
      </c>
      <c r="Q56" s="87" t="str">
        <f t="shared" si="19"/>
        <v>*</v>
      </c>
      <c r="R56" s="87" t="str">
        <f t="shared" si="20"/>
        <v>*</v>
      </c>
      <c r="S56" s="87" t="str">
        <f t="shared" si="21"/>
        <v>*</v>
      </c>
      <c r="T56" s="88" t="str">
        <f t="shared" si="0"/>
        <v>*</v>
      </c>
      <c r="U56" s="87" t="str">
        <f t="shared" si="22"/>
        <v>*</v>
      </c>
      <c r="V56" s="87" t="str">
        <f t="shared" si="23"/>
        <v>*</v>
      </c>
      <c r="W56" s="87" t="str">
        <f t="shared" si="24"/>
        <v>*</v>
      </c>
      <c r="X56" s="88" t="str">
        <f t="shared" si="1"/>
        <v>*</v>
      </c>
      <c r="Y56" s="87" t="str">
        <f t="shared" si="25"/>
        <v>*</v>
      </c>
      <c r="Z56" s="87" t="str">
        <f t="shared" si="26"/>
        <v>*</v>
      </c>
      <c r="AA56" s="87" t="str">
        <f t="shared" si="27"/>
        <v>*</v>
      </c>
      <c r="AB56" s="88" t="str">
        <f t="shared" si="2"/>
        <v>*</v>
      </c>
      <c r="AD56" s="50" t="e">
        <f t="shared" si="3"/>
        <v>#VALUE!</v>
      </c>
      <c r="AE56" s="50" t="e">
        <f t="shared" si="4"/>
        <v>#VALUE!</v>
      </c>
      <c r="AF56" s="50" t="e">
        <f t="shared" si="5"/>
        <v>#VALUE!</v>
      </c>
      <c r="AG56" s="50" t="e">
        <f t="shared" si="6"/>
        <v>#VALUE!</v>
      </c>
      <c r="AH56" s="50" t="e">
        <f t="shared" si="7"/>
        <v>#VALUE!</v>
      </c>
      <c r="AI56" s="50" t="e">
        <f t="shared" si="8"/>
        <v>#VALUE!</v>
      </c>
      <c r="AJ56" s="50" t="e">
        <f t="shared" si="9"/>
        <v>#VALUE!</v>
      </c>
      <c r="AK56" s="50" t="e">
        <f t="shared" si="10"/>
        <v>#VALUE!</v>
      </c>
      <c r="AL56" s="50" t="e">
        <f t="shared" si="11"/>
        <v>#VALUE!</v>
      </c>
      <c r="AM56" s="50" t="e">
        <f t="shared" si="12"/>
        <v>#VALUE!</v>
      </c>
      <c r="AN56" s="50" t="e">
        <f t="shared" si="13"/>
        <v>#VALUE!</v>
      </c>
      <c r="AO56" s="50" t="e">
        <f t="shared" si="14"/>
        <v>#VALUE!</v>
      </c>
      <c r="AP56" s="50" t="e">
        <f t="shared" si="15"/>
        <v>#VALUE!</v>
      </c>
      <c r="AQ56" s="50" t="e">
        <f t="shared" si="16"/>
        <v>#VALUE!</v>
      </c>
      <c r="AR56" s="50" t="e">
        <f t="shared" si="17"/>
        <v>#VALUE!</v>
      </c>
    </row>
    <row r="57" spans="1:44" x14ac:dyDescent="0.45">
      <c r="A57" s="108" t="str">
        <f>'Ambient Data'!B55</f>
        <v>*</v>
      </c>
      <c r="B57" s="109" t="s">
        <v>20</v>
      </c>
      <c r="C57" s="109" t="s">
        <v>20</v>
      </c>
      <c r="D57" s="109" t="s">
        <v>20</v>
      </c>
      <c r="E57" s="109" t="s">
        <v>20</v>
      </c>
      <c r="F57" s="110" t="str">
        <f t="shared" si="18"/>
        <v>*</v>
      </c>
      <c r="G57" s="87" t="str">
        <f>IF(ISNUMBER('Ambient Data'!C55),'Ambient Data'!C55,"*")</f>
        <v>*</v>
      </c>
      <c r="H57" s="87" t="str">
        <f>IF(ISNUMBER('Ambient Data'!D55),'Ambient Data'!D55,"*")</f>
        <v>*</v>
      </c>
      <c r="I57" s="65" t="str">
        <f>IF(ISNUMBER('Ambient Data'!E55),'Ambient Data'!E55,"*")</f>
        <v>*</v>
      </c>
      <c r="J57" s="65" t="str">
        <f>IF(ISNUMBER('Ambient Data'!F55),'Ambient Data'!F55,"*")</f>
        <v>*</v>
      </c>
      <c r="K57" s="82" t="str">
        <f>IF(ISNUMBER('Ambient Data'!G55),'Ambient Data'!G55,"*")</f>
        <v>*</v>
      </c>
      <c r="L57" s="87" t="str">
        <f>IF(ISNUMBER('Effluent Data'!C55),'Effluent Data'!C55,"*")</f>
        <v>*</v>
      </c>
      <c r="M57" s="87" t="str">
        <f>IF(ISNUMBER('Effluent Data'!D55),'Effluent Data'!D55,"*")</f>
        <v>*</v>
      </c>
      <c r="N57" s="65" t="str">
        <f>IF(ISNUMBER('Effluent Data'!E55),'Effluent Data'!E55,"*")</f>
        <v>*</v>
      </c>
      <c r="O57" s="65" t="str">
        <f>IF(ISNUMBER('Effluent Data'!F55),'Effluent Data'!F55,"*")</f>
        <v>*</v>
      </c>
      <c r="P57" s="81" t="str">
        <f>IF(ISNUMBER('Effluent Data'!G55),'Effluent Data'!G55,"*")</f>
        <v>*</v>
      </c>
      <c r="Q57" s="87" t="str">
        <f t="shared" si="19"/>
        <v>*</v>
      </c>
      <c r="R57" s="87" t="str">
        <f t="shared" si="20"/>
        <v>*</v>
      </c>
      <c r="S57" s="87" t="str">
        <f t="shared" si="21"/>
        <v>*</v>
      </c>
      <c r="T57" s="88" t="str">
        <f t="shared" si="0"/>
        <v>*</v>
      </c>
      <c r="U57" s="87" t="str">
        <f t="shared" si="22"/>
        <v>*</v>
      </c>
      <c r="V57" s="87" t="str">
        <f t="shared" si="23"/>
        <v>*</v>
      </c>
      <c r="W57" s="87" t="str">
        <f t="shared" si="24"/>
        <v>*</v>
      </c>
      <c r="X57" s="88" t="str">
        <f t="shared" si="1"/>
        <v>*</v>
      </c>
      <c r="Y57" s="87" t="str">
        <f t="shared" si="25"/>
        <v>*</v>
      </c>
      <c r="Z57" s="87" t="str">
        <f t="shared" si="26"/>
        <v>*</v>
      </c>
      <c r="AA57" s="87" t="str">
        <f t="shared" si="27"/>
        <v>*</v>
      </c>
      <c r="AB57" s="88" t="str">
        <f t="shared" si="2"/>
        <v>*</v>
      </c>
      <c r="AD57" s="50" t="e">
        <f t="shared" si="3"/>
        <v>#VALUE!</v>
      </c>
      <c r="AE57" s="50" t="e">
        <f t="shared" si="4"/>
        <v>#VALUE!</v>
      </c>
      <c r="AF57" s="50" t="e">
        <f t="shared" si="5"/>
        <v>#VALUE!</v>
      </c>
      <c r="AG57" s="50" t="e">
        <f t="shared" si="6"/>
        <v>#VALUE!</v>
      </c>
      <c r="AH57" s="50" t="e">
        <f t="shared" si="7"/>
        <v>#VALUE!</v>
      </c>
      <c r="AI57" s="50" t="e">
        <f t="shared" si="8"/>
        <v>#VALUE!</v>
      </c>
      <c r="AJ57" s="50" t="e">
        <f t="shared" si="9"/>
        <v>#VALUE!</v>
      </c>
      <c r="AK57" s="50" t="e">
        <f t="shared" si="10"/>
        <v>#VALUE!</v>
      </c>
      <c r="AL57" s="50" t="e">
        <f t="shared" si="11"/>
        <v>#VALUE!</v>
      </c>
      <c r="AM57" s="50" t="e">
        <f t="shared" si="12"/>
        <v>#VALUE!</v>
      </c>
      <c r="AN57" s="50" t="e">
        <f t="shared" si="13"/>
        <v>#VALUE!</v>
      </c>
      <c r="AO57" s="50" t="e">
        <f t="shared" si="14"/>
        <v>#VALUE!</v>
      </c>
      <c r="AP57" s="50" t="e">
        <f t="shared" si="15"/>
        <v>#VALUE!</v>
      </c>
      <c r="AQ57" s="50" t="e">
        <f t="shared" si="16"/>
        <v>#VALUE!</v>
      </c>
      <c r="AR57" s="50" t="e">
        <f t="shared" si="17"/>
        <v>#VALUE!</v>
      </c>
    </row>
    <row r="58" spans="1:44" x14ac:dyDescent="0.45">
      <c r="G58" s="2"/>
      <c r="H58" s="2"/>
      <c r="I58" s="2"/>
      <c r="J58" s="2"/>
      <c r="K58" s="2"/>
      <c r="L58" s="83"/>
      <c r="M58" s="2"/>
      <c r="N58" s="2"/>
      <c r="O58" s="2"/>
      <c r="P58" s="84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44" x14ac:dyDescent="0.45">
      <c r="G59" s="2"/>
      <c r="H59" s="2"/>
      <c r="I59" s="2"/>
      <c r="J59" s="2"/>
      <c r="K59" s="2"/>
      <c r="L59" s="83"/>
      <c r="M59" s="2"/>
      <c r="N59" s="2"/>
      <c r="O59" s="2"/>
      <c r="P59" s="84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44" s="2" customFormat="1" x14ac:dyDescent="0.45">
      <c r="L60" s="83"/>
      <c r="P60" s="84"/>
    </row>
    <row r="61" spans="1:44" s="2" customFormat="1" x14ac:dyDescent="0.45">
      <c r="L61" s="83"/>
      <c r="P61" s="84"/>
    </row>
    <row r="62" spans="1:44" s="2" customFormat="1" x14ac:dyDescent="0.45">
      <c r="L62" s="83"/>
      <c r="P62" s="84"/>
    </row>
    <row r="63" spans="1:44" s="2" customFormat="1" x14ac:dyDescent="0.45">
      <c r="L63" s="83"/>
      <c r="P63" s="84"/>
    </row>
    <row r="64" spans="1:44" s="2" customFormat="1" x14ac:dyDescent="0.45">
      <c r="L64" s="83"/>
      <c r="P64" s="84"/>
    </row>
    <row r="65" spans="7:28" s="2" customFormat="1" x14ac:dyDescent="0.45">
      <c r="L65" s="83"/>
      <c r="P65" s="84"/>
    </row>
    <row r="66" spans="7:28" s="2" customFormat="1" x14ac:dyDescent="0.45">
      <c r="L66" s="83"/>
      <c r="P66" s="84"/>
    </row>
    <row r="67" spans="7:28" s="2" customFormat="1" x14ac:dyDescent="0.45">
      <c r="L67" s="83"/>
      <c r="P67" s="84"/>
    </row>
    <row r="68" spans="7:28" s="2" customFormat="1" x14ac:dyDescent="0.45">
      <c r="L68" s="83"/>
      <c r="P68" s="84"/>
    </row>
    <row r="69" spans="7:28" s="2" customFormat="1" x14ac:dyDescent="0.45">
      <c r="L69" s="83"/>
      <c r="P69" s="84"/>
    </row>
    <row r="70" spans="7:28" s="2" customFormat="1" x14ac:dyDescent="0.45">
      <c r="L70" s="83"/>
      <c r="P70" s="84"/>
    </row>
    <row r="71" spans="7:28" s="2" customFormat="1" x14ac:dyDescent="0.45">
      <c r="L71" s="83"/>
      <c r="P71" s="84"/>
    </row>
    <row r="72" spans="7:28" s="2" customFormat="1" x14ac:dyDescent="0.45">
      <c r="L72" s="83"/>
      <c r="P72" s="84"/>
    </row>
    <row r="73" spans="7:28" s="2" customFormat="1" x14ac:dyDescent="0.45">
      <c r="L73" s="83"/>
      <c r="P73" s="84"/>
    </row>
    <row r="74" spans="7:28" x14ac:dyDescent="0.45">
      <c r="G74" s="2"/>
      <c r="H74" s="2"/>
      <c r="I74" s="2"/>
      <c r="J74" s="2"/>
      <c r="K74" s="2"/>
      <c r="L74" s="83"/>
      <c r="M74" s="2"/>
      <c r="N74" s="2"/>
      <c r="O74" s="2"/>
      <c r="P74" s="8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7:28" x14ac:dyDescent="0.45">
      <c r="G75" s="2"/>
      <c r="H75" s="2"/>
      <c r="I75" s="2"/>
      <c r="J75" s="2"/>
      <c r="K75" s="2"/>
      <c r="L75" s="83"/>
      <c r="M75" s="2"/>
      <c r="N75" s="2"/>
      <c r="O75" s="2"/>
      <c r="P75" s="84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7:28" x14ac:dyDescent="0.45">
      <c r="G76" s="2"/>
      <c r="H76" s="2"/>
      <c r="I76" s="2"/>
      <c r="J76" s="2"/>
      <c r="K76" s="2"/>
      <c r="L76" s="83"/>
      <c r="M76" s="2"/>
      <c r="N76" s="2"/>
      <c r="O76" s="2"/>
      <c r="P76" s="84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7:28" x14ac:dyDescent="0.45">
      <c r="G77" s="2"/>
      <c r="H77" s="2"/>
      <c r="I77" s="2"/>
      <c r="J77" s="2"/>
      <c r="K77" s="2"/>
      <c r="L77" s="83"/>
      <c r="M77" s="2"/>
      <c r="N77" s="2"/>
      <c r="O77" s="2"/>
      <c r="P77" s="84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7:28" x14ac:dyDescent="0.45">
      <c r="G78" s="2"/>
      <c r="H78" s="2"/>
      <c r="I78" s="2"/>
      <c r="J78" s="2"/>
      <c r="K78" s="2"/>
      <c r="L78" s="83"/>
      <c r="M78" s="2"/>
      <c r="N78" s="2"/>
      <c r="O78" s="2"/>
      <c r="P78" s="84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7:28" x14ac:dyDescent="0.45">
      <c r="G79" s="2"/>
      <c r="H79" s="2"/>
      <c r="I79" s="2"/>
      <c r="J79" s="2"/>
      <c r="K79" s="2"/>
      <c r="L79" s="83"/>
      <c r="M79" s="2"/>
      <c r="N79" s="2"/>
      <c r="O79" s="2"/>
      <c r="P79" s="84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7:28" x14ac:dyDescent="0.45">
      <c r="G80" s="2"/>
      <c r="H80" s="2"/>
      <c r="I80" s="2"/>
      <c r="J80" s="2"/>
      <c r="K80" s="2"/>
      <c r="L80" s="83"/>
      <c r="M80" s="2"/>
      <c r="N80" s="2"/>
      <c r="O80" s="2"/>
      <c r="P80" s="8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7:28" x14ac:dyDescent="0.45">
      <c r="G81" s="2"/>
      <c r="H81" s="2"/>
      <c r="I81" s="2"/>
      <c r="J81" s="2"/>
      <c r="K81" s="2"/>
      <c r="L81" s="83"/>
      <c r="M81" s="2"/>
      <c r="N81" s="2"/>
      <c r="O81" s="2"/>
      <c r="P81" s="84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7:28" x14ac:dyDescent="0.45">
      <c r="G82" s="2"/>
      <c r="H82" s="2"/>
      <c r="I82" s="2"/>
      <c r="J82" s="2"/>
      <c r="K82" s="2"/>
      <c r="L82" s="83"/>
      <c r="M82" s="2"/>
      <c r="N82" s="2"/>
      <c r="O82" s="2"/>
      <c r="P82" s="8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7:28" x14ac:dyDescent="0.45">
      <c r="G83" s="2"/>
      <c r="H83" s="2"/>
      <c r="I83" s="2"/>
      <c r="J83" s="2"/>
      <c r="K83" s="2"/>
      <c r="L83" s="83"/>
      <c r="M83" s="2"/>
      <c r="N83" s="2"/>
      <c r="O83" s="2"/>
      <c r="P83" s="8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7:28" x14ac:dyDescent="0.45">
      <c r="G84" s="2"/>
      <c r="H84" s="2"/>
      <c r="I84" s="2"/>
      <c r="J84" s="2"/>
      <c r="K84" s="2"/>
      <c r="L84" s="83"/>
      <c r="M84" s="2"/>
      <c r="N84" s="2"/>
      <c r="O84" s="2"/>
      <c r="P84" s="84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7:28" x14ac:dyDescent="0.45">
      <c r="G85" s="2"/>
      <c r="H85" s="2"/>
      <c r="I85" s="2"/>
      <c r="J85" s="2"/>
      <c r="K85" s="2"/>
      <c r="L85" s="83"/>
      <c r="M85" s="2"/>
      <c r="N85" s="2"/>
      <c r="O85" s="2"/>
      <c r="P85" s="84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7:28" x14ac:dyDescent="0.45">
      <c r="G86" s="2"/>
      <c r="H86" s="2"/>
      <c r="I86" s="2"/>
      <c r="J86" s="2"/>
      <c r="K86" s="2"/>
      <c r="L86" s="83"/>
      <c r="M86" s="2"/>
      <c r="N86" s="2"/>
      <c r="O86" s="2"/>
      <c r="P86" s="84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7:28" x14ac:dyDescent="0.45">
      <c r="G87" s="2"/>
      <c r="H87" s="2"/>
      <c r="I87" s="2"/>
      <c r="J87" s="2"/>
      <c r="K87" s="2"/>
      <c r="L87" s="83"/>
      <c r="M87" s="2"/>
      <c r="N87" s="2"/>
      <c r="O87" s="2"/>
      <c r="P87" s="84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7:28" x14ac:dyDescent="0.45">
      <c r="G88" s="2"/>
      <c r="H88" s="2"/>
      <c r="I88" s="2"/>
      <c r="J88" s="2"/>
      <c r="K88" s="2"/>
      <c r="L88" s="83"/>
      <c r="M88" s="2"/>
      <c r="N88" s="2"/>
      <c r="O88" s="2"/>
      <c r="P88" s="8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7:28" x14ac:dyDescent="0.45">
      <c r="G89" s="2"/>
      <c r="H89" s="2"/>
      <c r="I89" s="2"/>
      <c r="J89" s="2"/>
      <c r="K89" s="2"/>
      <c r="L89" s="83"/>
      <c r="M89" s="2"/>
      <c r="N89" s="2"/>
      <c r="O89" s="2"/>
      <c r="P89" s="8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7:28" x14ac:dyDescent="0.45">
      <c r="G90" s="2"/>
      <c r="H90" s="2"/>
      <c r="I90" s="2"/>
      <c r="J90" s="2"/>
      <c r="K90" s="2"/>
      <c r="L90" s="83"/>
      <c r="M90" s="2"/>
      <c r="N90" s="2"/>
      <c r="O90" s="2"/>
      <c r="P90" s="84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7:28" x14ac:dyDescent="0.45">
      <c r="G91" s="2"/>
      <c r="H91" s="2"/>
      <c r="I91" s="2"/>
      <c r="J91" s="2"/>
      <c r="K91" s="2"/>
      <c r="L91" s="83"/>
      <c r="M91" s="2"/>
      <c r="N91" s="2"/>
      <c r="O91" s="2"/>
      <c r="P91" s="84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7:28" x14ac:dyDescent="0.45">
      <c r="G92" s="2"/>
      <c r="H92" s="2"/>
      <c r="I92" s="2"/>
      <c r="J92" s="2"/>
      <c r="K92" s="2"/>
      <c r="L92" s="83"/>
      <c r="M92" s="2"/>
      <c r="N92" s="2"/>
      <c r="O92" s="2"/>
      <c r="P92" s="8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7:28" x14ac:dyDescent="0.45">
      <c r="G93" s="2"/>
      <c r="H93" s="2"/>
      <c r="I93" s="2"/>
      <c r="J93" s="2"/>
      <c r="K93" s="2"/>
      <c r="L93" s="83"/>
      <c r="M93" s="2"/>
      <c r="N93" s="2"/>
      <c r="O93" s="2"/>
      <c r="P93" s="84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7:28" x14ac:dyDescent="0.45">
      <c r="G94" s="2"/>
      <c r="H94" s="2"/>
      <c r="I94" s="2"/>
      <c r="J94" s="2"/>
      <c r="K94" s="2"/>
      <c r="L94" s="83"/>
      <c r="M94" s="2"/>
      <c r="N94" s="2"/>
      <c r="O94" s="2"/>
      <c r="P94" s="8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7:28" x14ac:dyDescent="0.45">
      <c r="G95" s="2"/>
      <c r="H95" s="2"/>
      <c r="I95" s="2"/>
      <c r="J95" s="2"/>
      <c r="K95" s="2"/>
      <c r="L95" s="83"/>
      <c r="M95" s="2"/>
      <c r="N95" s="2"/>
      <c r="O95" s="2"/>
      <c r="P95" s="8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7:28" x14ac:dyDescent="0.45">
      <c r="G96" s="2"/>
      <c r="H96" s="2"/>
      <c r="I96" s="2"/>
      <c r="J96" s="2"/>
      <c r="K96" s="2"/>
      <c r="L96" s="83"/>
      <c r="M96" s="2"/>
      <c r="N96" s="2"/>
      <c r="O96" s="2"/>
      <c r="P96" s="8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7:28" x14ac:dyDescent="0.45">
      <c r="G97" s="2"/>
      <c r="H97" s="2"/>
      <c r="I97" s="2"/>
      <c r="J97" s="2"/>
      <c r="K97" s="2"/>
      <c r="L97" s="83"/>
      <c r="M97" s="2"/>
      <c r="N97" s="2"/>
      <c r="O97" s="2"/>
      <c r="P97" s="8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7:28" x14ac:dyDescent="0.45">
      <c r="G98" s="2"/>
      <c r="H98" s="2"/>
      <c r="I98" s="2"/>
      <c r="J98" s="2"/>
      <c r="K98" s="2"/>
      <c r="L98" s="83"/>
      <c r="M98" s="2"/>
      <c r="N98" s="2"/>
      <c r="O98" s="2"/>
      <c r="P98" s="84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7:28" x14ac:dyDescent="0.45">
      <c r="G99" s="2"/>
      <c r="H99" s="2"/>
      <c r="I99" s="2"/>
      <c r="J99" s="2"/>
      <c r="K99" s="2"/>
      <c r="L99" s="83"/>
      <c r="M99" s="2"/>
      <c r="N99" s="2"/>
      <c r="O99" s="2"/>
      <c r="P99" s="8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7:28" x14ac:dyDescent="0.45">
      <c r="G100" s="2"/>
      <c r="H100" s="2"/>
      <c r="I100" s="2"/>
      <c r="J100" s="2"/>
      <c r="K100" s="2"/>
      <c r="L100" s="83"/>
      <c r="M100" s="2"/>
      <c r="N100" s="2"/>
      <c r="O100" s="2"/>
      <c r="P100" s="8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7:28" x14ac:dyDescent="0.45">
      <c r="G101" s="2"/>
      <c r="H101" s="2"/>
      <c r="I101" s="2"/>
      <c r="J101" s="2"/>
      <c r="K101" s="2"/>
      <c r="L101" s="83"/>
      <c r="M101" s="2"/>
      <c r="N101" s="2"/>
      <c r="O101" s="2"/>
      <c r="P101" s="8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7:28" x14ac:dyDescent="0.45">
      <c r="G102" s="2"/>
      <c r="H102" s="2"/>
      <c r="I102" s="2"/>
      <c r="J102" s="2"/>
      <c r="K102" s="2"/>
      <c r="L102" s="83"/>
      <c r="M102" s="2"/>
      <c r="N102" s="2"/>
      <c r="O102" s="2"/>
      <c r="P102" s="84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7:28" x14ac:dyDescent="0.45">
      <c r="G103" s="2"/>
      <c r="H103" s="2"/>
      <c r="I103" s="2"/>
      <c r="J103" s="2"/>
      <c r="K103" s="2"/>
      <c r="L103" s="83"/>
      <c r="M103" s="2"/>
      <c r="N103" s="2"/>
      <c r="O103" s="2"/>
      <c r="P103" s="84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7:28" x14ac:dyDescent="0.45">
      <c r="G104" s="2"/>
      <c r="H104" s="2"/>
      <c r="I104" s="2"/>
      <c r="J104" s="2"/>
      <c r="K104" s="2"/>
      <c r="L104" s="83"/>
      <c r="M104" s="2"/>
      <c r="N104" s="2"/>
      <c r="O104" s="2"/>
      <c r="P104" s="8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7:28" x14ac:dyDescent="0.45">
      <c r="G105" s="2"/>
      <c r="H105" s="2"/>
      <c r="I105" s="2"/>
      <c r="J105" s="2"/>
      <c r="K105" s="2"/>
      <c r="L105" s="83"/>
      <c r="M105" s="2"/>
      <c r="N105" s="2"/>
      <c r="O105" s="2"/>
      <c r="P105" s="8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7:28" x14ac:dyDescent="0.45">
      <c r="G106" s="2"/>
      <c r="H106" s="2"/>
      <c r="I106" s="2"/>
      <c r="J106" s="2"/>
      <c r="K106" s="2"/>
      <c r="L106" s="83"/>
      <c r="M106" s="2"/>
      <c r="N106" s="2"/>
      <c r="O106" s="2"/>
      <c r="P106" s="8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7:28" x14ac:dyDescent="0.45">
      <c r="G107" s="2"/>
      <c r="H107" s="2"/>
      <c r="I107" s="2"/>
      <c r="J107" s="2"/>
      <c r="K107" s="2"/>
      <c r="L107" s="83"/>
      <c r="M107" s="2"/>
      <c r="N107" s="2"/>
      <c r="O107" s="2"/>
      <c r="P107" s="8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7:28" x14ac:dyDescent="0.45">
      <c r="G108" s="2"/>
      <c r="H108" s="2"/>
      <c r="I108" s="2"/>
      <c r="J108" s="2"/>
      <c r="K108" s="2"/>
      <c r="L108" s="83"/>
      <c r="M108" s="2"/>
      <c r="N108" s="2"/>
      <c r="O108" s="2"/>
      <c r="P108" s="8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7:28" x14ac:dyDescent="0.45">
      <c r="G109" s="2"/>
      <c r="H109" s="2"/>
      <c r="I109" s="2"/>
      <c r="J109" s="2"/>
      <c r="K109" s="2"/>
      <c r="L109" s="83"/>
      <c r="M109" s="2"/>
      <c r="N109" s="2"/>
      <c r="O109" s="2"/>
      <c r="P109" s="8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7:28" x14ac:dyDescent="0.45">
      <c r="G110" s="2"/>
      <c r="H110" s="2"/>
      <c r="I110" s="2"/>
      <c r="J110" s="2"/>
      <c r="K110" s="2"/>
      <c r="L110" s="83"/>
      <c r="M110" s="2"/>
      <c r="N110" s="2"/>
      <c r="O110" s="2"/>
      <c r="P110" s="8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7:28" x14ac:dyDescent="0.45">
      <c r="G111" s="2"/>
      <c r="H111" s="2"/>
      <c r="I111" s="2"/>
      <c r="J111" s="2"/>
      <c r="K111" s="2"/>
      <c r="L111" s="83"/>
      <c r="M111" s="2"/>
      <c r="N111" s="2"/>
      <c r="O111" s="2"/>
      <c r="P111" s="84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7:28" x14ac:dyDescent="0.45">
      <c r="G112" s="2"/>
      <c r="H112" s="2"/>
      <c r="I112" s="2"/>
      <c r="J112" s="2"/>
      <c r="K112" s="2"/>
      <c r="L112" s="83"/>
      <c r="M112" s="2"/>
      <c r="N112" s="2"/>
      <c r="O112" s="2"/>
      <c r="P112" s="8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7:28" x14ac:dyDescent="0.45">
      <c r="G113" s="2"/>
      <c r="H113" s="2"/>
      <c r="I113" s="2"/>
      <c r="J113" s="2"/>
      <c r="K113" s="2"/>
      <c r="L113" s="83"/>
      <c r="M113" s="2"/>
      <c r="N113" s="2"/>
      <c r="O113" s="2"/>
      <c r="P113" s="84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7:28" x14ac:dyDescent="0.45">
      <c r="G114" s="2"/>
      <c r="H114" s="2"/>
      <c r="I114" s="2"/>
      <c r="J114" s="2"/>
      <c r="K114" s="2"/>
      <c r="L114" s="83"/>
      <c r="M114" s="2"/>
      <c r="N114" s="2"/>
      <c r="O114" s="2"/>
      <c r="P114" s="84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7:28" x14ac:dyDescent="0.45">
      <c r="G115" s="2"/>
      <c r="H115" s="2"/>
      <c r="I115" s="2"/>
      <c r="J115" s="2"/>
      <c r="K115" s="2"/>
      <c r="L115" s="83"/>
      <c r="M115" s="2"/>
      <c r="N115" s="2"/>
      <c r="O115" s="2"/>
      <c r="P115" s="84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7:28" x14ac:dyDescent="0.45">
      <c r="G116" s="2"/>
      <c r="H116" s="2"/>
      <c r="I116" s="2"/>
      <c r="J116" s="2"/>
      <c r="K116" s="2"/>
      <c r="L116" s="83"/>
      <c r="M116" s="2"/>
      <c r="N116" s="2"/>
      <c r="O116" s="2"/>
      <c r="P116" s="84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7:28" x14ac:dyDescent="0.45">
      <c r="G117" s="2"/>
      <c r="H117" s="2"/>
      <c r="I117" s="2"/>
      <c r="J117" s="2"/>
      <c r="K117" s="2"/>
      <c r="L117" s="83"/>
      <c r="M117" s="2"/>
      <c r="N117" s="2"/>
      <c r="O117" s="2"/>
      <c r="P117" s="84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7:28" x14ac:dyDescent="0.45">
      <c r="G118" s="2"/>
      <c r="H118" s="2"/>
      <c r="I118" s="2"/>
      <c r="J118" s="2"/>
      <c r="K118" s="2"/>
      <c r="L118" s="83"/>
      <c r="M118" s="2"/>
      <c r="N118" s="2"/>
      <c r="O118" s="2"/>
      <c r="P118" s="84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7:28" x14ac:dyDescent="0.45">
      <c r="G119" s="2"/>
      <c r="H119" s="2"/>
      <c r="I119" s="2"/>
      <c r="J119" s="2"/>
      <c r="K119" s="2"/>
      <c r="L119" s="83"/>
      <c r="M119" s="2"/>
      <c r="N119" s="2"/>
      <c r="O119" s="2"/>
      <c r="P119" s="84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7:28" x14ac:dyDescent="0.45">
      <c r="G120" s="2"/>
      <c r="H120" s="2"/>
      <c r="I120" s="2"/>
      <c r="J120" s="2"/>
      <c r="K120" s="2"/>
      <c r="L120" s="83"/>
      <c r="M120" s="2"/>
      <c r="N120" s="2"/>
      <c r="O120" s="2"/>
      <c r="P120" s="84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</sheetData>
  <mergeCells count="12">
    <mergeCell ref="L8:P8"/>
    <mergeCell ref="G8:K8"/>
    <mergeCell ref="AM8:AO8"/>
    <mergeCell ref="AP8:AR8"/>
    <mergeCell ref="AJ8:AL8"/>
    <mergeCell ref="AG8:AI8"/>
    <mergeCell ref="AD8:AF8"/>
    <mergeCell ref="Q2:W2"/>
    <mergeCell ref="Q3:W5"/>
    <mergeCell ref="Q8:T8"/>
    <mergeCell ref="U8:X8"/>
    <mergeCell ref="Y8:AB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19"/>
  <sheetViews>
    <sheetView zoomScale="115" zoomScaleNormal="115" workbookViewId="0">
      <selection activeCell="B15" sqref="B15"/>
    </sheetView>
  </sheetViews>
  <sheetFormatPr defaultRowHeight="14.25" x14ac:dyDescent="0.45"/>
  <cols>
    <col min="1" max="1" width="8.86328125" style="29"/>
    <col min="2" max="2" width="10.73046875" bestFit="1" customWidth="1"/>
    <col min="3" max="3" width="12.265625" bestFit="1" customWidth="1"/>
    <col min="5" max="5" width="7.265625" customWidth="1"/>
    <col min="9" max="9" width="11.265625" customWidth="1"/>
    <col min="16" max="16" width="9.1328125" style="74"/>
    <col min="17" max="17" width="4.73046875" customWidth="1"/>
  </cols>
  <sheetData>
    <row r="1" spans="1:26" s="125" customFormat="1" ht="28.5" x14ac:dyDescent="0.85">
      <c r="A1" s="129" t="s">
        <v>33</v>
      </c>
      <c r="P1" s="126"/>
    </row>
    <row r="2" spans="1:26" s="125" customFormat="1" ht="18" x14ac:dyDescent="0.55000000000000004">
      <c r="A2" s="127"/>
      <c r="P2" s="126"/>
    </row>
    <row r="3" spans="1:26" s="122" customFormat="1" ht="18" x14ac:dyDescent="0.55000000000000004">
      <c r="A3" s="167" t="s">
        <v>34</v>
      </c>
      <c r="B3" s="167"/>
      <c r="C3" s="167"/>
      <c r="D3" s="167"/>
      <c r="E3" s="167"/>
      <c r="G3" s="128" t="s">
        <v>35</v>
      </c>
      <c r="P3" s="128" t="s">
        <v>36</v>
      </c>
    </row>
    <row r="4" spans="1:26" s="122" customFormat="1" ht="18" x14ac:dyDescent="0.55000000000000004">
      <c r="A4" s="167"/>
      <c r="B4" s="167"/>
      <c r="C4" s="167"/>
      <c r="D4" s="167"/>
      <c r="E4" s="167"/>
      <c r="P4" s="128"/>
    </row>
    <row r="5" spans="1:26" ht="28.9" thickBot="1" x14ac:dyDescent="0.5">
      <c r="A5" s="69" t="s">
        <v>9</v>
      </c>
      <c r="B5" s="41" t="s">
        <v>10</v>
      </c>
      <c r="C5" s="1" t="s">
        <v>13</v>
      </c>
      <c r="D5" s="1" t="s">
        <v>14</v>
      </c>
      <c r="E5" s="1" t="s">
        <v>15</v>
      </c>
      <c r="F5" s="2"/>
      <c r="G5" s="70" t="s">
        <v>37</v>
      </c>
      <c r="H5" s="70" t="s">
        <v>13</v>
      </c>
      <c r="I5" s="70" t="s">
        <v>38</v>
      </c>
      <c r="J5" s="70" t="s">
        <v>15</v>
      </c>
      <c r="K5" s="70"/>
      <c r="L5" s="70" t="s">
        <v>39</v>
      </c>
      <c r="M5" s="70" t="s">
        <v>40</v>
      </c>
      <c r="N5" s="70" t="s">
        <v>41</v>
      </c>
      <c r="O5" s="2"/>
      <c r="P5" s="71" t="s">
        <v>42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thickBot="1" x14ac:dyDescent="0.5">
      <c r="A6" s="67" t="str">
        <f>IF('Ambient Data'!A8="*","*",'Ambient Data'!A8)</f>
        <v>*</v>
      </c>
      <c r="B6" s="40" t="str">
        <f>IF(ISNUMBER('Ambient Data'!B8),'Ambient Data'!B8,"*")</f>
        <v>*</v>
      </c>
      <c r="C6" s="11" t="str">
        <f>IF(ISNUMBER('Ambient Data'!E8),'Mixed Values'!R10,"*")</f>
        <v>*</v>
      </c>
      <c r="D6" s="11" t="str">
        <f>IF(ISNUMBER('Ambient Data'!F8),'Mixed Values'!S10,"*")</f>
        <v>*</v>
      </c>
      <c r="E6" s="11" t="str">
        <f>IF(ISNUMBER('Ambient Data'!G8),'Mixed Values'!T10,"*")</f>
        <v>*</v>
      </c>
      <c r="F6" s="2"/>
      <c r="G6" s="70" t="s">
        <v>20</v>
      </c>
      <c r="H6" s="70" t="s">
        <v>20</v>
      </c>
      <c r="I6" s="70" t="s">
        <v>20</v>
      </c>
      <c r="J6" s="70" t="s">
        <v>20</v>
      </c>
      <c r="K6" s="70" t="s">
        <v>20</v>
      </c>
      <c r="L6" s="70" t="s">
        <v>20</v>
      </c>
      <c r="M6" s="70" t="s">
        <v>20</v>
      </c>
      <c r="N6" s="70" t="s">
        <v>20</v>
      </c>
      <c r="O6" s="2"/>
      <c r="P6" s="72" t="str">
        <f>M6</f>
        <v>*</v>
      </c>
      <c r="Q6" s="2"/>
      <c r="R6" s="4" t="s">
        <v>43</v>
      </c>
      <c r="S6" s="3"/>
      <c r="T6" s="2"/>
      <c r="U6" s="3"/>
      <c r="V6" s="26" t="s">
        <v>44</v>
      </c>
      <c r="W6" s="25" t="s">
        <v>20</v>
      </c>
      <c r="X6" s="3"/>
      <c r="Y6" s="3"/>
      <c r="Z6" s="2"/>
    </row>
    <row r="7" spans="1:26" ht="15" customHeight="1" x14ac:dyDescent="0.45">
      <c r="A7" s="67" t="str">
        <f>IF('Ambient Data'!A9="*","*",'Ambient Data'!A9)</f>
        <v>*</v>
      </c>
      <c r="B7" s="40" t="str">
        <f>IF(ISNUMBER('Ambient Data'!B9),'Ambient Data'!B9,"*")</f>
        <v>*</v>
      </c>
      <c r="C7" s="11" t="str">
        <f>IF(ISNUMBER('Ambient Data'!E9),'Mixed Values'!R11,"*")</f>
        <v>*</v>
      </c>
      <c r="D7" s="11" t="str">
        <f>IF(ISNUMBER('Ambient Data'!F9),'Mixed Values'!S11,"*")</f>
        <v>*</v>
      </c>
      <c r="E7" s="11" t="str">
        <f>IF(ISNUMBER('Ambient Data'!G9),'Mixed Values'!T11,"*")</f>
        <v>*</v>
      </c>
      <c r="F7" s="2"/>
      <c r="G7" s="70" t="s">
        <v>20</v>
      </c>
      <c r="H7" s="70" t="s">
        <v>20</v>
      </c>
      <c r="I7" s="70" t="s">
        <v>20</v>
      </c>
      <c r="J7" s="70" t="s">
        <v>20</v>
      </c>
      <c r="K7" s="70" t="s">
        <v>20</v>
      </c>
      <c r="L7" s="70" t="s">
        <v>20</v>
      </c>
      <c r="M7" s="70" t="s">
        <v>20</v>
      </c>
      <c r="N7" s="70" t="s">
        <v>20</v>
      </c>
      <c r="O7" s="2"/>
      <c r="P7" s="72" t="str">
        <f t="shared" ref="P7:P53" si="0">M7</f>
        <v>*</v>
      </c>
      <c r="Q7" s="2"/>
      <c r="R7" s="2"/>
      <c r="S7" s="21" t="s">
        <v>45</v>
      </c>
      <c r="T7" s="22"/>
      <c r="U7" s="22"/>
      <c r="V7" s="22"/>
      <c r="W7" s="22"/>
      <c r="X7" s="22"/>
      <c r="Y7" s="23"/>
      <c r="Z7" s="2"/>
    </row>
    <row r="8" spans="1:26" x14ac:dyDescent="0.45">
      <c r="A8" s="67" t="str">
        <f>IF('Ambient Data'!A10="*","*",'Ambient Data'!A10)</f>
        <v>*</v>
      </c>
      <c r="B8" s="40" t="str">
        <f>IF(ISNUMBER('Ambient Data'!B10),'Ambient Data'!B10,"*")</f>
        <v>*</v>
      </c>
      <c r="C8" s="11" t="str">
        <f>IF(ISNUMBER('Ambient Data'!E10),'Mixed Values'!R12,"*")</f>
        <v>*</v>
      </c>
      <c r="D8" s="11" t="str">
        <f>IF(ISNUMBER('Ambient Data'!F10),'Mixed Values'!S12,"*")</f>
        <v>*</v>
      </c>
      <c r="E8" s="11" t="str">
        <f>IF(ISNUMBER('Ambient Data'!G10),'Mixed Values'!T12,"*")</f>
        <v>*</v>
      </c>
      <c r="F8" s="2"/>
      <c r="G8" s="70" t="s">
        <v>20</v>
      </c>
      <c r="H8" s="70" t="s">
        <v>20</v>
      </c>
      <c r="I8" s="70" t="s">
        <v>20</v>
      </c>
      <c r="J8" s="70" t="s">
        <v>20</v>
      </c>
      <c r="K8" s="70" t="s">
        <v>20</v>
      </c>
      <c r="L8" s="70" t="s">
        <v>20</v>
      </c>
      <c r="M8" s="70" t="s">
        <v>20</v>
      </c>
      <c r="N8" s="70" t="s">
        <v>20</v>
      </c>
      <c r="O8" s="2"/>
      <c r="P8" s="72" t="str">
        <f t="shared" si="0"/>
        <v>*</v>
      </c>
      <c r="Q8" s="2"/>
      <c r="R8" s="2"/>
      <c r="S8" s="168"/>
      <c r="T8" s="168"/>
      <c r="U8" s="168"/>
      <c r="V8" s="168"/>
      <c r="W8" s="168"/>
      <c r="X8" s="168"/>
      <c r="Y8" s="169"/>
      <c r="Z8" s="2"/>
    </row>
    <row r="9" spans="1:26" ht="15" customHeight="1" x14ac:dyDescent="0.45">
      <c r="A9" s="67" t="str">
        <f>IF('Ambient Data'!A11="*","*",'Ambient Data'!A11)</f>
        <v>*</v>
      </c>
      <c r="B9" s="40" t="str">
        <f>IF(ISNUMBER('Ambient Data'!B11),'Ambient Data'!B11,"*")</f>
        <v>*</v>
      </c>
      <c r="C9" s="11" t="str">
        <f>IF(ISNUMBER('Ambient Data'!E11),'Mixed Values'!R13,"*")</f>
        <v>*</v>
      </c>
      <c r="D9" s="11" t="str">
        <f>IF(ISNUMBER('Ambient Data'!F11),'Mixed Values'!S13,"*")</f>
        <v>*</v>
      </c>
      <c r="E9" s="11" t="str">
        <f>IF(ISNUMBER('Ambient Data'!G11),'Mixed Values'!T13,"*")</f>
        <v>*</v>
      </c>
      <c r="F9" s="2"/>
      <c r="G9" s="70" t="s">
        <v>20</v>
      </c>
      <c r="H9" s="70" t="s">
        <v>20</v>
      </c>
      <c r="I9" s="70" t="s">
        <v>20</v>
      </c>
      <c r="J9" s="70" t="s">
        <v>20</v>
      </c>
      <c r="K9" s="70" t="s">
        <v>20</v>
      </c>
      <c r="L9" s="70" t="s">
        <v>20</v>
      </c>
      <c r="M9" s="70" t="s">
        <v>20</v>
      </c>
      <c r="N9" s="70" t="s">
        <v>20</v>
      </c>
      <c r="O9" s="2"/>
      <c r="P9" s="72" t="str">
        <f t="shared" si="0"/>
        <v>*</v>
      </c>
      <c r="Q9" s="2"/>
      <c r="R9" s="2"/>
      <c r="S9" s="170"/>
      <c r="T9" s="170"/>
      <c r="U9" s="170"/>
      <c r="V9" s="170"/>
      <c r="W9" s="170"/>
      <c r="X9" s="170"/>
      <c r="Y9" s="171"/>
      <c r="Z9" s="2"/>
    </row>
    <row r="10" spans="1:26" ht="15" customHeight="1" x14ac:dyDescent="0.45">
      <c r="A10" s="67" t="str">
        <f>IF('Ambient Data'!A12="*","*",'Ambient Data'!A12)</f>
        <v>*</v>
      </c>
      <c r="B10" s="40" t="str">
        <f>IF(ISNUMBER('Ambient Data'!B12),'Ambient Data'!B12,"*")</f>
        <v>*</v>
      </c>
      <c r="C10" s="11" t="str">
        <f>IF(ISNUMBER('Ambient Data'!E12),'Mixed Values'!R14,"*")</f>
        <v>*</v>
      </c>
      <c r="D10" s="11" t="str">
        <f>IF(ISNUMBER('Ambient Data'!F12),'Mixed Values'!S14,"*")</f>
        <v>*</v>
      </c>
      <c r="E10" s="11" t="str">
        <f>IF(ISNUMBER('Ambient Data'!G12),'Mixed Values'!T14,"*")</f>
        <v>*</v>
      </c>
      <c r="F10" s="2"/>
      <c r="G10" s="70" t="s">
        <v>20</v>
      </c>
      <c r="H10" s="70" t="s">
        <v>20</v>
      </c>
      <c r="I10" s="70" t="s">
        <v>20</v>
      </c>
      <c r="J10" s="70" t="s">
        <v>20</v>
      </c>
      <c r="K10" s="70" t="s">
        <v>20</v>
      </c>
      <c r="L10" s="70" t="s">
        <v>20</v>
      </c>
      <c r="M10" s="70" t="s">
        <v>20</v>
      </c>
      <c r="N10" s="70" t="s">
        <v>20</v>
      </c>
      <c r="O10" s="2"/>
      <c r="P10" s="72" t="str">
        <f t="shared" si="0"/>
        <v>*</v>
      </c>
      <c r="Q10" s="2"/>
      <c r="R10" s="2"/>
      <c r="S10" s="170"/>
      <c r="T10" s="170"/>
      <c r="U10" s="170"/>
      <c r="V10" s="170"/>
      <c r="W10" s="170"/>
      <c r="X10" s="170"/>
      <c r="Y10" s="171"/>
      <c r="Z10" s="2"/>
    </row>
    <row r="11" spans="1:26" ht="15" customHeight="1" x14ac:dyDescent="0.45">
      <c r="A11" s="67" t="str">
        <f>IF('Ambient Data'!A13="*","*",'Ambient Data'!A13)</f>
        <v>*</v>
      </c>
      <c r="B11" s="40" t="str">
        <f>IF(ISNUMBER('Ambient Data'!B13),'Ambient Data'!B13,"*")</f>
        <v>*</v>
      </c>
      <c r="C11" s="11" t="str">
        <f>IF(ISNUMBER('Ambient Data'!E13),'Mixed Values'!R15,"*")</f>
        <v>*</v>
      </c>
      <c r="D11" s="11" t="str">
        <f>IF(ISNUMBER('Ambient Data'!F13),'Mixed Values'!S15,"*")</f>
        <v>*</v>
      </c>
      <c r="E11" s="11" t="str">
        <f>IF(ISNUMBER('Ambient Data'!G13),'Mixed Values'!T15,"*")</f>
        <v>*</v>
      </c>
      <c r="F11" s="2"/>
      <c r="G11" s="70" t="s">
        <v>20</v>
      </c>
      <c r="H11" s="70" t="s">
        <v>20</v>
      </c>
      <c r="I11" s="70" t="s">
        <v>20</v>
      </c>
      <c r="J11" s="70" t="s">
        <v>20</v>
      </c>
      <c r="K11" s="70" t="s">
        <v>20</v>
      </c>
      <c r="L11" s="70" t="s">
        <v>20</v>
      </c>
      <c r="M11" s="70" t="s">
        <v>20</v>
      </c>
      <c r="N11" s="70" t="s">
        <v>20</v>
      </c>
      <c r="O11" s="2"/>
      <c r="P11" s="72" t="str">
        <f t="shared" si="0"/>
        <v>*</v>
      </c>
      <c r="Q11" s="2"/>
      <c r="R11" s="2"/>
      <c r="S11" s="170"/>
      <c r="T11" s="170"/>
      <c r="U11" s="170"/>
      <c r="V11" s="170"/>
      <c r="W11" s="170"/>
      <c r="X11" s="170"/>
      <c r="Y11" s="171"/>
      <c r="Z11" s="2"/>
    </row>
    <row r="12" spans="1:26" ht="15" customHeight="1" x14ac:dyDescent="0.45">
      <c r="A12" s="67" t="str">
        <f>IF('Ambient Data'!A14="*","*",'Ambient Data'!A14)</f>
        <v>*</v>
      </c>
      <c r="B12" s="40" t="str">
        <f>IF(ISNUMBER('Ambient Data'!B14),'Ambient Data'!B14,"*")</f>
        <v>*</v>
      </c>
      <c r="C12" s="11" t="str">
        <f>IF(ISNUMBER('Ambient Data'!E14),'Mixed Values'!R16,"*")</f>
        <v>*</v>
      </c>
      <c r="D12" s="11" t="str">
        <f>IF(ISNUMBER('Ambient Data'!F14),'Mixed Values'!S16,"*")</f>
        <v>*</v>
      </c>
      <c r="E12" s="11" t="str">
        <f>IF(ISNUMBER('Ambient Data'!G14),'Mixed Values'!T16,"*")</f>
        <v>*</v>
      </c>
      <c r="F12" s="2"/>
      <c r="G12" s="70" t="s">
        <v>20</v>
      </c>
      <c r="H12" s="70" t="s">
        <v>20</v>
      </c>
      <c r="I12" s="70" t="s">
        <v>20</v>
      </c>
      <c r="J12" s="70" t="s">
        <v>20</v>
      </c>
      <c r="K12" s="70" t="s">
        <v>20</v>
      </c>
      <c r="L12" s="70" t="s">
        <v>20</v>
      </c>
      <c r="M12" s="70" t="s">
        <v>20</v>
      </c>
      <c r="N12" s="70" t="s">
        <v>20</v>
      </c>
      <c r="O12" s="2"/>
      <c r="P12" s="72" t="str">
        <f t="shared" si="0"/>
        <v>*</v>
      </c>
      <c r="Q12" s="2"/>
      <c r="R12" s="2"/>
      <c r="S12" s="170"/>
      <c r="T12" s="170"/>
      <c r="U12" s="170"/>
      <c r="V12" s="170"/>
      <c r="W12" s="170"/>
      <c r="X12" s="170"/>
      <c r="Y12" s="171"/>
      <c r="Z12" s="2"/>
    </row>
    <row r="13" spans="1:26" x14ac:dyDescent="0.45">
      <c r="A13" s="67" t="str">
        <f>IF('Ambient Data'!A15="*","*",'Ambient Data'!A15)</f>
        <v>*</v>
      </c>
      <c r="B13" s="40" t="str">
        <f>IF(ISNUMBER('Ambient Data'!B15),'Ambient Data'!B15,"*")</f>
        <v>*</v>
      </c>
      <c r="C13" s="11" t="str">
        <f>IF(ISNUMBER('Ambient Data'!E15),'Mixed Values'!R17,"*")</f>
        <v>*</v>
      </c>
      <c r="D13" s="11" t="str">
        <f>IF(ISNUMBER('Ambient Data'!F15),'Mixed Values'!S17,"*")</f>
        <v>*</v>
      </c>
      <c r="E13" s="11" t="str">
        <f>IF(ISNUMBER('Ambient Data'!G15),'Mixed Values'!T17,"*")</f>
        <v>*</v>
      </c>
      <c r="F13" s="2"/>
      <c r="G13" s="70" t="s">
        <v>20</v>
      </c>
      <c r="H13" s="70" t="s">
        <v>20</v>
      </c>
      <c r="I13" s="70" t="s">
        <v>20</v>
      </c>
      <c r="J13" s="70" t="s">
        <v>20</v>
      </c>
      <c r="K13" s="70" t="s">
        <v>20</v>
      </c>
      <c r="L13" s="70" t="s">
        <v>20</v>
      </c>
      <c r="M13" s="70" t="s">
        <v>20</v>
      </c>
      <c r="N13" s="70" t="s">
        <v>20</v>
      </c>
      <c r="O13" s="2"/>
      <c r="P13" s="72" t="str">
        <f t="shared" si="0"/>
        <v>*</v>
      </c>
      <c r="Q13" s="2"/>
      <c r="R13" s="2"/>
      <c r="S13" s="170"/>
      <c r="T13" s="170"/>
      <c r="U13" s="170"/>
      <c r="V13" s="170"/>
      <c r="W13" s="170"/>
      <c r="X13" s="170"/>
      <c r="Y13" s="171"/>
      <c r="Z13" s="2"/>
    </row>
    <row r="14" spans="1:26" ht="15" customHeight="1" x14ac:dyDescent="0.45">
      <c r="A14" s="67" t="str">
        <f>IF('Ambient Data'!A16="*","*",'Ambient Data'!A16)</f>
        <v>*</v>
      </c>
      <c r="B14" s="40" t="str">
        <f>IF(ISNUMBER('Ambient Data'!B16),'Ambient Data'!B16,"*")</f>
        <v>*</v>
      </c>
      <c r="C14" s="11" t="str">
        <f>IF(ISNUMBER('Ambient Data'!E16),'Mixed Values'!R18,"*")</f>
        <v>*</v>
      </c>
      <c r="D14" s="11" t="str">
        <f>IF(ISNUMBER('Ambient Data'!F16),'Mixed Values'!S18,"*")</f>
        <v>*</v>
      </c>
      <c r="E14" s="11" t="str">
        <f>IF(ISNUMBER('Ambient Data'!G16),'Mixed Values'!T18,"*")</f>
        <v>*</v>
      </c>
      <c r="F14" s="2"/>
      <c r="G14" s="70" t="s">
        <v>20</v>
      </c>
      <c r="H14" s="70" t="s">
        <v>20</v>
      </c>
      <c r="I14" s="70" t="s">
        <v>20</v>
      </c>
      <c r="J14" s="70" t="s">
        <v>20</v>
      </c>
      <c r="K14" s="70" t="s">
        <v>20</v>
      </c>
      <c r="L14" s="70" t="s">
        <v>20</v>
      </c>
      <c r="M14" s="70" t="s">
        <v>20</v>
      </c>
      <c r="N14" s="70" t="s">
        <v>20</v>
      </c>
      <c r="O14" s="2"/>
      <c r="P14" s="72" t="str">
        <f t="shared" si="0"/>
        <v>*</v>
      </c>
      <c r="Q14" s="2"/>
      <c r="R14" s="2"/>
      <c r="S14" s="170"/>
      <c r="T14" s="170"/>
      <c r="U14" s="170"/>
      <c r="V14" s="170"/>
      <c r="W14" s="170"/>
      <c r="X14" s="170"/>
      <c r="Y14" s="171"/>
      <c r="Z14" s="2"/>
    </row>
    <row r="15" spans="1:26" x14ac:dyDescent="0.45">
      <c r="A15" s="67" t="str">
        <f>IF('Ambient Data'!A17="*","*",'Ambient Data'!A17)</f>
        <v>*</v>
      </c>
      <c r="B15" s="40" t="str">
        <f>IF(ISNUMBER('Ambient Data'!B17),'Ambient Data'!B17,"*")</f>
        <v>*</v>
      </c>
      <c r="C15" s="11" t="str">
        <f>IF(ISNUMBER('Ambient Data'!E17),'Mixed Values'!R19,"*")</f>
        <v>*</v>
      </c>
      <c r="D15" s="11" t="str">
        <f>IF(ISNUMBER('Ambient Data'!F17),'Mixed Values'!S19,"*")</f>
        <v>*</v>
      </c>
      <c r="E15" s="11" t="str">
        <f>IF(ISNUMBER('Ambient Data'!G17),'Mixed Values'!T19,"*")</f>
        <v>*</v>
      </c>
      <c r="F15" s="2"/>
      <c r="G15" s="70" t="s">
        <v>20</v>
      </c>
      <c r="H15" s="70" t="s">
        <v>20</v>
      </c>
      <c r="I15" s="70" t="s">
        <v>20</v>
      </c>
      <c r="J15" s="70" t="s">
        <v>20</v>
      </c>
      <c r="K15" s="70" t="s">
        <v>20</v>
      </c>
      <c r="L15" s="70" t="s">
        <v>20</v>
      </c>
      <c r="M15" s="70" t="s">
        <v>20</v>
      </c>
      <c r="N15" s="70" t="s">
        <v>20</v>
      </c>
      <c r="O15" s="2"/>
      <c r="P15" s="72" t="str">
        <f t="shared" si="0"/>
        <v>*</v>
      </c>
      <c r="Q15" s="2"/>
      <c r="R15" s="2"/>
      <c r="S15" s="170"/>
      <c r="T15" s="170"/>
      <c r="U15" s="170"/>
      <c r="V15" s="170"/>
      <c r="W15" s="170"/>
      <c r="X15" s="170"/>
      <c r="Y15" s="171"/>
      <c r="Z15" s="2"/>
    </row>
    <row r="16" spans="1:26" x14ac:dyDescent="0.45">
      <c r="A16" s="67" t="str">
        <f>IF('Ambient Data'!A18="*","*",'Ambient Data'!A18)</f>
        <v>*</v>
      </c>
      <c r="B16" s="40" t="str">
        <f>IF(ISNUMBER('Ambient Data'!B18),'Ambient Data'!B18,"*")</f>
        <v>*</v>
      </c>
      <c r="C16" s="11" t="str">
        <f>IF(ISNUMBER('Ambient Data'!E18),'Mixed Values'!R20,"*")</f>
        <v>*</v>
      </c>
      <c r="D16" s="11" t="str">
        <f>IF(ISNUMBER('Ambient Data'!F18),'Mixed Values'!S20,"*")</f>
        <v>*</v>
      </c>
      <c r="E16" s="11" t="str">
        <f>IF(ISNUMBER('Ambient Data'!G18),'Mixed Values'!T20,"*")</f>
        <v>*</v>
      </c>
      <c r="F16" s="2"/>
      <c r="G16" s="70" t="s">
        <v>20</v>
      </c>
      <c r="H16" s="70" t="s">
        <v>20</v>
      </c>
      <c r="I16" s="70" t="s">
        <v>20</v>
      </c>
      <c r="J16" s="70" t="s">
        <v>20</v>
      </c>
      <c r="K16" s="70" t="s">
        <v>20</v>
      </c>
      <c r="L16" s="70" t="s">
        <v>20</v>
      </c>
      <c r="M16" s="70" t="s">
        <v>20</v>
      </c>
      <c r="N16" s="70" t="s">
        <v>20</v>
      </c>
      <c r="O16" s="2"/>
      <c r="P16" s="72" t="str">
        <f t="shared" si="0"/>
        <v>*</v>
      </c>
      <c r="Q16" s="2"/>
      <c r="R16" s="2"/>
      <c r="S16" s="170"/>
      <c r="T16" s="170"/>
      <c r="U16" s="170"/>
      <c r="V16" s="170"/>
      <c r="W16" s="170"/>
      <c r="X16" s="170"/>
      <c r="Y16" s="171"/>
      <c r="Z16" s="2"/>
    </row>
    <row r="17" spans="1:26" x14ac:dyDescent="0.45">
      <c r="A17" s="67" t="str">
        <f>IF('Ambient Data'!A19="*","*",'Ambient Data'!A19)</f>
        <v>*</v>
      </c>
      <c r="B17" s="40" t="str">
        <f>IF(ISNUMBER('Ambient Data'!B19),'Ambient Data'!B19,"*")</f>
        <v>*</v>
      </c>
      <c r="C17" s="11" t="str">
        <f>IF(ISNUMBER('Ambient Data'!E19),'Mixed Values'!R21,"*")</f>
        <v>*</v>
      </c>
      <c r="D17" s="11" t="str">
        <f>IF(ISNUMBER('Ambient Data'!F19),'Mixed Values'!S21,"*")</f>
        <v>*</v>
      </c>
      <c r="E17" s="11" t="str">
        <f>IF(ISNUMBER('Ambient Data'!G19),'Mixed Values'!T21,"*")</f>
        <v>*</v>
      </c>
      <c r="F17" s="2"/>
      <c r="G17" s="70" t="s">
        <v>20</v>
      </c>
      <c r="H17" s="70" t="s">
        <v>20</v>
      </c>
      <c r="I17" s="70" t="s">
        <v>20</v>
      </c>
      <c r="J17" s="70" t="s">
        <v>20</v>
      </c>
      <c r="K17" s="70" t="s">
        <v>20</v>
      </c>
      <c r="L17" s="70" t="s">
        <v>20</v>
      </c>
      <c r="M17" s="70" t="s">
        <v>20</v>
      </c>
      <c r="N17" s="70" t="s">
        <v>20</v>
      </c>
      <c r="O17" s="2"/>
      <c r="P17" s="72" t="str">
        <f t="shared" si="0"/>
        <v>*</v>
      </c>
      <c r="Q17" s="2"/>
      <c r="R17" s="2"/>
      <c r="S17" s="170"/>
      <c r="T17" s="170"/>
      <c r="U17" s="170"/>
      <c r="V17" s="170"/>
      <c r="W17" s="170"/>
      <c r="X17" s="170"/>
      <c r="Y17" s="171"/>
      <c r="Z17" s="2"/>
    </row>
    <row r="18" spans="1:26" x14ac:dyDescent="0.45">
      <c r="A18" s="67" t="str">
        <f>IF('Ambient Data'!A20="*","*",'Ambient Data'!A20)</f>
        <v>*</v>
      </c>
      <c r="B18" s="40" t="str">
        <f>IF(ISNUMBER('Ambient Data'!B20),'Ambient Data'!B20,"*")</f>
        <v>*</v>
      </c>
      <c r="C18" s="11" t="str">
        <f>IF(ISNUMBER('Ambient Data'!E20),'Mixed Values'!R22,"*")</f>
        <v>*</v>
      </c>
      <c r="D18" s="11" t="str">
        <f>IF(ISNUMBER('Ambient Data'!F20),'Mixed Values'!S22,"*")</f>
        <v>*</v>
      </c>
      <c r="E18" s="11" t="str">
        <f>IF(ISNUMBER('Ambient Data'!G20),'Mixed Values'!T22,"*")</f>
        <v>*</v>
      </c>
      <c r="F18" s="2"/>
      <c r="G18" s="70" t="s">
        <v>20</v>
      </c>
      <c r="H18" s="70" t="s">
        <v>20</v>
      </c>
      <c r="I18" s="70" t="s">
        <v>20</v>
      </c>
      <c r="J18" s="70" t="s">
        <v>20</v>
      </c>
      <c r="K18" s="70" t="s">
        <v>20</v>
      </c>
      <c r="L18" s="70" t="s">
        <v>20</v>
      </c>
      <c r="M18" s="70" t="s">
        <v>20</v>
      </c>
      <c r="N18" s="70" t="s">
        <v>20</v>
      </c>
      <c r="O18" s="2"/>
      <c r="P18" s="72" t="str">
        <f t="shared" si="0"/>
        <v>*</v>
      </c>
      <c r="Q18" s="2"/>
      <c r="R18" s="2"/>
      <c r="S18" s="172"/>
      <c r="T18" s="172"/>
      <c r="U18" s="172"/>
      <c r="V18" s="172"/>
      <c r="W18" s="172"/>
      <c r="X18" s="172"/>
      <c r="Y18" s="173"/>
      <c r="Z18" s="2"/>
    </row>
    <row r="19" spans="1:26" x14ac:dyDescent="0.45">
      <c r="A19" s="67" t="str">
        <f>IF('Ambient Data'!A21="*","*",'Ambient Data'!A21)</f>
        <v>*</v>
      </c>
      <c r="B19" s="40" t="str">
        <f>IF(ISNUMBER('Ambient Data'!B21),'Ambient Data'!B21,"*")</f>
        <v>*</v>
      </c>
      <c r="C19" s="11" t="str">
        <f>IF(ISNUMBER('Ambient Data'!E21),'Mixed Values'!R23,"*")</f>
        <v>*</v>
      </c>
      <c r="D19" s="11" t="str">
        <f>IF(ISNUMBER('Ambient Data'!F21),'Mixed Values'!S23,"*")</f>
        <v>*</v>
      </c>
      <c r="E19" s="11" t="str">
        <f>IF(ISNUMBER('Ambient Data'!G21),'Mixed Values'!T23,"*")</f>
        <v>*</v>
      </c>
      <c r="F19" s="2"/>
      <c r="G19" s="70" t="s">
        <v>20</v>
      </c>
      <c r="H19" s="70" t="s">
        <v>20</v>
      </c>
      <c r="I19" s="70" t="s">
        <v>20</v>
      </c>
      <c r="J19" s="70" t="s">
        <v>20</v>
      </c>
      <c r="K19" s="70" t="s">
        <v>20</v>
      </c>
      <c r="L19" s="70" t="s">
        <v>20</v>
      </c>
      <c r="M19" s="70" t="s">
        <v>20</v>
      </c>
      <c r="N19" s="70" t="s">
        <v>20</v>
      </c>
      <c r="O19" s="2"/>
      <c r="P19" s="72" t="str">
        <f t="shared" si="0"/>
        <v>*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65" thickBot="1" x14ac:dyDescent="0.5">
      <c r="A20" s="67" t="str">
        <f>IF('Ambient Data'!A22="*","*",'Ambient Data'!A22)</f>
        <v>*</v>
      </c>
      <c r="B20" s="40" t="str">
        <f>IF(ISNUMBER('Ambient Data'!B22),'Ambient Data'!B22,"*")</f>
        <v>*</v>
      </c>
      <c r="C20" s="11" t="str">
        <f>IF(ISNUMBER('Ambient Data'!E22),'Mixed Values'!R24,"*")</f>
        <v>*</v>
      </c>
      <c r="D20" s="11" t="str">
        <f>IF(ISNUMBER('Ambient Data'!F22),'Mixed Values'!S24,"*")</f>
        <v>*</v>
      </c>
      <c r="E20" s="11" t="str">
        <f>IF(ISNUMBER('Ambient Data'!G22),'Mixed Values'!T24,"*")</f>
        <v>*</v>
      </c>
      <c r="F20" s="2"/>
      <c r="G20" s="70" t="s">
        <v>20</v>
      </c>
      <c r="H20" s="70" t="s">
        <v>20</v>
      </c>
      <c r="I20" s="70" t="s">
        <v>20</v>
      </c>
      <c r="J20" s="70" t="s">
        <v>20</v>
      </c>
      <c r="K20" s="70" t="s">
        <v>20</v>
      </c>
      <c r="L20" s="70" t="s">
        <v>20</v>
      </c>
      <c r="M20" s="70" t="s">
        <v>20</v>
      </c>
      <c r="N20" s="70" t="s">
        <v>20</v>
      </c>
      <c r="O20" s="2"/>
      <c r="P20" s="72" t="str">
        <f t="shared" si="0"/>
        <v>*</v>
      </c>
      <c r="Q20" s="2"/>
      <c r="R20" s="4" t="s">
        <v>8</v>
      </c>
      <c r="S20" s="3"/>
      <c r="T20" s="28" t="s">
        <v>40</v>
      </c>
      <c r="U20" s="3"/>
      <c r="V20" s="3"/>
      <c r="W20" s="3"/>
      <c r="X20" s="3"/>
      <c r="Y20" s="3"/>
      <c r="Z20" s="2"/>
    </row>
    <row r="21" spans="1:26" x14ac:dyDescent="0.45">
      <c r="A21" s="67" t="str">
        <f>IF('Ambient Data'!A23="*","*",'Ambient Data'!A23)</f>
        <v>*</v>
      </c>
      <c r="B21" s="40" t="str">
        <f>IF(ISNUMBER('Ambient Data'!B23),'Ambient Data'!B23,"*")</f>
        <v>*</v>
      </c>
      <c r="C21" s="11" t="str">
        <f>IF(ISNUMBER('Ambient Data'!E23),'Mixed Values'!R25,"*")</f>
        <v>*</v>
      </c>
      <c r="D21" s="11" t="str">
        <f>IF(ISNUMBER('Ambient Data'!F23),'Mixed Values'!S25,"*")</f>
        <v>*</v>
      </c>
      <c r="E21" s="11" t="str">
        <f>IF(ISNUMBER('Ambient Data'!G23),'Mixed Values'!T25,"*")</f>
        <v>*</v>
      </c>
      <c r="F21" s="2"/>
      <c r="G21" s="70" t="s">
        <v>20</v>
      </c>
      <c r="H21" s="70" t="s">
        <v>20</v>
      </c>
      <c r="I21" s="70" t="s">
        <v>20</v>
      </c>
      <c r="J21" s="70" t="s">
        <v>20</v>
      </c>
      <c r="K21" s="70" t="s">
        <v>20</v>
      </c>
      <c r="L21" s="70" t="s">
        <v>20</v>
      </c>
      <c r="M21" s="70" t="s">
        <v>20</v>
      </c>
      <c r="N21" s="70" t="s">
        <v>20</v>
      </c>
      <c r="O21" s="2"/>
      <c r="P21" s="72" t="str">
        <f t="shared" si="0"/>
        <v>*</v>
      </c>
      <c r="Q21" s="2"/>
      <c r="R21" s="2"/>
      <c r="S21" s="2" t="s">
        <v>46</v>
      </c>
      <c r="T21" s="57" t="str">
        <f>IF(ISNUMBER(P$6),PERCENTILE(P$6:P$53,0.1),"*")</f>
        <v>*</v>
      </c>
      <c r="U21" s="41"/>
      <c r="V21" s="2"/>
      <c r="W21" s="2"/>
      <c r="X21" s="2"/>
      <c r="Y21" s="2"/>
      <c r="Z21" s="2"/>
    </row>
    <row r="22" spans="1:26" x14ac:dyDescent="0.45">
      <c r="A22" s="67" t="str">
        <f>IF('Ambient Data'!A24="*","*",'Ambient Data'!A24)</f>
        <v>*</v>
      </c>
      <c r="B22" s="40" t="str">
        <f>IF(ISNUMBER('Ambient Data'!B24),'Ambient Data'!B24,"*")</f>
        <v>*</v>
      </c>
      <c r="C22" s="11" t="str">
        <f>IF(ISNUMBER('Ambient Data'!E24),'Mixed Values'!R26,"*")</f>
        <v>*</v>
      </c>
      <c r="D22" s="11" t="str">
        <f>IF(ISNUMBER('Ambient Data'!F24),'Mixed Values'!S26,"*")</f>
        <v>*</v>
      </c>
      <c r="E22" s="11" t="str">
        <f>IF(ISNUMBER('Ambient Data'!G24),'Mixed Values'!T26,"*")</f>
        <v>*</v>
      </c>
      <c r="F22" s="2"/>
      <c r="G22" s="70" t="s">
        <v>20</v>
      </c>
      <c r="H22" s="70" t="s">
        <v>20</v>
      </c>
      <c r="I22" s="70" t="s">
        <v>20</v>
      </c>
      <c r="J22" s="70" t="s">
        <v>20</v>
      </c>
      <c r="K22" s="70" t="s">
        <v>20</v>
      </c>
      <c r="L22" s="70" t="s">
        <v>20</v>
      </c>
      <c r="M22" s="70" t="s">
        <v>20</v>
      </c>
      <c r="N22" s="70" t="s">
        <v>20</v>
      </c>
      <c r="O22" s="2"/>
      <c r="P22" s="72" t="str">
        <f t="shared" si="0"/>
        <v>*</v>
      </c>
      <c r="Q22" s="2"/>
      <c r="R22" s="2"/>
      <c r="S22" s="2" t="s">
        <v>21</v>
      </c>
      <c r="T22" s="38" t="str">
        <f>IF(ISNUMBER(P$6),MAX(P$6:P$53),"*")</f>
        <v>*</v>
      </c>
      <c r="U22" s="41"/>
      <c r="V22" s="2"/>
      <c r="W22" s="2"/>
      <c r="X22" s="2"/>
      <c r="Y22" s="2"/>
      <c r="Z22" s="2"/>
    </row>
    <row r="23" spans="1:26" x14ac:dyDescent="0.45">
      <c r="A23" s="67" t="str">
        <f>IF('Ambient Data'!A25="*","*",'Ambient Data'!A25)</f>
        <v>*</v>
      </c>
      <c r="B23" s="40" t="str">
        <f>IF(ISNUMBER('Ambient Data'!B25),'Ambient Data'!B25,"*")</f>
        <v>*</v>
      </c>
      <c r="C23" s="11" t="str">
        <f>IF(ISNUMBER('Ambient Data'!E25),'Mixed Values'!R27,"*")</f>
        <v>*</v>
      </c>
      <c r="D23" s="11" t="str">
        <f>IF(ISNUMBER('Ambient Data'!F25),'Mixed Values'!S27,"*")</f>
        <v>*</v>
      </c>
      <c r="E23" s="11" t="str">
        <f>IF(ISNUMBER('Ambient Data'!G25),'Mixed Values'!T27,"*")</f>
        <v>*</v>
      </c>
      <c r="F23" s="2"/>
      <c r="G23" s="70" t="s">
        <v>20</v>
      </c>
      <c r="H23" s="70" t="s">
        <v>20</v>
      </c>
      <c r="I23" s="70" t="s">
        <v>20</v>
      </c>
      <c r="J23" s="70" t="s">
        <v>20</v>
      </c>
      <c r="K23" s="70" t="s">
        <v>20</v>
      </c>
      <c r="L23" s="70" t="s">
        <v>20</v>
      </c>
      <c r="M23" s="70" t="s">
        <v>20</v>
      </c>
      <c r="N23" s="70" t="s">
        <v>20</v>
      </c>
      <c r="O23" s="2"/>
      <c r="P23" s="72" t="str">
        <f t="shared" si="0"/>
        <v>*</v>
      </c>
      <c r="Q23" s="2"/>
      <c r="R23" s="2"/>
      <c r="S23" s="2" t="s">
        <v>19</v>
      </c>
      <c r="T23" s="38" t="str">
        <f>IF(ISNUMBER(P$6),MIN(P$6:P$53),"*")</f>
        <v>*</v>
      </c>
      <c r="U23" s="41"/>
      <c r="V23" s="2"/>
      <c r="W23" s="2"/>
      <c r="X23" s="2"/>
      <c r="Y23" s="2"/>
      <c r="Z23" s="2"/>
    </row>
    <row r="24" spans="1:26" x14ac:dyDescent="0.45">
      <c r="A24" s="67" t="str">
        <f>IF('Ambient Data'!A26="*","*",'Ambient Data'!A26)</f>
        <v>*</v>
      </c>
      <c r="B24" s="40" t="str">
        <f>IF(ISNUMBER('Ambient Data'!B26),'Ambient Data'!B26,"*")</f>
        <v>*</v>
      </c>
      <c r="C24" s="11" t="str">
        <f>IF(ISNUMBER('Ambient Data'!E26),'Mixed Values'!R28,"*")</f>
        <v>*</v>
      </c>
      <c r="D24" s="11" t="str">
        <f>IF(ISNUMBER('Ambient Data'!F26),'Mixed Values'!S28,"*")</f>
        <v>*</v>
      </c>
      <c r="E24" s="11" t="str">
        <f>IF(ISNUMBER('Ambient Data'!G26),'Mixed Values'!T28,"*")</f>
        <v>*</v>
      </c>
      <c r="F24" s="2"/>
      <c r="G24" s="70" t="s">
        <v>20</v>
      </c>
      <c r="H24" s="70" t="s">
        <v>20</v>
      </c>
      <c r="I24" s="70" t="s">
        <v>20</v>
      </c>
      <c r="J24" s="70" t="s">
        <v>20</v>
      </c>
      <c r="K24" s="70" t="s">
        <v>20</v>
      </c>
      <c r="L24" s="70" t="s">
        <v>20</v>
      </c>
      <c r="M24" s="70" t="s">
        <v>20</v>
      </c>
      <c r="N24" s="70" t="s">
        <v>20</v>
      </c>
      <c r="O24" s="2"/>
      <c r="P24" s="72" t="str">
        <f t="shared" si="0"/>
        <v>*</v>
      </c>
      <c r="Q24" s="2"/>
      <c r="R24" s="2"/>
      <c r="S24" s="2" t="s">
        <v>47</v>
      </c>
      <c r="T24" s="38" t="str">
        <f>IF(ISNUMBER(P6),COUNT(P6:P53),"*")</f>
        <v>*</v>
      </c>
      <c r="U24" s="41"/>
      <c r="V24" s="2"/>
      <c r="W24" s="2"/>
      <c r="X24" s="2"/>
      <c r="Y24" s="2"/>
      <c r="Z24" s="2"/>
    </row>
    <row r="25" spans="1:26" x14ac:dyDescent="0.45">
      <c r="A25" s="67" t="str">
        <f>IF('Ambient Data'!A27="*","*",'Ambient Data'!A27)</f>
        <v>*</v>
      </c>
      <c r="B25" s="40" t="str">
        <f>IF(ISNUMBER('Ambient Data'!B27),'Ambient Data'!B27,"*")</f>
        <v>*</v>
      </c>
      <c r="C25" s="11" t="str">
        <f>IF(ISNUMBER('Ambient Data'!E27),'Mixed Values'!R29,"*")</f>
        <v>*</v>
      </c>
      <c r="D25" s="11" t="str">
        <f>IF(ISNUMBER('Ambient Data'!F27),'Mixed Values'!S29,"*")</f>
        <v>*</v>
      </c>
      <c r="E25" s="11" t="str">
        <f>IF(ISNUMBER('Ambient Data'!G27),'Mixed Values'!T29,"*")</f>
        <v>*</v>
      </c>
      <c r="F25" s="2"/>
      <c r="G25" s="70" t="s">
        <v>20</v>
      </c>
      <c r="H25" s="70" t="s">
        <v>20</v>
      </c>
      <c r="I25" s="70" t="s">
        <v>20</v>
      </c>
      <c r="J25" s="70" t="s">
        <v>20</v>
      </c>
      <c r="K25" s="70" t="s">
        <v>20</v>
      </c>
      <c r="L25" s="70" t="s">
        <v>20</v>
      </c>
      <c r="M25" s="70" t="s">
        <v>20</v>
      </c>
      <c r="N25" s="70" t="s">
        <v>20</v>
      </c>
      <c r="O25" s="2"/>
      <c r="P25" s="72" t="str">
        <f t="shared" si="0"/>
        <v>*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5">
      <c r="A26" s="67" t="str">
        <f>IF('Ambient Data'!A28="*","*",'Ambient Data'!A28)</f>
        <v>*</v>
      </c>
      <c r="B26" s="40" t="str">
        <f>IF(ISNUMBER('Ambient Data'!B28),'Ambient Data'!B28,"*")</f>
        <v>*</v>
      </c>
      <c r="C26" s="11" t="str">
        <f>IF(ISNUMBER('Ambient Data'!E28),'Mixed Values'!R30,"*")</f>
        <v>*</v>
      </c>
      <c r="D26" s="11" t="str">
        <f>IF(ISNUMBER('Ambient Data'!F28),'Mixed Values'!S30,"*")</f>
        <v>*</v>
      </c>
      <c r="E26" s="11" t="str">
        <f>IF(ISNUMBER('Ambient Data'!G28),'Mixed Values'!T30,"*")</f>
        <v>*</v>
      </c>
      <c r="F26" s="2"/>
      <c r="G26" s="70" t="s">
        <v>20</v>
      </c>
      <c r="H26" s="70" t="s">
        <v>20</v>
      </c>
      <c r="I26" s="70" t="s">
        <v>20</v>
      </c>
      <c r="J26" s="70" t="s">
        <v>20</v>
      </c>
      <c r="K26" s="70" t="s">
        <v>20</v>
      </c>
      <c r="L26" s="70" t="s">
        <v>20</v>
      </c>
      <c r="M26" s="70" t="s">
        <v>20</v>
      </c>
      <c r="N26" s="70" t="s">
        <v>20</v>
      </c>
      <c r="O26" s="2"/>
      <c r="P26" s="72" t="str">
        <f t="shared" si="0"/>
        <v>*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5">
      <c r="A27" s="67" t="str">
        <f>IF('Ambient Data'!A29="*","*",'Ambient Data'!A29)</f>
        <v>*</v>
      </c>
      <c r="B27" s="40" t="str">
        <f>IF(ISNUMBER('Ambient Data'!B29),'Ambient Data'!B29,"*")</f>
        <v>*</v>
      </c>
      <c r="C27" s="11" t="str">
        <f>IF(ISNUMBER('Ambient Data'!E29),'Mixed Values'!R31,"*")</f>
        <v>*</v>
      </c>
      <c r="D27" s="11" t="str">
        <f>IF(ISNUMBER('Ambient Data'!F29),'Mixed Values'!S31,"*")</f>
        <v>*</v>
      </c>
      <c r="E27" s="11" t="str">
        <f>IF(ISNUMBER('Ambient Data'!G29),'Mixed Values'!T31,"*")</f>
        <v>*</v>
      </c>
      <c r="F27" s="2"/>
      <c r="G27" s="70" t="s">
        <v>20</v>
      </c>
      <c r="H27" s="70" t="s">
        <v>20</v>
      </c>
      <c r="I27" s="70" t="s">
        <v>20</v>
      </c>
      <c r="J27" s="70" t="s">
        <v>20</v>
      </c>
      <c r="K27" s="70" t="s">
        <v>20</v>
      </c>
      <c r="L27" s="70" t="s">
        <v>20</v>
      </c>
      <c r="M27" s="70" t="s">
        <v>20</v>
      </c>
      <c r="N27" s="70" t="s">
        <v>20</v>
      </c>
      <c r="O27" s="2"/>
      <c r="P27" s="72" t="str">
        <f t="shared" si="0"/>
        <v>*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5">
      <c r="A28" s="67" t="str">
        <f>IF('Ambient Data'!A30="*","*",'Ambient Data'!A30)</f>
        <v>*</v>
      </c>
      <c r="B28" s="40" t="str">
        <f>IF(ISNUMBER('Ambient Data'!B30),'Ambient Data'!B30,"*")</f>
        <v>*</v>
      </c>
      <c r="C28" s="11" t="str">
        <f>IF(ISNUMBER('Ambient Data'!E30),'Mixed Values'!R32,"*")</f>
        <v>*</v>
      </c>
      <c r="D28" s="11" t="str">
        <f>IF(ISNUMBER('Ambient Data'!F30),'Mixed Values'!S32,"*")</f>
        <v>*</v>
      </c>
      <c r="E28" s="11" t="str">
        <f>IF(ISNUMBER('Ambient Data'!G30),'Mixed Values'!T32,"*")</f>
        <v>*</v>
      </c>
      <c r="F28" s="2"/>
      <c r="G28" s="70" t="s">
        <v>20</v>
      </c>
      <c r="H28" s="70" t="s">
        <v>20</v>
      </c>
      <c r="I28" s="70" t="s">
        <v>20</v>
      </c>
      <c r="J28" s="70" t="s">
        <v>20</v>
      </c>
      <c r="K28" s="70" t="s">
        <v>20</v>
      </c>
      <c r="L28" s="70" t="s">
        <v>20</v>
      </c>
      <c r="M28" s="70" t="s">
        <v>20</v>
      </c>
      <c r="N28" s="70" t="s">
        <v>20</v>
      </c>
      <c r="O28" s="2"/>
      <c r="P28" s="72" t="str">
        <f t="shared" si="0"/>
        <v>*</v>
      </c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5">
      <c r="A29" s="67" t="str">
        <f>IF('Ambient Data'!A31="*","*",'Ambient Data'!A31)</f>
        <v>*</v>
      </c>
      <c r="B29" s="40" t="str">
        <f>IF(ISNUMBER('Ambient Data'!B31),'Ambient Data'!B31,"*")</f>
        <v>*</v>
      </c>
      <c r="C29" s="11" t="str">
        <f>IF(ISNUMBER('Ambient Data'!E31),'Mixed Values'!R33,"*")</f>
        <v>*</v>
      </c>
      <c r="D29" s="11" t="str">
        <f>IF(ISNUMBER('Ambient Data'!F31),'Mixed Values'!S33,"*")</f>
        <v>*</v>
      </c>
      <c r="E29" s="11" t="str">
        <f>IF(ISNUMBER('Ambient Data'!G31),'Mixed Values'!T33,"*")</f>
        <v>*</v>
      </c>
      <c r="F29" s="2"/>
      <c r="G29" s="70" t="s">
        <v>20</v>
      </c>
      <c r="H29" s="70" t="s">
        <v>20</v>
      </c>
      <c r="I29" s="70" t="s">
        <v>20</v>
      </c>
      <c r="J29" s="70" t="s">
        <v>20</v>
      </c>
      <c r="K29" s="70" t="s">
        <v>20</v>
      </c>
      <c r="L29" s="70" t="s">
        <v>20</v>
      </c>
      <c r="M29" s="70" t="s">
        <v>20</v>
      </c>
      <c r="N29" s="70" t="s">
        <v>20</v>
      </c>
      <c r="O29" s="2"/>
      <c r="P29" s="72" t="str">
        <f t="shared" si="0"/>
        <v>*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5">
      <c r="A30" s="67" t="str">
        <f>IF('Ambient Data'!A32="*","*",'Ambient Data'!A32)</f>
        <v>*</v>
      </c>
      <c r="B30" s="40" t="str">
        <f>IF(ISNUMBER('Ambient Data'!B32),'Ambient Data'!B32,"*")</f>
        <v>*</v>
      </c>
      <c r="C30" s="11" t="str">
        <f>IF(ISNUMBER('Ambient Data'!E32),'Mixed Values'!R34,"*")</f>
        <v>*</v>
      </c>
      <c r="D30" s="11" t="str">
        <f>IF(ISNUMBER('Ambient Data'!F32),'Mixed Values'!S34,"*")</f>
        <v>*</v>
      </c>
      <c r="E30" s="11" t="str">
        <f>IF(ISNUMBER('Ambient Data'!G32),'Mixed Values'!T34,"*")</f>
        <v>*</v>
      </c>
      <c r="F30" s="2"/>
      <c r="G30" s="70" t="s">
        <v>20</v>
      </c>
      <c r="H30" s="70" t="s">
        <v>20</v>
      </c>
      <c r="I30" s="70" t="s">
        <v>20</v>
      </c>
      <c r="J30" s="70" t="s">
        <v>20</v>
      </c>
      <c r="K30" s="70" t="s">
        <v>20</v>
      </c>
      <c r="L30" s="70" t="s">
        <v>20</v>
      </c>
      <c r="M30" s="70" t="s">
        <v>20</v>
      </c>
      <c r="N30" s="70" t="s">
        <v>20</v>
      </c>
      <c r="O30" s="2"/>
      <c r="P30" s="72" t="str">
        <f t="shared" si="0"/>
        <v>*</v>
      </c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5">
      <c r="A31" s="67" t="str">
        <f>IF('Ambient Data'!A33="*","*",'Ambient Data'!A33)</f>
        <v>*</v>
      </c>
      <c r="B31" s="40" t="str">
        <f>IF(ISNUMBER('Ambient Data'!B33),'Ambient Data'!B33,"*")</f>
        <v>*</v>
      </c>
      <c r="C31" s="11" t="str">
        <f>IF(ISNUMBER('Ambient Data'!E33),'Mixed Values'!R35,"*")</f>
        <v>*</v>
      </c>
      <c r="D31" s="11" t="str">
        <f>IF(ISNUMBER('Ambient Data'!F33),'Mixed Values'!S35,"*")</f>
        <v>*</v>
      </c>
      <c r="E31" s="11" t="str">
        <f>IF(ISNUMBER('Ambient Data'!G33),'Mixed Values'!T35,"*")</f>
        <v>*</v>
      </c>
      <c r="F31" s="2"/>
      <c r="G31" s="70" t="s">
        <v>20</v>
      </c>
      <c r="H31" s="70" t="s">
        <v>20</v>
      </c>
      <c r="I31" s="70" t="s">
        <v>20</v>
      </c>
      <c r="J31" s="70" t="s">
        <v>20</v>
      </c>
      <c r="K31" s="70" t="s">
        <v>20</v>
      </c>
      <c r="L31" s="70" t="s">
        <v>20</v>
      </c>
      <c r="M31" s="70" t="s">
        <v>20</v>
      </c>
      <c r="N31" s="70" t="s">
        <v>20</v>
      </c>
      <c r="O31" s="2"/>
      <c r="P31" s="72" t="str">
        <f t="shared" si="0"/>
        <v>*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5">
      <c r="A32" s="67" t="str">
        <f>IF('Ambient Data'!A34="*","*",'Ambient Data'!A34)</f>
        <v>*</v>
      </c>
      <c r="B32" s="40" t="str">
        <f>IF(ISNUMBER('Ambient Data'!B34),'Ambient Data'!B34,"*")</f>
        <v>*</v>
      </c>
      <c r="C32" s="11" t="str">
        <f>IF(ISNUMBER('Ambient Data'!E34),'Mixed Values'!R36,"*")</f>
        <v>*</v>
      </c>
      <c r="D32" s="11" t="str">
        <f>IF(ISNUMBER('Ambient Data'!F34),'Mixed Values'!S36,"*")</f>
        <v>*</v>
      </c>
      <c r="E32" s="11" t="str">
        <f>IF(ISNUMBER('Ambient Data'!G34),'Mixed Values'!T36,"*")</f>
        <v>*</v>
      </c>
      <c r="F32" s="2"/>
      <c r="G32" s="70" t="s">
        <v>20</v>
      </c>
      <c r="H32" s="70" t="s">
        <v>20</v>
      </c>
      <c r="I32" s="70" t="s">
        <v>20</v>
      </c>
      <c r="J32" s="70" t="s">
        <v>20</v>
      </c>
      <c r="K32" s="70" t="s">
        <v>20</v>
      </c>
      <c r="L32" s="70" t="s">
        <v>20</v>
      </c>
      <c r="M32" s="70" t="s">
        <v>20</v>
      </c>
      <c r="N32" s="70" t="s">
        <v>20</v>
      </c>
      <c r="O32" s="2"/>
      <c r="P32" s="72" t="str">
        <f t="shared" si="0"/>
        <v>*</v>
      </c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45">
      <c r="A33" s="67" t="str">
        <f>IF('Ambient Data'!A35="*","*",'Ambient Data'!A35)</f>
        <v>*</v>
      </c>
      <c r="B33" s="40" t="str">
        <f>IF(ISNUMBER('Ambient Data'!B35),'Ambient Data'!B35,"*")</f>
        <v>*</v>
      </c>
      <c r="C33" s="11" t="str">
        <f>IF(ISNUMBER('Ambient Data'!E35),'Mixed Values'!R37,"*")</f>
        <v>*</v>
      </c>
      <c r="D33" s="11" t="str">
        <f>IF(ISNUMBER('Ambient Data'!F35),'Mixed Values'!S37,"*")</f>
        <v>*</v>
      </c>
      <c r="E33" s="11" t="str">
        <f>IF(ISNUMBER('Ambient Data'!G35),'Mixed Values'!T37,"*")</f>
        <v>*</v>
      </c>
      <c r="F33" s="2"/>
      <c r="G33" s="70" t="s">
        <v>20</v>
      </c>
      <c r="H33" s="70" t="s">
        <v>20</v>
      </c>
      <c r="I33" s="70" t="s">
        <v>20</v>
      </c>
      <c r="J33" s="70" t="s">
        <v>20</v>
      </c>
      <c r="K33" s="70" t="s">
        <v>20</v>
      </c>
      <c r="L33" s="70" t="s">
        <v>20</v>
      </c>
      <c r="M33" s="70" t="s">
        <v>20</v>
      </c>
      <c r="N33" s="70" t="s">
        <v>20</v>
      </c>
      <c r="O33" s="2"/>
      <c r="P33" s="72" t="str">
        <f t="shared" si="0"/>
        <v>*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45">
      <c r="A34" s="67" t="str">
        <f>IF('Ambient Data'!A36="*","*",'Ambient Data'!A36)</f>
        <v>*</v>
      </c>
      <c r="B34" s="40" t="str">
        <f>IF(ISNUMBER('Ambient Data'!B36),'Ambient Data'!B36,"*")</f>
        <v>*</v>
      </c>
      <c r="C34" s="11" t="str">
        <f>IF(ISNUMBER('Ambient Data'!E36),'Mixed Values'!R38,"*")</f>
        <v>*</v>
      </c>
      <c r="D34" s="11" t="str">
        <f>IF(ISNUMBER('Ambient Data'!F36),'Mixed Values'!S38,"*")</f>
        <v>*</v>
      </c>
      <c r="E34" s="11" t="str">
        <f>IF(ISNUMBER('Ambient Data'!G36),'Mixed Values'!T38,"*")</f>
        <v>*</v>
      </c>
      <c r="F34" s="2"/>
      <c r="G34" s="70" t="s">
        <v>20</v>
      </c>
      <c r="H34" s="70" t="s">
        <v>20</v>
      </c>
      <c r="I34" s="70" t="s">
        <v>20</v>
      </c>
      <c r="J34" s="70" t="s">
        <v>20</v>
      </c>
      <c r="K34" s="70" t="s">
        <v>20</v>
      </c>
      <c r="L34" s="70" t="s">
        <v>20</v>
      </c>
      <c r="M34" s="70" t="s">
        <v>20</v>
      </c>
      <c r="N34" s="70" t="s">
        <v>20</v>
      </c>
      <c r="O34" s="2"/>
      <c r="P34" s="72" t="str">
        <f t="shared" si="0"/>
        <v>*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5">
      <c r="A35" s="67" t="str">
        <f>IF('Ambient Data'!A37="*","*",'Ambient Data'!A37)</f>
        <v>*</v>
      </c>
      <c r="B35" s="40" t="str">
        <f>IF(ISNUMBER('Ambient Data'!B37),'Ambient Data'!B37,"*")</f>
        <v>*</v>
      </c>
      <c r="C35" s="11" t="str">
        <f>IF(ISNUMBER('Ambient Data'!E37),'Mixed Values'!R39,"*")</f>
        <v>*</v>
      </c>
      <c r="D35" s="11" t="str">
        <f>IF(ISNUMBER('Ambient Data'!F37),'Mixed Values'!S39,"*")</f>
        <v>*</v>
      </c>
      <c r="E35" s="11" t="str">
        <f>IF(ISNUMBER('Ambient Data'!G37),'Mixed Values'!T39,"*")</f>
        <v>*</v>
      </c>
      <c r="F35" s="2"/>
      <c r="G35" s="70" t="s">
        <v>20</v>
      </c>
      <c r="H35" s="70" t="s">
        <v>20</v>
      </c>
      <c r="I35" s="70" t="s">
        <v>20</v>
      </c>
      <c r="J35" s="70" t="s">
        <v>20</v>
      </c>
      <c r="K35" s="70" t="s">
        <v>20</v>
      </c>
      <c r="L35" s="70" t="s">
        <v>20</v>
      </c>
      <c r="M35" s="70" t="s">
        <v>20</v>
      </c>
      <c r="N35" s="70" t="s">
        <v>20</v>
      </c>
      <c r="O35" s="2"/>
      <c r="P35" s="72" t="str">
        <f t="shared" si="0"/>
        <v>*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45">
      <c r="A36" s="67" t="str">
        <f>IF('Ambient Data'!A38="*","*",'Ambient Data'!A38)</f>
        <v>*</v>
      </c>
      <c r="B36" s="40" t="str">
        <f>IF(ISNUMBER('Ambient Data'!B38),'Ambient Data'!B38,"*")</f>
        <v>*</v>
      </c>
      <c r="C36" s="11" t="str">
        <f>IF(ISNUMBER('Ambient Data'!E38),'Mixed Values'!R40,"*")</f>
        <v>*</v>
      </c>
      <c r="D36" s="11" t="str">
        <f>IF(ISNUMBER('Ambient Data'!F38),'Mixed Values'!S40,"*")</f>
        <v>*</v>
      </c>
      <c r="E36" s="11" t="str">
        <f>IF(ISNUMBER('Ambient Data'!G38),'Mixed Values'!T40,"*")</f>
        <v>*</v>
      </c>
      <c r="F36" s="2"/>
      <c r="G36" s="70" t="s">
        <v>20</v>
      </c>
      <c r="H36" s="70" t="s">
        <v>20</v>
      </c>
      <c r="I36" s="70" t="s">
        <v>20</v>
      </c>
      <c r="J36" s="70" t="s">
        <v>20</v>
      </c>
      <c r="K36" s="70" t="s">
        <v>20</v>
      </c>
      <c r="L36" s="70" t="s">
        <v>20</v>
      </c>
      <c r="M36" s="70" t="s">
        <v>20</v>
      </c>
      <c r="N36" s="70" t="s">
        <v>20</v>
      </c>
      <c r="O36" s="2"/>
      <c r="P36" s="72" t="str">
        <f t="shared" si="0"/>
        <v>*</v>
      </c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45">
      <c r="A37" s="67" t="str">
        <f>IF('Ambient Data'!A39="*","*",'Ambient Data'!A39)</f>
        <v>*</v>
      </c>
      <c r="B37" s="40" t="str">
        <f>IF(ISNUMBER('Ambient Data'!B39),'Ambient Data'!B39,"*")</f>
        <v>*</v>
      </c>
      <c r="C37" s="11" t="str">
        <f>IF(ISNUMBER('Ambient Data'!E39),'Mixed Values'!R41,"*")</f>
        <v>*</v>
      </c>
      <c r="D37" s="11" t="str">
        <f>IF(ISNUMBER('Ambient Data'!F39),'Mixed Values'!S41,"*")</f>
        <v>*</v>
      </c>
      <c r="E37" s="11" t="str">
        <f>IF(ISNUMBER('Ambient Data'!G39),'Mixed Values'!T41,"*")</f>
        <v>*</v>
      </c>
      <c r="F37" s="2"/>
      <c r="G37" s="70" t="s">
        <v>20</v>
      </c>
      <c r="H37" s="70" t="s">
        <v>20</v>
      </c>
      <c r="I37" s="70" t="s">
        <v>20</v>
      </c>
      <c r="J37" s="70" t="s">
        <v>20</v>
      </c>
      <c r="K37" s="70" t="s">
        <v>20</v>
      </c>
      <c r="L37" s="70" t="s">
        <v>20</v>
      </c>
      <c r="M37" s="70" t="s">
        <v>20</v>
      </c>
      <c r="N37" s="70" t="s">
        <v>20</v>
      </c>
      <c r="O37" s="2"/>
      <c r="P37" s="72" t="str">
        <f t="shared" si="0"/>
        <v>*</v>
      </c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45">
      <c r="A38" s="67" t="str">
        <f>IF('Ambient Data'!A40="*","*",'Ambient Data'!A40)</f>
        <v>*</v>
      </c>
      <c r="B38" s="40" t="str">
        <f>IF(ISNUMBER('Ambient Data'!B40),'Ambient Data'!B40,"*")</f>
        <v>*</v>
      </c>
      <c r="C38" s="11" t="str">
        <f>IF(ISNUMBER('Ambient Data'!E40),'Mixed Values'!R42,"*")</f>
        <v>*</v>
      </c>
      <c r="D38" s="11" t="str">
        <f>IF(ISNUMBER('Ambient Data'!F40),'Mixed Values'!S42,"*")</f>
        <v>*</v>
      </c>
      <c r="E38" s="11" t="str">
        <f>IF(ISNUMBER('Ambient Data'!G40),'Mixed Values'!T42,"*")</f>
        <v>*</v>
      </c>
      <c r="F38" s="2"/>
      <c r="G38" s="70" t="s">
        <v>20</v>
      </c>
      <c r="H38" s="70" t="s">
        <v>20</v>
      </c>
      <c r="I38" s="70" t="s">
        <v>20</v>
      </c>
      <c r="J38" s="70" t="s">
        <v>20</v>
      </c>
      <c r="K38" s="70" t="s">
        <v>20</v>
      </c>
      <c r="L38" s="70" t="s">
        <v>20</v>
      </c>
      <c r="M38" s="70" t="s">
        <v>20</v>
      </c>
      <c r="N38" s="70" t="s">
        <v>20</v>
      </c>
      <c r="O38" s="2"/>
      <c r="P38" s="72" t="str">
        <f t="shared" si="0"/>
        <v>*</v>
      </c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45">
      <c r="A39" s="67" t="str">
        <f>IF('Ambient Data'!A41="*","*",'Ambient Data'!A41)</f>
        <v>*</v>
      </c>
      <c r="B39" s="40" t="str">
        <f>IF(ISNUMBER('Ambient Data'!B41),'Ambient Data'!B41,"*")</f>
        <v>*</v>
      </c>
      <c r="C39" s="11" t="str">
        <f>IF(ISNUMBER('Ambient Data'!E41),'Mixed Values'!R43,"*")</f>
        <v>*</v>
      </c>
      <c r="D39" s="11" t="str">
        <f>IF(ISNUMBER('Ambient Data'!F41),'Mixed Values'!S43,"*")</f>
        <v>*</v>
      </c>
      <c r="E39" s="11" t="str">
        <f>IF(ISNUMBER('Ambient Data'!G41),'Mixed Values'!T43,"*")</f>
        <v>*</v>
      </c>
      <c r="F39" s="2"/>
      <c r="G39" s="70" t="s">
        <v>20</v>
      </c>
      <c r="H39" s="70" t="s">
        <v>20</v>
      </c>
      <c r="I39" s="70" t="s">
        <v>20</v>
      </c>
      <c r="J39" s="70" t="s">
        <v>20</v>
      </c>
      <c r="K39" s="70" t="s">
        <v>20</v>
      </c>
      <c r="L39" s="70" t="s">
        <v>20</v>
      </c>
      <c r="M39" s="70" t="s">
        <v>20</v>
      </c>
      <c r="N39" s="70" t="s">
        <v>20</v>
      </c>
      <c r="O39" s="2"/>
      <c r="P39" s="72" t="str">
        <f t="shared" si="0"/>
        <v>*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45">
      <c r="A40" s="67" t="str">
        <f>IF('Ambient Data'!A42="*","*",'Ambient Data'!A42)</f>
        <v>*</v>
      </c>
      <c r="B40" s="40" t="str">
        <f>IF(ISNUMBER('Ambient Data'!B42),'Ambient Data'!B42,"*")</f>
        <v>*</v>
      </c>
      <c r="C40" s="11" t="str">
        <f>IF(ISNUMBER('Ambient Data'!E42),'Mixed Values'!R44,"*")</f>
        <v>*</v>
      </c>
      <c r="D40" s="11" t="str">
        <f>IF(ISNUMBER('Ambient Data'!F42),'Mixed Values'!S44,"*")</f>
        <v>*</v>
      </c>
      <c r="E40" s="11" t="str">
        <f>IF(ISNUMBER('Ambient Data'!G42),'Mixed Values'!T44,"*")</f>
        <v>*</v>
      </c>
      <c r="F40" s="2"/>
      <c r="G40" s="70" t="s">
        <v>20</v>
      </c>
      <c r="H40" s="70" t="s">
        <v>20</v>
      </c>
      <c r="I40" s="70" t="s">
        <v>20</v>
      </c>
      <c r="J40" s="70" t="s">
        <v>20</v>
      </c>
      <c r="K40" s="70" t="s">
        <v>20</v>
      </c>
      <c r="L40" s="70" t="s">
        <v>20</v>
      </c>
      <c r="M40" s="70" t="s">
        <v>20</v>
      </c>
      <c r="N40" s="70" t="s">
        <v>20</v>
      </c>
      <c r="O40" s="2"/>
      <c r="P40" s="72" t="str">
        <f t="shared" si="0"/>
        <v>*</v>
      </c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45">
      <c r="A41" s="67" t="str">
        <f>IF('Ambient Data'!A43="*","*",'Ambient Data'!A43)</f>
        <v>*</v>
      </c>
      <c r="B41" s="40" t="str">
        <f>IF(ISNUMBER('Ambient Data'!B43),'Ambient Data'!B43,"*")</f>
        <v>*</v>
      </c>
      <c r="C41" s="11" t="str">
        <f>IF(ISNUMBER('Ambient Data'!E43),'Mixed Values'!R45,"*")</f>
        <v>*</v>
      </c>
      <c r="D41" s="11" t="str">
        <f>IF(ISNUMBER('Ambient Data'!F43),'Mixed Values'!S45,"*")</f>
        <v>*</v>
      </c>
      <c r="E41" s="11" t="str">
        <f>IF(ISNUMBER('Ambient Data'!G43),'Mixed Values'!T45,"*")</f>
        <v>*</v>
      </c>
      <c r="F41" s="2"/>
      <c r="G41" s="70" t="s">
        <v>20</v>
      </c>
      <c r="H41" s="70" t="s">
        <v>20</v>
      </c>
      <c r="I41" s="70" t="s">
        <v>20</v>
      </c>
      <c r="J41" s="70" t="s">
        <v>20</v>
      </c>
      <c r="K41" s="70" t="s">
        <v>20</v>
      </c>
      <c r="L41" s="70" t="s">
        <v>20</v>
      </c>
      <c r="M41" s="70" t="s">
        <v>20</v>
      </c>
      <c r="N41" s="70" t="s">
        <v>20</v>
      </c>
      <c r="O41" s="2"/>
      <c r="P41" s="72" t="str">
        <f t="shared" si="0"/>
        <v>*</v>
      </c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45">
      <c r="A42" s="67" t="str">
        <f>IF('Ambient Data'!A44="*","*",'Ambient Data'!A44)</f>
        <v>*</v>
      </c>
      <c r="B42" s="40" t="str">
        <f>IF(ISNUMBER('Ambient Data'!B44),'Ambient Data'!B44,"*")</f>
        <v>*</v>
      </c>
      <c r="C42" s="11" t="str">
        <f>IF(ISNUMBER('Ambient Data'!E44),'Mixed Values'!R46,"*")</f>
        <v>*</v>
      </c>
      <c r="D42" s="11" t="str">
        <f>IF(ISNUMBER('Ambient Data'!F44),'Mixed Values'!S46,"*")</f>
        <v>*</v>
      </c>
      <c r="E42" s="11" t="str">
        <f>IF(ISNUMBER('Ambient Data'!G44),'Mixed Values'!T46,"*")</f>
        <v>*</v>
      </c>
      <c r="F42" s="2"/>
      <c r="G42" s="70" t="s">
        <v>20</v>
      </c>
      <c r="H42" s="70" t="s">
        <v>20</v>
      </c>
      <c r="I42" s="70" t="s">
        <v>20</v>
      </c>
      <c r="J42" s="70" t="s">
        <v>20</v>
      </c>
      <c r="K42" s="70" t="s">
        <v>20</v>
      </c>
      <c r="L42" s="70" t="s">
        <v>20</v>
      </c>
      <c r="M42" s="70" t="s">
        <v>20</v>
      </c>
      <c r="N42" s="70" t="s">
        <v>20</v>
      </c>
      <c r="O42" s="2"/>
      <c r="P42" s="72" t="str">
        <f t="shared" si="0"/>
        <v>*</v>
      </c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45">
      <c r="A43" s="67" t="str">
        <f>IF('Ambient Data'!A45="*","*",'Ambient Data'!A45)</f>
        <v>*</v>
      </c>
      <c r="B43" s="40" t="str">
        <f>IF(ISNUMBER('Ambient Data'!B45),'Ambient Data'!B45,"*")</f>
        <v>*</v>
      </c>
      <c r="C43" s="11" t="str">
        <f>IF(ISNUMBER('Ambient Data'!E45),'Mixed Values'!R47,"*")</f>
        <v>*</v>
      </c>
      <c r="D43" s="11" t="str">
        <f>IF(ISNUMBER('Ambient Data'!F45),'Mixed Values'!S47,"*")</f>
        <v>*</v>
      </c>
      <c r="E43" s="11" t="str">
        <f>IF(ISNUMBER('Ambient Data'!G45),'Mixed Values'!T47,"*")</f>
        <v>*</v>
      </c>
      <c r="F43" s="2"/>
      <c r="G43" s="70" t="s">
        <v>20</v>
      </c>
      <c r="H43" s="70" t="s">
        <v>20</v>
      </c>
      <c r="I43" s="70" t="s">
        <v>20</v>
      </c>
      <c r="J43" s="70" t="s">
        <v>20</v>
      </c>
      <c r="K43" s="70" t="s">
        <v>20</v>
      </c>
      <c r="L43" s="70" t="s">
        <v>20</v>
      </c>
      <c r="M43" s="70" t="s">
        <v>20</v>
      </c>
      <c r="N43" s="70" t="s">
        <v>20</v>
      </c>
      <c r="O43" s="2"/>
      <c r="P43" s="72" t="str">
        <f t="shared" si="0"/>
        <v>*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45">
      <c r="A44" s="67" t="str">
        <f>IF('Ambient Data'!A46="*","*",'Ambient Data'!A46)</f>
        <v>*</v>
      </c>
      <c r="B44" s="40" t="str">
        <f>IF(ISNUMBER('Ambient Data'!B46),'Ambient Data'!B46,"*")</f>
        <v>*</v>
      </c>
      <c r="C44" s="11" t="str">
        <f>IF(ISNUMBER('Ambient Data'!E46),'Mixed Values'!R48,"*")</f>
        <v>*</v>
      </c>
      <c r="D44" s="11" t="str">
        <f>IF(ISNUMBER('Ambient Data'!F46),'Mixed Values'!S48,"*")</f>
        <v>*</v>
      </c>
      <c r="E44" s="11" t="str">
        <f>IF(ISNUMBER('Ambient Data'!G46),'Mixed Values'!T48,"*")</f>
        <v>*</v>
      </c>
      <c r="F44" s="2"/>
      <c r="G44" s="70" t="s">
        <v>20</v>
      </c>
      <c r="H44" s="70" t="s">
        <v>20</v>
      </c>
      <c r="I44" s="70" t="s">
        <v>20</v>
      </c>
      <c r="J44" s="70" t="s">
        <v>20</v>
      </c>
      <c r="K44" s="70" t="s">
        <v>20</v>
      </c>
      <c r="L44" s="70" t="s">
        <v>20</v>
      </c>
      <c r="M44" s="70" t="s">
        <v>20</v>
      </c>
      <c r="N44" s="70" t="s">
        <v>20</v>
      </c>
      <c r="O44" s="2"/>
      <c r="P44" s="72" t="str">
        <f t="shared" si="0"/>
        <v>*</v>
      </c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45">
      <c r="A45" s="67" t="str">
        <f>IF('Ambient Data'!A47="*","*",'Ambient Data'!A47)</f>
        <v>*</v>
      </c>
      <c r="B45" s="40" t="str">
        <f>IF(ISNUMBER('Ambient Data'!B47),'Ambient Data'!B47,"*")</f>
        <v>*</v>
      </c>
      <c r="C45" s="11" t="str">
        <f>IF(ISNUMBER('Ambient Data'!E47),'Mixed Values'!R49,"*")</f>
        <v>*</v>
      </c>
      <c r="D45" s="11" t="str">
        <f>IF(ISNUMBER('Ambient Data'!F47),'Mixed Values'!S49,"*")</f>
        <v>*</v>
      </c>
      <c r="E45" s="11" t="str">
        <f>IF(ISNUMBER('Ambient Data'!G47),'Mixed Values'!T49,"*")</f>
        <v>*</v>
      </c>
      <c r="F45" s="2"/>
      <c r="G45" s="70" t="s">
        <v>20</v>
      </c>
      <c r="H45" s="70" t="s">
        <v>20</v>
      </c>
      <c r="I45" s="70" t="s">
        <v>20</v>
      </c>
      <c r="J45" s="70" t="s">
        <v>20</v>
      </c>
      <c r="K45" s="70" t="s">
        <v>20</v>
      </c>
      <c r="L45" s="70" t="s">
        <v>20</v>
      </c>
      <c r="M45" s="70" t="s">
        <v>20</v>
      </c>
      <c r="N45" s="70" t="s">
        <v>20</v>
      </c>
      <c r="O45" s="2"/>
      <c r="P45" s="72" t="str">
        <f t="shared" si="0"/>
        <v>*</v>
      </c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45">
      <c r="A46" s="67" t="str">
        <f>IF('Ambient Data'!A48="*","*",'Ambient Data'!A48)</f>
        <v>*</v>
      </c>
      <c r="B46" s="40" t="str">
        <f>IF(ISNUMBER('Ambient Data'!B48),'Ambient Data'!B48,"*")</f>
        <v>*</v>
      </c>
      <c r="C46" s="11" t="str">
        <f>IF(ISNUMBER('Ambient Data'!E48),'Mixed Values'!R50,"*")</f>
        <v>*</v>
      </c>
      <c r="D46" s="11" t="str">
        <f>IF(ISNUMBER('Ambient Data'!F48),'Mixed Values'!S50,"*")</f>
        <v>*</v>
      </c>
      <c r="E46" s="11" t="str">
        <f>IF(ISNUMBER('Ambient Data'!G48),'Mixed Values'!T50,"*")</f>
        <v>*</v>
      </c>
      <c r="F46" s="2"/>
      <c r="G46" s="70" t="s">
        <v>20</v>
      </c>
      <c r="H46" s="70" t="s">
        <v>20</v>
      </c>
      <c r="I46" s="70" t="s">
        <v>20</v>
      </c>
      <c r="J46" s="70" t="s">
        <v>20</v>
      </c>
      <c r="K46" s="70" t="s">
        <v>20</v>
      </c>
      <c r="L46" s="70" t="s">
        <v>20</v>
      </c>
      <c r="M46" s="70" t="s">
        <v>20</v>
      </c>
      <c r="N46" s="70" t="s">
        <v>20</v>
      </c>
      <c r="O46" s="2"/>
      <c r="P46" s="72" t="str">
        <f t="shared" si="0"/>
        <v>*</v>
      </c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45">
      <c r="A47" s="67" t="str">
        <f>IF('Ambient Data'!A49="*","*",'Ambient Data'!A49)</f>
        <v>*</v>
      </c>
      <c r="B47" s="40" t="str">
        <f>IF(ISNUMBER('Ambient Data'!B49),'Ambient Data'!B49,"*")</f>
        <v>*</v>
      </c>
      <c r="C47" s="11" t="str">
        <f>IF(ISNUMBER('Ambient Data'!E49),'Mixed Values'!R51,"*")</f>
        <v>*</v>
      </c>
      <c r="D47" s="11" t="str">
        <f>IF(ISNUMBER('Ambient Data'!F49),'Mixed Values'!S51,"*")</f>
        <v>*</v>
      </c>
      <c r="E47" s="11" t="str">
        <f>IF(ISNUMBER('Ambient Data'!G49),'Mixed Values'!T51,"*")</f>
        <v>*</v>
      </c>
      <c r="F47" s="2"/>
      <c r="G47" s="70" t="s">
        <v>20</v>
      </c>
      <c r="H47" s="70" t="s">
        <v>20</v>
      </c>
      <c r="I47" s="70" t="s">
        <v>20</v>
      </c>
      <c r="J47" s="70" t="s">
        <v>20</v>
      </c>
      <c r="K47" s="70" t="s">
        <v>20</v>
      </c>
      <c r="L47" s="70" t="s">
        <v>20</v>
      </c>
      <c r="M47" s="70" t="s">
        <v>20</v>
      </c>
      <c r="N47" s="70" t="s">
        <v>20</v>
      </c>
      <c r="O47" s="2"/>
      <c r="P47" s="72" t="str">
        <f t="shared" si="0"/>
        <v>*</v>
      </c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45">
      <c r="A48" s="67" t="str">
        <f>IF('Ambient Data'!A50="*","*",'Ambient Data'!A50)</f>
        <v>*</v>
      </c>
      <c r="B48" s="40" t="str">
        <f>IF(ISNUMBER('Ambient Data'!B50),'Ambient Data'!B50,"*")</f>
        <v>*</v>
      </c>
      <c r="C48" s="11" t="str">
        <f>IF(ISNUMBER('Ambient Data'!E50),'Mixed Values'!R52,"*")</f>
        <v>*</v>
      </c>
      <c r="D48" s="11" t="str">
        <f>IF(ISNUMBER('Ambient Data'!F50),'Mixed Values'!S52,"*")</f>
        <v>*</v>
      </c>
      <c r="E48" s="11" t="str">
        <f>IF(ISNUMBER('Ambient Data'!G50),'Mixed Values'!T52,"*")</f>
        <v>*</v>
      </c>
      <c r="F48" s="2"/>
      <c r="G48" s="70" t="s">
        <v>20</v>
      </c>
      <c r="H48" s="70" t="s">
        <v>20</v>
      </c>
      <c r="I48" s="70" t="s">
        <v>20</v>
      </c>
      <c r="J48" s="70" t="s">
        <v>20</v>
      </c>
      <c r="K48" s="70" t="s">
        <v>20</v>
      </c>
      <c r="L48" s="70" t="s">
        <v>20</v>
      </c>
      <c r="M48" s="70" t="s">
        <v>20</v>
      </c>
      <c r="N48" s="70" t="s">
        <v>20</v>
      </c>
      <c r="O48" s="2"/>
      <c r="P48" s="72" t="str">
        <f t="shared" si="0"/>
        <v>*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45">
      <c r="A49" s="67" t="str">
        <f>IF('Ambient Data'!A51="*","*",'Ambient Data'!A51)</f>
        <v>*</v>
      </c>
      <c r="B49" s="40" t="str">
        <f>IF(ISNUMBER('Ambient Data'!B51),'Ambient Data'!B51,"*")</f>
        <v>*</v>
      </c>
      <c r="C49" s="11" t="str">
        <f>IF(ISNUMBER('Ambient Data'!E51),'Mixed Values'!R53,"*")</f>
        <v>*</v>
      </c>
      <c r="D49" s="11" t="str">
        <f>IF(ISNUMBER('Ambient Data'!F51),'Mixed Values'!S53,"*")</f>
        <v>*</v>
      </c>
      <c r="E49" s="11" t="str">
        <f>IF(ISNUMBER('Ambient Data'!G51),'Mixed Values'!T53,"*")</f>
        <v>*</v>
      </c>
      <c r="F49" s="2"/>
      <c r="G49" s="70" t="s">
        <v>20</v>
      </c>
      <c r="H49" s="70" t="s">
        <v>20</v>
      </c>
      <c r="I49" s="70" t="s">
        <v>20</v>
      </c>
      <c r="J49" s="70" t="s">
        <v>20</v>
      </c>
      <c r="K49" s="70" t="s">
        <v>20</v>
      </c>
      <c r="L49" s="70" t="s">
        <v>20</v>
      </c>
      <c r="M49" s="70" t="s">
        <v>20</v>
      </c>
      <c r="N49" s="70" t="s">
        <v>20</v>
      </c>
      <c r="O49" s="2"/>
      <c r="P49" s="72" t="str">
        <f t="shared" si="0"/>
        <v>*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45">
      <c r="A50" s="67" t="str">
        <f>IF('Ambient Data'!A52="*","*",'Ambient Data'!A52)</f>
        <v>*</v>
      </c>
      <c r="B50" s="40" t="str">
        <f>IF(ISNUMBER('Ambient Data'!B52),'Ambient Data'!B52,"*")</f>
        <v>*</v>
      </c>
      <c r="C50" s="11" t="str">
        <f>IF(ISNUMBER('Ambient Data'!E52),'Mixed Values'!R54,"*")</f>
        <v>*</v>
      </c>
      <c r="D50" s="11" t="str">
        <f>IF(ISNUMBER('Ambient Data'!F52),'Mixed Values'!S54,"*")</f>
        <v>*</v>
      </c>
      <c r="E50" s="11" t="str">
        <f>IF(ISNUMBER('Ambient Data'!G52),'Mixed Values'!T54,"*")</f>
        <v>*</v>
      </c>
      <c r="F50" s="2"/>
      <c r="G50" s="70" t="s">
        <v>20</v>
      </c>
      <c r="H50" s="70" t="s">
        <v>20</v>
      </c>
      <c r="I50" s="70" t="s">
        <v>20</v>
      </c>
      <c r="J50" s="70" t="s">
        <v>20</v>
      </c>
      <c r="K50" s="70" t="s">
        <v>20</v>
      </c>
      <c r="L50" s="70" t="s">
        <v>20</v>
      </c>
      <c r="M50" s="70" t="s">
        <v>20</v>
      </c>
      <c r="N50" s="70" t="s">
        <v>20</v>
      </c>
      <c r="O50" s="2"/>
      <c r="P50" s="72" t="str">
        <f t="shared" si="0"/>
        <v>*</v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45">
      <c r="A51" s="67" t="str">
        <f>IF('Ambient Data'!A53="*","*",'Ambient Data'!A53)</f>
        <v>*</v>
      </c>
      <c r="B51" s="40" t="str">
        <f>IF(ISNUMBER('Ambient Data'!B53),'Ambient Data'!B53,"*")</f>
        <v>*</v>
      </c>
      <c r="C51" s="11" t="str">
        <f>IF(ISNUMBER('Ambient Data'!E53),'Mixed Values'!R55,"*")</f>
        <v>*</v>
      </c>
      <c r="D51" s="11" t="str">
        <f>IF(ISNUMBER('Ambient Data'!F53),'Mixed Values'!S55,"*")</f>
        <v>*</v>
      </c>
      <c r="E51" s="11" t="str">
        <f>IF(ISNUMBER('Ambient Data'!G53),'Mixed Values'!T55,"*")</f>
        <v>*</v>
      </c>
      <c r="F51" s="2"/>
      <c r="G51" s="70" t="s">
        <v>20</v>
      </c>
      <c r="H51" s="70" t="s">
        <v>20</v>
      </c>
      <c r="I51" s="70" t="s">
        <v>20</v>
      </c>
      <c r="J51" s="70" t="s">
        <v>20</v>
      </c>
      <c r="K51" s="70" t="s">
        <v>20</v>
      </c>
      <c r="L51" s="70" t="s">
        <v>20</v>
      </c>
      <c r="M51" s="70" t="s">
        <v>20</v>
      </c>
      <c r="N51" s="70" t="s">
        <v>20</v>
      </c>
      <c r="O51" s="2"/>
      <c r="P51" s="72" t="str">
        <f t="shared" si="0"/>
        <v>*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45">
      <c r="A52" s="67" t="str">
        <f>IF('Ambient Data'!A54="*","*",'Ambient Data'!A54)</f>
        <v>*</v>
      </c>
      <c r="B52" s="40" t="str">
        <f>IF(ISNUMBER('Ambient Data'!B54),'Ambient Data'!B54,"*")</f>
        <v>*</v>
      </c>
      <c r="C52" s="11" t="str">
        <f>IF(ISNUMBER('Ambient Data'!E54),'Mixed Values'!R56,"*")</f>
        <v>*</v>
      </c>
      <c r="D52" s="11" t="str">
        <f>IF(ISNUMBER('Ambient Data'!F54),'Mixed Values'!S56,"*")</f>
        <v>*</v>
      </c>
      <c r="E52" s="11" t="str">
        <f>IF(ISNUMBER('Ambient Data'!G54),'Mixed Values'!T56,"*")</f>
        <v>*</v>
      </c>
      <c r="F52" s="2"/>
      <c r="G52" s="70" t="s">
        <v>20</v>
      </c>
      <c r="H52" s="70" t="s">
        <v>20</v>
      </c>
      <c r="I52" s="70" t="s">
        <v>20</v>
      </c>
      <c r="J52" s="70" t="s">
        <v>20</v>
      </c>
      <c r="K52" s="70" t="s">
        <v>20</v>
      </c>
      <c r="L52" s="70" t="s">
        <v>20</v>
      </c>
      <c r="M52" s="70" t="s">
        <v>20</v>
      </c>
      <c r="N52" s="70" t="s">
        <v>20</v>
      </c>
      <c r="O52" s="2"/>
      <c r="P52" s="72" t="str">
        <f t="shared" si="0"/>
        <v>*</v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45">
      <c r="A53" s="67" t="str">
        <f>IF('Ambient Data'!A55="*","*",'Ambient Data'!A55)</f>
        <v>*</v>
      </c>
      <c r="B53" s="40" t="str">
        <f>IF(ISNUMBER('Ambient Data'!B55),'Ambient Data'!B55,"*")</f>
        <v>*</v>
      </c>
      <c r="C53" s="11" t="str">
        <f>IF(ISNUMBER('Ambient Data'!E55),'Mixed Values'!R57,"*")</f>
        <v>*</v>
      </c>
      <c r="D53" s="11" t="str">
        <f>IF(ISNUMBER('Ambient Data'!F55),'Mixed Values'!S57,"*")</f>
        <v>*</v>
      </c>
      <c r="E53" s="11" t="str">
        <f>IF(ISNUMBER('Ambient Data'!G55),'Mixed Values'!T57,"*")</f>
        <v>*</v>
      </c>
      <c r="F53" s="2"/>
      <c r="G53" s="70" t="s">
        <v>20</v>
      </c>
      <c r="H53" s="70" t="s">
        <v>20</v>
      </c>
      <c r="I53" s="70" t="s">
        <v>20</v>
      </c>
      <c r="J53" s="70" t="s">
        <v>20</v>
      </c>
      <c r="K53" s="70" t="s">
        <v>20</v>
      </c>
      <c r="L53" s="70" t="s">
        <v>20</v>
      </c>
      <c r="M53" s="70" t="s">
        <v>20</v>
      </c>
      <c r="N53" s="70" t="s">
        <v>20</v>
      </c>
      <c r="O53" s="2"/>
      <c r="P53" s="72" t="str">
        <f t="shared" si="0"/>
        <v>*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45">
      <c r="A54" s="68"/>
      <c r="B54" s="2"/>
      <c r="C54" s="2"/>
      <c r="D54" s="2"/>
      <c r="E54" s="2"/>
      <c r="F54" s="2"/>
      <c r="G54" s="70" t="s">
        <v>20</v>
      </c>
      <c r="H54" s="70" t="s">
        <v>20</v>
      </c>
      <c r="I54" s="70" t="s">
        <v>20</v>
      </c>
      <c r="J54" s="70" t="s">
        <v>20</v>
      </c>
      <c r="K54" s="70" t="s">
        <v>20</v>
      </c>
      <c r="L54" s="70" t="s">
        <v>20</v>
      </c>
      <c r="M54" s="70" t="s">
        <v>20</v>
      </c>
      <c r="N54" s="70" t="s">
        <v>20</v>
      </c>
      <c r="O54" s="2"/>
      <c r="P54" s="73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45">
      <c r="A55" s="68"/>
      <c r="B55" s="2"/>
      <c r="C55" s="2"/>
      <c r="D55" s="2"/>
      <c r="E55" s="2"/>
      <c r="F55" s="2"/>
      <c r="G55" s="70" t="s">
        <v>20</v>
      </c>
      <c r="H55" s="70" t="s">
        <v>20</v>
      </c>
      <c r="I55" s="70" t="s">
        <v>20</v>
      </c>
      <c r="J55" s="70" t="s">
        <v>20</v>
      </c>
      <c r="K55" s="70" t="s">
        <v>20</v>
      </c>
      <c r="L55" s="70" t="s">
        <v>20</v>
      </c>
      <c r="M55" s="70" t="s">
        <v>20</v>
      </c>
      <c r="N55" s="70" t="s">
        <v>20</v>
      </c>
      <c r="O55" s="2"/>
      <c r="P55" s="73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45">
      <c r="A56" s="68"/>
      <c r="B56" s="2"/>
      <c r="C56" s="2"/>
      <c r="D56" s="2"/>
      <c r="E56" s="2"/>
      <c r="F56" s="2"/>
      <c r="G56" s="70" t="s">
        <v>20</v>
      </c>
      <c r="H56" s="70" t="s">
        <v>20</v>
      </c>
      <c r="I56" s="70" t="s">
        <v>20</v>
      </c>
      <c r="J56" s="70" t="s">
        <v>20</v>
      </c>
      <c r="K56" s="70" t="s">
        <v>20</v>
      </c>
      <c r="L56" s="70" t="s">
        <v>20</v>
      </c>
      <c r="M56" s="70" t="s">
        <v>20</v>
      </c>
      <c r="N56" s="70" t="s">
        <v>20</v>
      </c>
      <c r="O56" s="2"/>
      <c r="P56" s="73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45">
      <c r="A57" s="68"/>
      <c r="B57" s="2"/>
      <c r="C57" s="2"/>
      <c r="D57" s="2"/>
      <c r="E57" s="2"/>
      <c r="F57" s="2"/>
      <c r="G57" s="70" t="s">
        <v>20</v>
      </c>
      <c r="H57" s="70" t="s">
        <v>20</v>
      </c>
      <c r="I57" s="70" t="s">
        <v>20</v>
      </c>
      <c r="J57" s="70" t="s">
        <v>20</v>
      </c>
      <c r="K57" s="70" t="s">
        <v>20</v>
      </c>
      <c r="L57" s="70" t="s">
        <v>20</v>
      </c>
      <c r="M57" s="70" t="s">
        <v>20</v>
      </c>
      <c r="N57" s="70" t="s">
        <v>20</v>
      </c>
      <c r="O57" s="2"/>
      <c r="P57" s="73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45">
      <c r="A58" s="68"/>
      <c r="B58" s="2"/>
      <c r="C58" s="2"/>
      <c r="D58" s="2"/>
      <c r="E58" s="2"/>
      <c r="F58" s="2"/>
      <c r="G58" s="70" t="s">
        <v>20</v>
      </c>
      <c r="H58" s="70" t="s">
        <v>20</v>
      </c>
      <c r="I58" s="70" t="s">
        <v>20</v>
      </c>
      <c r="J58" s="70" t="s">
        <v>20</v>
      </c>
      <c r="K58" s="70" t="s">
        <v>20</v>
      </c>
      <c r="L58" s="70" t="s">
        <v>20</v>
      </c>
      <c r="M58" s="70" t="s">
        <v>20</v>
      </c>
      <c r="N58" s="70" t="s">
        <v>20</v>
      </c>
      <c r="O58" s="2"/>
      <c r="P58" s="73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45">
      <c r="A59" s="68"/>
      <c r="B59" s="2"/>
      <c r="C59" s="2"/>
      <c r="D59" s="2"/>
      <c r="E59" s="2"/>
      <c r="F59" s="2"/>
      <c r="G59" s="70" t="s">
        <v>20</v>
      </c>
      <c r="H59" s="70" t="s">
        <v>20</v>
      </c>
      <c r="I59" s="70" t="s">
        <v>20</v>
      </c>
      <c r="J59" s="70" t="s">
        <v>20</v>
      </c>
      <c r="K59" s="70" t="s">
        <v>20</v>
      </c>
      <c r="L59" s="70" t="s">
        <v>20</v>
      </c>
      <c r="M59" s="70" t="s">
        <v>20</v>
      </c>
      <c r="N59" s="70" t="s">
        <v>20</v>
      </c>
      <c r="O59" s="2"/>
      <c r="P59" s="73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45">
      <c r="A60" s="68"/>
      <c r="B60" s="2"/>
      <c r="C60" s="2"/>
      <c r="D60" s="2"/>
      <c r="E60" s="2"/>
      <c r="F60" s="2"/>
      <c r="G60" s="70" t="s">
        <v>20</v>
      </c>
      <c r="H60" s="70" t="s">
        <v>20</v>
      </c>
      <c r="I60" s="70" t="s">
        <v>20</v>
      </c>
      <c r="J60" s="70" t="s">
        <v>20</v>
      </c>
      <c r="K60" s="70" t="s">
        <v>20</v>
      </c>
      <c r="L60" s="70" t="s">
        <v>20</v>
      </c>
      <c r="M60" s="70" t="s">
        <v>20</v>
      </c>
      <c r="N60" s="70" t="s">
        <v>20</v>
      </c>
      <c r="O60" s="2"/>
      <c r="P60" s="73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45">
      <c r="A61" s="68"/>
      <c r="B61" s="2"/>
      <c r="C61" s="2"/>
      <c r="D61" s="2"/>
      <c r="E61" s="2"/>
      <c r="F61" s="2"/>
      <c r="G61" s="70" t="s">
        <v>20</v>
      </c>
      <c r="H61" s="70" t="s">
        <v>20</v>
      </c>
      <c r="I61" s="70" t="s">
        <v>20</v>
      </c>
      <c r="J61" s="70" t="s">
        <v>20</v>
      </c>
      <c r="K61" s="70" t="s">
        <v>20</v>
      </c>
      <c r="L61" s="70" t="s">
        <v>20</v>
      </c>
      <c r="M61" s="70" t="s">
        <v>20</v>
      </c>
      <c r="N61" s="70" t="s">
        <v>20</v>
      </c>
      <c r="O61" s="2"/>
      <c r="P61" s="73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45">
      <c r="A62" s="68"/>
      <c r="B62" s="2"/>
      <c r="C62" s="2"/>
      <c r="D62" s="2"/>
      <c r="E62" s="2"/>
      <c r="F62" s="2"/>
      <c r="G62" s="70" t="s">
        <v>20</v>
      </c>
      <c r="H62" s="70" t="s">
        <v>20</v>
      </c>
      <c r="I62" s="70" t="s">
        <v>20</v>
      </c>
      <c r="J62" s="70" t="s">
        <v>20</v>
      </c>
      <c r="K62" s="70" t="s">
        <v>20</v>
      </c>
      <c r="L62" s="70" t="s">
        <v>20</v>
      </c>
      <c r="M62" s="70" t="s">
        <v>20</v>
      </c>
      <c r="N62" s="70" t="s">
        <v>20</v>
      </c>
      <c r="O62" s="2"/>
      <c r="P62" s="73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45">
      <c r="A63" s="68"/>
      <c r="B63" s="2"/>
      <c r="C63" s="2"/>
      <c r="D63" s="2"/>
      <c r="E63" s="2"/>
      <c r="F63" s="2"/>
      <c r="G63" s="70" t="s">
        <v>20</v>
      </c>
      <c r="H63" s="70" t="s">
        <v>20</v>
      </c>
      <c r="I63" s="70" t="s">
        <v>20</v>
      </c>
      <c r="J63" s="70" t="s">
        <v>20</v>
      </c>
      <c r="K63" s="70" t="s">
        <v>20</v>
      </c>
      <c r="L63" s="70" t="s">
        <v>20</v>
      </c>
      <c r="M63" s="70" t="s">
        <v>20</v>
      </c>
      <c r="N63" s="70" t="s">
        <v>20</v>
      </c>
      <c r="O63" s="2"/>
      <c r="P63" s="73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45">
      <c r="A64" s="68"/>
      <c r="B64" s="2"/>
      <c r="C64" s="2"/>
      <c r="D64" s="2"/>
      <c r="E64" s="2"/>
      <c r="F64" s="2"/>
      <c r="G64" s="70" t="s">
        <v>20</v>
      </c>
      <c r="H64" s="70" t="s">
        <v>20</v>
      </c>
      <c r="I64" s="70" t="s">
        <v>20</v>
      </c>
      <c r="J64" s="70" t="s">
        <v>20</v>
      </c>
      <c r="K64" s="70" t="s">
        <v>20</v>
      </c>
      <c r="L64" s="70" t="s">
        <v>20</v>
      </c>
      <c r="M64" s="70" t="s">
        <v>20</v>
      </c>
      <c r="N64" s="70" t="s">
        <v>20</v>
      </c>
      <c r="O64" s="2"/>
      <c r="P64" s="73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45">
      <c r="A65" s="68"/>
      <c r="B65" s="2"/>
      <c r="C65" s="2"/>
      <c r="D65" s="2"/>
      <c r="E65" s="2"/>
      <c r="F65" s="2"/>
      <c r="G65" s="70" t="s">
        <v>20</v>
      </c>
      <c r="H65" s="70" t="s">
        <v>20</v>
      </c>
      <c r="I65" s="70" t="s">
        <v>20</v>
      </c>
      <c r="J65" s="70" t="s">
        <v>20</v>
      </c>
      <c r="K65" s="70" t="s">
        <v>20</v>
      </c>
      <c r="L65" s="70" t="s">
        <v>20</v>
      </c>
      <c r="M65" s="70" t="s">
        <v>20</v>
      </c>
      <c r="N65" s="70" t="s">
        <v>20</v>
      </c>
      <c r="O65" s="2"/>
      <c r="P65" s="73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45">
      <c r="A66" s="68"/>
      <c r="B66" s="2"/>
      <c r="C66" s="2"/>
      <c r="D66" s="2"/>
      <c r="E66" s="2"/>
      <c r="F66" s="2"/>
      <c r="G66" s="70" t="s">
        <v>20</v>
      </c>
      <c r="H66" s="70" t="s">
        <v>20</v>
      </c>
      <c r="I66" s="70" t="s">
        <v>20</v>
      </c>
      <c r="J66" s="70" t="s">
        <v>20</v>
      </c>
      <c r="K66" s="70" t="s">
        <v>20</v>
      </c>
      <c r="L66" s="70" t="s">
        <v>20</v>
      </c>
      <c r="M66" s="70" t="s">
        <v>20</v>
      </c>
      <c r="N66" s="70" t="s">
        <v>20</v>
      </c>
      <c r="O66" s="2"/>
      <c r="P66" s="73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45">
      <c r="A67" s="68"/>
      <c r="B67" s="2"/>
      <c r="C67" s="2"/>
      <c r="D67" s="2"/>
      <c r="E67" s="2"/>
      <c r="F67" s="2"/>
      <c r="G67" s="70" t="s">
        <v>20</v>
      </c>
      <c r="H67" s="70" t="s">
        <v>20</v>
      </c>
      <c r="I67" s="70" t="s">
        <v>20</v>
      </c>
      <c r="J67" s="70" t="s">
        <v>20</v>
      </c>
      <c r="K67" s="70" t="s">
        <v>20</v>
      </c>
      <c r="L67" s="70" t="s">
        <v>20</v>
      </c>
      <c r="M67" s="70" t="s">
        <v>20</v>
      </c>
      <c r="N67" s="70" t="s">
        <v>20</v>
      </c>
      <c r="O67" s="2"/>
      <c r="P67" s="73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45">
      <c r="A68" s="68"/>
      <c r="B68" s="2"/>
      <c r="C68" s="2"/>
      <c r="D68" s="2"/>
      <c r="E68" s="2"/>
      <c r="F68" s="2"/>
      <c r="G68" s="70" t="s">
        <v>20</v>
      </c>
      <c r="H68" s="70" t="s">
        <v>20</v>
      </c>
      <c r="I68" s="70" t="s">
        <v>20</v>
      </c>
      <c r="J68" s="70" t="s">
        <v>20</v>
      </c>
      <c r="K68" s="70" t="s">
        <v>20</v>
      </c>
      <c r="L68" s="70" t="s">
        <v>20</v>
      </c>
      <c r="M68" s="70" t="s">
        <v>20</v>
      </c>
      <c r="N68" s="70" t="s">
        <v>20</v>
      </c>
      <c r="O68" s="2"/>
      <c r="P68" s="73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45">
      <c r="A69" s="68"/>
      <c r="B69" s="2"/>
      <c r="C69" s="2"/>
      <c r="D69" s="2"/>
      <c r="E69" s="2"/>
      <c r="F69" s="2"/>
      <c r="G69" s="70" t="s">
        <v>20</v>
      </c>
      <c r="H69" s="70" t="s">
        <v>20</v>
      </c>
      <c r="I69" s="70" t="s">
        <v>20</v>
      </c>
      <c r="J69" s="70" t="s">
        <v>20</v>
      </c>
      <c r="K69" s="70" t="s">
        <v>20</v>
      </c>
      <c r="L69" s="70" t="s">
        <v>20</v>
      </c>
      <c r="M69" s="70" t="s">
        <v>20</v>
      </c>
      <c r="N69" s="70" t="s">
        <v>20</v>
      </c>
      <c r="O69" s="2"/>
      <c r="P69" s="73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45">
      <c r="A70" s="68"/>
      <c r="B70" s="2"/>
      <c r="C70" s="2"/>
      <c r="D70" s="2"/>
      <c r="E70" s="2"/>
      <c r="F70" s="2"/>
      <c r="G70" s="70" t="s">
        <v>20</v>
      </c>
      <c r="H70" s="70" t="s">
        <v>20</v>
      </c>
      <c r="I70" s="70" t="s">
        <v>20</v>
      </c>
      <c r="J70" s="70" t="s">
        <v>20</v>
      </c>
      <c r="K70" s="70" t="s">
        <v>20</v>
      </c>
      <c r="L70" s="70" t="s">
        <v>20</v>
      </c>
      <c r="M70" s="70" t="s">
        <v>20</v>
      </c>
      <c r="N70" s="70" t="s">
        <v>20</v>
      </c>
      <c r="O70" s="2"/>
      <c r="P70" s="73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45">
      <c r="A71" s="6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73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45">
      <c r="A72" s="6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73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45">
      <c r="A73" s="6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73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45">
      <c r="A74" s="6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73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45">
      <c r="A75" s="6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73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45">
      <c r="A76" s="6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73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45">
      <c r="A77" s="6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73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45">
      <c r="A78" s="6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73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45">
      <c r="A79" s="6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73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45">
      <c r="A80" s="6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73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45">
      <c r="A81" s="6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73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45">
      <c r="A82" s="6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73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45">
      <c r="A83" s="6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73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45">
      <c r="A84" s="6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73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45">
      <c r="A85" s="6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73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45">
      <c r="A86" s="6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73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45">
      <c r="A87" s="6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73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45">
      <c r="A88" s="6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73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45">
      <c r="A89" s="6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73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45">
      <c r="A90" s="6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73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45">
      <c r="A91" s="6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73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45">
      <c r="A92" s="6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73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45">
      <c r="A93" s="6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73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45">
      <c r="A94" s="6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73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45">
      <c r="A95" s="6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73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45">
      <c r="A96" s="6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73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45">
      <c r="A97" s="6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73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45">
      <c r="A98" s="6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73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45">
      <c r="A99" s="6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73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45">
      <c r="A100" s="6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73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45">
      <c r="A101" s="6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73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45">
      <c r="A102" s="6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73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45">
      <c r="A103" s="6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73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45">
      <c r="A104" s="6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73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45">
      <c r="A105" s="6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73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45">
      <c r="A106" s="6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73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s="51" customFormat="1" x14ac:dyDescent="0.45">
      <c r="A107" s="6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73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s="51" customFormat="1" x14ac:dyDescent="0.45">
      <c r="A108" s="6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73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s="51" customFormat="1" x14ac:dyDescent="0.45">
      <c r="A109" s="6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73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s="51" customFormat="1" x14ac:dyDescent="0.45">
      <c r="A110" s="6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73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s="51" customFormat="1" x14ac:dyDescent="0.45">
      <c r="A111" s="6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73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s="51" customFormat="1" x14ac:dyDescent="0.45">
      <c r="A112" s="6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73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s="51" customFormat="1" x14ac:dyDescent="0.45">
      <c r="A113" s="6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73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s="51" customFormat="1" x14ac:dyDescent="0.45">
      <c r="A114" s="6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73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45">
      <c r="A115" s="6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73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45">
      <c r="A116" s="6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73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45">
      <c r="A117" s="6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73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45">
      <c r="A118" s="6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73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45">
      <c r="A119" s="6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73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45">
      <c r="A120" s="6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73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45">
      <c r="A121" s="6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73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45">
      <c r="A122" s="6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73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45">
      <c r="A123" s="6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73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45">
      <c r="A124" s="6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73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45">
      <c r="A125" s="6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73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45">
      <c r="A126" s="6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73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45">
      <c r="A127" s="6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73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45">
      <c r="A128" s="6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73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45">
      <c r="A129" s="6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73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45">
      <c r="A130" s="6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73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45">
      <c r="A131" s="6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73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45">
      <c r="A132" s="6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73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45">
      <c r="A133" s="6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73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45">
      <c r="A134" s="6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73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45">
      <c r="A135" s="6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73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45">
      <c r="A136" s="6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73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45">
      <c r="A137" s="6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73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45">
      <c r="A138" s="6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73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45">
      <c r="A139" s="6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73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45">
      <c r="A140" s="6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73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45">
      <c r="A141" s="6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73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45">
      <c r="A142" s="6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73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45">
      <c r="A143" s="6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73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45">
      <c r="A144" s="6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73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45">
      <c r="A145" s="6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73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45">
      <c r="A146" s="6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73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45">
      <c r="A147" s="6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73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45">
      <c r="A148" s="6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73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45">
      <c r="A149" s="6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73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45">
      <c r="A150" s="6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73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45">
      <c r="A151" s="6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73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45">
      <c r="A152" s="6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73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45">
      <c r="A153" s="6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73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45">
      <c r="A154" s="6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73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45">
      <c r="A155" s="6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73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45">
      <c r="A156" s="6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73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45">
      <c r="A157" s="6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73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45">
      <c r="A158" s="6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73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45">
      <c r="A159" s="6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73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45">
      <c r="A160" s="6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73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45">
      <c r="A161" s="6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73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45">
      <c r="A162" s="6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73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45">
      <c r="A163" s="6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73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45">
      <c r="A164" s="6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73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45">
      <c r="A165" s="6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73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45">
      <c r="A166" s="6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73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45">
      <c r="A167" s="6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73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45">
      <c r="A168" s="6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73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45">
      <c r="A169" s="6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73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45">
      <c r="A170" s="6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73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45">
      <c r="A171" s="6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73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45">
      <c r="A172" s="6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73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45">
      <c r="A173" s="6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73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45">
      <c r="A174" s="6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73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45">
      <c r="A175" s="6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73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45">
      <c r="A176" s="6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73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45">
      <c r="A177" s="6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73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45">
      <c r="A178" s="6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73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45">
      <c r="A179" s="6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73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45">
      <c r="A180" s="6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73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45">
      <c r="A181" s="6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73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45">
      <c r="A182" s="6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73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45">
      <c r="A183" s="6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73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45">
      <c r="A184" s="6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73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45">
      <c r="A185" s="6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73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45">
      <c r="A186" s="6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73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45">
      <c r="A187" s="6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73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45">
      <c r="A188" s="6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73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45">
      <c r="A189" s="6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73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45">
      <c r="A190" s="6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73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45">
      <c r="A191" s="6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73"/>
      <c r="Q191" s="2"/>
    </row>
    <row r="192" spans="1:26" x14ac:dyDescent="0.45">
      <c r="A192" s="6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73"/>
      <c r="Q192" s="2"/>
    </row>
    <row r="193" spans="1:26" x14ac:dyDescent="0.45">
      <c r="A193" s="6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73"/>
      <c r="Q193" s="2"/>
    </row>
    <row r="194" spans="1:26" x14ac:dyDescent="0.45">
      <c r="A194" s="6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73"/>
      <c r="Q194" s="2"/>
    </row>
    <row r="195" spans="1:26" x14ac:dyDescent="0.45">
      <c r="A195" s="6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73"/>
      <c r="Q195" s="2"/>
    </row>
    <row r="196" spans="1:26" x14ac:dyDescent="0.45">
      <c r="A196" s="6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73"/>
      <c r="Q196" s="2"/>
    </row>
    <row r="197" spans="1:26" x14ac:dyDescent="0.45">
      <c r="A197" s="6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73"/>
      <c r="Q197" s="2"/>
    </row>
    <row r="198" spans="1:26" x14ac:dyDescent="0.45">
      <c r="A198" s="6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73"/>
      <c r="Q198" s="2"/>
    </row>
    <row r="199" spans="1:26" x14ac:dyDescent="0.45">
      <c r="A199" s="6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73"/>
      <c r="Q199" s="2"/>
    </row>
    <row r="200" spans="1:26" x14ac:dyDescent="0.45">
      <c r="A200" s="6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73"/>
      <c r="Q200" s="2"/>
    </row>
    <row r="201" spans="1:26" x14ac:dyDescent="0.45">
      <c r="A201" s="6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73"/>
      <c r="Q201" s="2"/>
    </row>
    <row r="202" spans="1:26" x14ac:dyDescent="0.45">
      <c r="A202" s="6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73"/>
      <c r="Q202" s="2"/>
    </row>
    <row r="203" spans="1:26" x14ac:dyDescent="0.45">
      <c r="A203" s="6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73"/>
      <c r="Q203" s="2"/>
    </row>
    <row r="204" spans="1:26" x14ac:dyDescent="0.45">
      <c r="A204" s="6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73"/>
      <c r="Q204" s="2"/>
    </row>
    <row r="205" spans="1:26" x14ac:dyDescent="0.45">
      <c r="A205" s="6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73"/>
      <c r="Q205" s="2"/>
    </row>
    <row r="206" spans="1:26" x14ac:dyDescent="0.45">
      <c r="A206" s="6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73"/>
      <c r="Q206" s="2"/>
    </row>
    <row r="207" spans="1:26" s="2" customFormat="1" x14ac:dyDescent="0.45">
      <c r="A207" s="29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 s="74"/>
      <c r="R207"/>
      <c r="S207"/>
      <c r="T207"/>
      <c r="U207"/>
      <c r="V207"/>
      <c r="W207"/>
      <c r="X207"/>
      <c r="Y207"/>
      <c r="Z207"/>
    </row>
    <row r="208" spans="1:26" s="2" customFormat="1" x14ac:dyDescent="0.45">
      <c r="A208" s="29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 s="74"/>
      <c r="R208"/>
      <c r="S208"/>
      <c r="T208"/>
      <c r="U208"/>
      <c r="V208"/>
      <c r="W208"/>
      <c r="X208"/>
      <c r="Y208"/>
      <c r="Z208"/>
    </row>
    <row r="209" spans="1:26" s="2" customFormat="1" x14ac:dyDescent="0.45">
      <c r="A209" s="2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 s="74"/>
      <c r="R209"/>
      <c r="S209"/>
      <c r="T209"/>
      <c r="U209"/>
      <c r="V209"/>
      <c r="W209"/>
      <c r="X209"/>
      <c r="Y209"/>
      <c r="Z209"/>
    </row>
    <row r="210" spans="1:26" s="2" customFormat="1" x14ac:dyDescent="0.45">
      <c r="A210" s="29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 s="74"/>
      <c r="R210"/>
      <c r="S210"/>
      <c r="T210"/>
      <c r="U210"/>
      <c r="V210"/>
      <c r="W210"/>
      <c r="X210"/>
      <c r="Y210"/>
      <c r="Z210"/>
    </row>
    <row r="211" spans="1:26" s="2" customFormat="1" x14ac:dyDescent="0.45">
      <c r="A211" s="29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 s="74"/>
      <c r="R211"/>
      <c r="S211"/>
      <c r="T211"/>
      <c r="U211"/>
      <c r="V211"/>
      <c r="W211"/>
      <c r="X211"/>
      <c r="Y211"/>
      <c r="Z211"/>
    </row>
    <row r="212" spans="1:26" s="2" customFormat="1" x14ac:dyDescent="0.45">
      <c r="A212" s="29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 s="74"/>
      <c r="R212"/>
      <c r="S212"/>
      <c r="T212"/>
      <c r="U212"/>
      <c r="V212"/>
      <c r="W212"/>
      <c r="X212"/>
      <c r="Y212"/>
      <c r="Z212"/>
    </row>
    <row r="213" spans="1:26" s="2" customFormat="1" x14ac:dyDescent="0.45">
      <c r="A213" s="29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 s="74"/>
      <c r="R213"/>
      <c r="S213"/>
      <c r="T213"/>
      <c r="U213"/>
      <c r="V213"/>
      <c r="W213"/>
      <c r="X213"/>
      <c r="Y213"/>
      <c r="Z213"/>
    </row>
    <row r="214" spans="1:26" s="2" customFormat="1" x14ac:dyDescent="0.45">
      <c r="A214" s="29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 s="74"/>
      <c r="R214"/>
      <c r="S214"/>
      <c r="T214"/>
      <c r="U214"/>
      <c r="V214"/>
      <c r="W214"/>
      <c r="X214"/>
      <c r="Y214"/>
      <c r="Z214"/>
    </row>
    <row r="215" spans="1:26" s="2" customFormat="1" x14ac:dyDescent="0.45">
      <c r="A215" s="29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 s="74"/>
      <c r="R215"/>
      <c r="S215"/>
      <c r="T215"/>
      <c r="U215"/>
      <c r="V215"/>
      <c r="W215"/>
      <c r="X215"/>
      <c r="Y215"/>
      <c r="Z215"/>
    </row>
    <row r="216" spans="1:26" s="2" customFormat="1" x14ac:dyDescent="0.45">
      <c r="A216" s="29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 s="74"/>
      <c r="R216"/>
      <c r="S216"/>
      <c r="T216"/>
      <c r="U216"/>
      <c r="V216"/>
      <c r="W216"/>
      <c r="X216"/>
      <c r="Y216"/>
      <c r="Z216"/>
    </row>
    <row r="217" spans="1:26" s="2" customFormat="1" x14ac:dyDescent="0.45">
      <c r="A217" s="29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 s="74"/>
      <c r="R217"/>
      <c r="S217"/>
      <c r="T217"/>
      <c r="U217"/>
      <c r="V217"/>
      <c r="W217"/>
      <c r="X217"/>
      <c r="Y217"/>
      <c r="Z217"/>
    </row>
    <row r="218" spans="1:26" s="2" customFormat="1" x14ac:dyDescent="0.45">
      <c r="A218" s="29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 s="74"/>
      <c r="R218"/>
      <c r="S218"/>
      <c r="T218"/>
      <c r="U218"/>
      <c r="V218"/>
      <c r="W218"/>
      <c r="X218"/>
      <c r="Y218"/>
      <c r="Z218"/>
    </row>
    <row r="219" spans="1:26" s="2" customFormat="1" x14ac:dyDescent="0.45">
      <c r="A219" s="2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 s="74"/>
      <c r="R219"/>
      <c r="S219"/>
      <c r="T219"/>
      <c r="U219"/>
      <c r="V219"/>
      <c r="W219"/>
      <c r="X219"/>
      <c r="Y219"/>
      <c r="Z219"/>
    </row>
  </sheetData>
  <mergeCells count="2">
    <mergeCell ref="A3:E4"/>
    <mergeCell ref="S8:Y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24"/>
  <sheetViews>
    <sheetView zoomScaleNormal="100" workbookViewId="0">
      <selection activeCell="U27" sqref="U27"/>
    </sheetView>
  </sheetViews>
  <sheetFormatPr defaultColWidth="9.1328125" defaultRowHeight="14.25" x14ac:dyDescent="0.45"/>
  <cols>
    <col min="1" max="1" width="9.1328125" style="29"/>
    <col min="2" max="2" width="10.73046875" bestFit="1" customWidth="1"/>
    <col min="3" max="3" width="10.73046875" customWidth="1"/>
    <col min="5" max="5" width="9" customWidth="1"/>
    <col min="6" max="6" width="5.86328125" customWidth="1"/>
    <col min="7" max="14" width="9.265625" customWidth="1"/>
    <col min="15" max="16" width="5.86328125" customWidth="1"/>
    <col min="17" max="17" width="9.1328125" style="74"/>
    <col min="18" max="18" width="4.73046875" customWidth="1"/>
  </cols>
  <sheetData>
    <row r="1" spans="1:27" s="125" customFormat="1" ht="28.5" x14ac:dyDescent="0.85">
      <c r="A1" s="129" t="s">
        <v>75</v>
      </c>
      <c r="Z1" s="126"/>
    </row>
    <row r="2" spans="1:27" s="125" customFormat="1" ht="18" x14ac:dyDescent="0.55000000000000004">
      <c r="A2" s="127"/>
      <c r="Z2" s="126"/>
    </row>
    <row r="3" spans="1:27" s="122" customFormat="1" ht="18" x14ac:dyDescent="0.55000000000000004">
      <c r="A3" s="167" t="s">
        <v>34</v>
      </c>
      <c r="B3" s="167"/>
      <c r="C3" s="167"/>
      <c r="D3" s="167"/>
      <c r="E3" s="167"/>
      <c r="G3" s="128" t="s">
        <v>35</v>
      </c>
      <c r="P3" s="128" t="s">
        <v>36</v>
      </c>
    </row>
    <row r="4" spans="1:27" s="122" customFormat="1" ht="18" x14ac:dyDescent="0.55000000000000004">
      <c r="A4" s="167"/>
      <c r="B4" s="167"/>
      <c r="C4" s="167"/>
      <c r="D4" s="167"/>
      <c r="E4" s="167"/>
      <c r="Z4" s="128"/>
    </row>
    <row r="5" spans="1:27" ht="28.9" thickBot="1" x14ac:dyDescent="0.5">
      <c r="A5" s="66" t="s">
        <v>9</v>
      </c>
      <c r="B5" s="60" t="s">
        <v>10</v>
      </c>
      <c r="C5" s="1" t="s">
        <v>13</v>
      </c>
      <c r="D5" s="1" t="s">
        <v>14</v>
      </c>
      <c r="E5" s="1" t="s">
        <v>15</v>
      </c>
      <c r="F5" s="2"/>
      <c r="G5" s="70" t="s">
        <v>37</v>
      </c>
      <c r="H5" s="70" t="s">
        <v>13</v>
      </c>
      <c r="I5" s="70" t="s">
        <v>38</v>
      </c>
      <c r="J5" s="70" t="s">
        <v>15</v>
      </c>
      <c r="K5" s="70"/>
      <c r="L5" s="70" t="s">
        <v>39</v>
      </c>
      <c r="M5" s="70" t="s">
        <v>40</v>
      </c>
      <c r="N5" s="70" t="s">
        <v>41</v>
      </c>
      <c r="O5" s="2"/>
      <c r="P5" s="2"/>
      <c r="Q5" s="71" t="s">
        <v>76</v>
      </c>
      <c r="R5" s="2"/>
      <c r="S5" s="4" t="s">
        <v>43</v>
      </c>
      <c r="T5" s="3"/>
      <c r="U5" s="2"/>
      <c r="V5" s="3"/>
      <c r="W5" s="26" t="s">
        <v>44</v>
      </c>
      <c r="X5" s="25" t="s">
        <v>20</v>
      </c>
      <c r="Y5" s="3"/>
      <c r="Z5" s="3"/>
      <c r="AA5" s="2"/>
    </row>
    <row r="6" spans="1:27" x14ac:dyDescent="0.45">
      <c r="A6" s="67" t="str">
        <f>IF('Ambient Data'!A8="*","*",'Ambient Data'!A8)</f>
        <v>*</v>
      </c>
      <c r="B6" s="40" t="str">
        <f>IF(ISNUMBER('Ambient Data'!B8),'Ambient Data'!B8,"*")</f>
        <v>*</v>
      </c>
      <c r="C6" s="11" t="str">
        <f>IF(ISNUMBER('Ambient Data'!E8),'Mixed Values'!V10,"*")</f>
        <v>*</v>
      </c>
      <c r="D6" s="11" t="str">
        <f>IF(ISNUMBER('Ambient Data'!F8),'Mixed Values'!W10,"*")</f>
        <v>*</v>
      </c>
      <c r="E6" s="11" t="str">
        <f>IF(ISNUMBER('Ambient Data'!G8),'Mixed Values'!X10,"*")</f>
        <v>*</v>
      </c>
      <c r="F6" s="2"/>
      <c r="G6" s="70" t="s">
        <v>20</v>
      </c>
      <c r="H6" s="70" t="s">
        <v>20</v>
      </c>
      <c r="I6" s="70" t="s">
        <v>20</v>
      </c>
      <c r="J6" s="70" t="s">
        <v>20</v>
      </c>
      <c r="K6" s="70" t="s">
        <v>20</v>
      </c>
      <c r="L6" s="70" t="s">
        <v>20</v>
      </c>
      <c r="M6" s="70" t="s">
        <v>20</v>
      </c>
      <c r="N6" s="70" t="s">
        <v>20</v>
      </c>
      <c r="O6" s="2"/>
      <c r="P6" s="2"/>
      <c r="Q6" s="72" t="str">
        <f>N6</f>
        <v>*</v>
      </c>
      <c r="R6" s="2"/>
      <c r="S6" s="2"/>
      <c r="T6" s="21" t="s">
        <v>45</v>
      </c>
      <c r="U6" s="22"/>
      <c r="V6" s="22"/>
      <c r="W6" s="22"/>
      <c r="X6" s="22"/>
      <c r="Y6" s="22"/>
      <c r="Z6" s="23"/>
      <c r="AA6" s="2"/>
    </row>
    <row r="7" spans="1:27" ht="15" customHeight="1" x14ac:dyDescent="0.45">
      <c r="A7" s="67" t="str">
        <f>IF('Ambient Data'!A9="*","*",'Ambient Data'!A9)</f>
        <v>*</v>
      </c>
      <c r="B7" s="40" t="str">
        <f>IF(ISNUMBER('Ambient Data'!B9),'Ambient Data'!B9,"*")</f>
        <v>*</v>
      </c>
      <c r="C7" s="11" t="str">
        <f>IF(ISNUMBER('Ambient Data'!E9),'Mixed Values'!V11,"*")</f>
        <v>*</v>
      </c>
      <c r="D7" s="11" t="str">
        <f>IF(ISNUMBER('Ambient Data'!F9),'Mixed Values'!W11,"*")</f>
        <v>*</v>
      </c>
      <c r="E7" s="11" t="str">
        <f>IF(ISNUMBER('Ambient Data'!G9),'Mixed Values'!X11,"*")</f>
        <v>*</v>
      </c>
      <c r="F7" s="2"/>
      <c r="G7" s="70" t="s">
        <v>20</v>
      </c>
      <c r="H7" s="70" t="s">
        <v>20</v>
      </c>
      <c r="I7" s="70" t="s">
        <v>20</v>
      </c>
      <c r="J7" s="70" t="s">
        <v>20</v>
      </c>
      <c r="K7" s="70" t="s">
        <v>20</v>
      </c>
      <c r="L7" s="70" t="s">
        <v>20</v>
      </c>
      <c r="M7" s="70" t="s">
        <v>20</v>
      </c>
      <c r="N7" s="70" t="s">
        <v>20</v>
      </c>
      <c r="O7" s="2"/>
      <c r="P7" s="2"/>
      <c r="Q7" s="72" t="str">
        <f t="shared" ref="Q7:Q53" si="0">N7</f>
        <v>*</v>
      </c>
      <c r="R7" s="2"/>
      <c r="S7" s="2"/>
      <c r="T7" s="168"/>
      <c r="U7" s="168"/>
      <c r="V7" s="168"/>
      <c r="W7" s="168"/>
      <c r="X7" s="168"/>
      <c r="Y7" s="168"/>
      <c r="Z7" s="169"/>
      <c r="AA7" s="2"/>
    </row>
    <row r="8" spans="1:27" x14ac:dyDescent="0.45">
      <c r="A8" s="67" t="str">
        <f>IF('Ambient Data'!A10="*","*",'Ambient Data'!A10)</f>
        <v>*</v>
      </c>
      <c r="B8" s="40" t="str">
        <f>IF(ISNUMBER('Ambient Data'!B10),'Ambient Data'!B10,"*")</f>
        <v>*</v>
      </c>
      <c r="C8" s="11" t="str">
        <f>IF(ISNUMBER('Ambient Data'!E10),'Mixed Values'!V12,"*")</f>
        <v>*</v>
      </c>
      <c r="D8" s="11" t="str">
        <f>IF(ISNUMBER('Ambient Data'!F10),'Mixed Values'!W12,"*")</f>
        <v>*</v>
      </c>
      <c r="E8" s="11" t="str">
        <f>IF(ISNUMBER('Ambient Data'!G10),'Mixed Values'!X12,"*")</f>
        <v>*</v>
      </c>
      <c r="F8" s="2"/>
      <c r="G8" s="70" t="s">
        <v>20</v>
      </c>
      <c r="H8" s="70" t="s">
        <v>20</v>
      </c>
      <c r="I8" s="70" t="s">
        <v>20</v>
      </c>
      <c r="J8" s="70" t="s">
        <v>20</v>
      </c>
      <c r="K8" s="70" t="s">
        <v>20</v>
      </c>
      <c r="L8" s="70" t="s">
        <v>20</v>
      </c>
      <c r="M8" s="70" t="s">
        <v>20</v>
      </c>
      <c r="N8" s="70" t="s">
        <v>20</v>
      </c>
      <c r="O8" s="2"/>
      <c r="P8" s="2"/>
      <c r="Q8" s="72" t="str">
        <f t="shared" si="0"/>
        <v>*</v>
      </c>
      <c r="R8" s="2"/>
      <c r="S8" s="2"/>
      <c r="T8" s="170"/>
      <c r="U8" s="170"/>
      <c r="V8" s="170"/>
      <c r="W8" s="170"/>
      <c r="X8" s="170"/>
      <c r="Y8" s="170"/>
      <c r="Z8" s="171"/>
      <c r="AA8" s="2"/>
    </row>
    <row r="9" spans="1:27" x14ac:dyDescent="0.45">
      <c r="A9" s="67" t="str">
        <f>IF('Ambient Data'!A11="*","*",'Ambient Data'!A11)</f>
        <v>*</v>
      </c>
      <c r="B9" s="40" t="str">
        <f>IF(ISNUMBER('Ambient Data'!B11),'Ambient Data'!B11,"*")</f>
        <v>*</v>
      </c>
      <c r="C9" s="11" t="str">
        <f>IF(ISNUMBER('Ambient Data'!E11),'Mixed Values'!V13,"*")</f>
        <v>*</v>
      </c>
      <c r="D9" s="11" t="str">
        <f>IF(ISNUMBER('Ambient Data'!F11),'Mixed Values'!W13,"*")</f>
        <v>*</v>
      </c>
      <c r="E9" s="11" t="str">
        <f>IF(ISNUMBER('Ambient Data'!G11),'Mixed Values'!X13,"*")</f>
        <v>*</v>
      </c>
      <c r="F9" s="2"/>
      <c r="G9" s="70" t="s">
        <v>20</v>
      </c>
      <c r="H9" s="70" t="s">
        <v>20</v>
      </c>
      <c r="I9" s="70" t="s">
        <v>20</v>
      </c>
      <c r="J9" s="70" t="s">
        <v>20</v>
      </c>
      <c r="K9" s="70" t="s">
        <v>20</v>
      </c>
      <c r="L9" s="70" t="s">
        <v>20</v>
      </c>
      <c r="M9" s="70" t="s">
        <v>20</v>
      </c>
      <c r="N9" s="70" t="s">
        <v>20</v>
      </c>
      <c r="O9" s="2"/>
      <c r="P9" s="2"/>
      <c r="Q9" s="72" t="str">
        <f t="shared" si="0"/>
        <v>*</v>
      </c>
      <c r="R9" s="2"/>
      <c r="S9" s="2"/>
      <c r="T9" s="170"/>
      <c r="U9" s="170"/>
      <c r="V9" s="170"/>
      <c r="W9" s="170"/>
      <c r="X9" s="170"/>
      <c r="Y9" s="170"/>
      <c r="Z9" s="171"/>
      <c r="AA9" s="2"/>
    </row>
    <row r="10" spans="1:27" ht="15" customHeight="1" x14ac:dyDescent="0.45">
      <c r="A10" s="67" t="str">
        <f>IF('Ambient Data'!A12="*","*",'Ambient Data'!A12)</f>
        <v>*</v>
      </c>
      <c r="B10" s="40" t="str">
        <f>IF(ISNUMBER('Ambient Data'!B12),'Ambient Data'!B12,"*")</f>
        <v>*</v>
      </c>
      <c r="C10" s="11" t="str">
        <f>IF(ISNUMBER('Ambient Data'!E12),'Mixed Values'!V14,"*")</f>
        <v>*</v>
      </c>
      <c r="D10" s="11" t="str">
        <f>IF(ISNUMBER('Ambient Data'!F12),'Mixed Values'!W14,"*")</f>
        <v>*</v>
      </c>
      <c r="E10" s="11" t="str">
        <f>IF(ISNUMBER('Ambient Data'!G12),'Mixed Values'!X14,"*")</f>
        <v>*</v>
      </c>
      <c r="F10" s="2"/>
      <c r="G10" s="70" t="s">
        <v>20</v>
      </c>
      <c r="H10" s="70" t="s">
        <v>20</v>
      </c>
      <c r="I10" s="70" t="s">
        <v>20</v>
      </c>
      <c r="J10" s="70" t="s">
        <v>20</v>
      </c>
      <c r="K10" s="70" t="s">
        <v>20</v>
      </c>
      <c r="L10" s="70" t="s">
        <v>20</v>
      </c>
      <c r="M10" s="70" t="s">
        <v>20</v>
      </c>
      <c r="N10" s="70" t="s">
        <v>20</v>
      </c>
      <c r="O10" s="2"/>
      <c r="P10" s="2"/>
      <c r="Q10" s="72" t="str">
        <f t="shared" si="0"/>
        <v>*</v>
      </c>
      <c r="R10" s="2"/>
      <c r="S10" s="2"/>
      <c r="T10" s="170"/>
      <c r="U10" s="170"/>
      <c r="V10" s="170"/>
      <c r="W10" s="170"/>
      <c r="X10" s="170"/>
      <c r="Y10" s="170"/>
      <c r="Z10" s="171"/>
      <c r="AA10" s="2"/>
    </row>
    <row r="11" spans="1:27" x14ac:dyDescent="0.45">
      <c r="A11" s="67" t="str">
        <f>IF('Ambient Data'!A13="*","*",'Ambient Data'!A13)</f>
        <v>*</v>
      </c>
      <c r="B11" s="40" t="str">
        <f>IF(ISNUMBER('Ambient Data'!B13),'Ambient Data'!B13,"*")</f>
        <v>*</v>
      </c>
      <c r="C11" s="11" t="str">
        <f>IF(ISNUMBER('Ambient Data'!E13),'Mixed Values'!V15,"*")</f>
        <v>*</v>
      </c>
      <c r="D11" s="11" t="str">
        <f>IF(ISNUMBER('Ambient Data'!F13),'Mixed Values'!W15,"*")</f>
        <v>*</v>
      </c>
      <c r="E11" s="11" t="str">
        <f>IF(ISNUMBER('Ambient Data'!G13),'Mixed Values'!X15,"*")</f>
        <v>*</v>
      </c>
      <c r="F11" s="2"/>
      <c r="G11" s="70" t="s">
        <v>20</v>
      </c>
      <c r="H11" s="70" t="s">
        <v>20</v>
      </c>
      <c r="I11" s="70" t="s">
        <v>20</v>
      </c>
      <c r="J11" s="70" t="s">
        <v>20</v>
      </c>
      <c r="K11" s="70" t="s">
        <v>20</v>
      </c>
      <c r="L11" s="70" t="s">
        <v>20</v>
      </c>
      <c r="M11" s="70" t="s">
        <v>20</v>
      </c>
      <c r="N11" s="70" t="s">
        <v>20</v>
      </c>
      <c r="O11" s="2"/>
      <c r="P11" s="2"/>
      <c r="Q11" s="72" t="str">
        <f t="shared" si="0"/>
        <v>*</v>
      </c>
      <c r="R11" s="2"/>
      <c r="S11" s="2"/>
      <c r="T11" s="170"/>
      <c r="U11" s="170"/>
      <c r="V11" s="170"/>
      <c r="W11" s="170"/>
      <c r="X11" s="170"/>
      <c r="Y11" s="170"/>
      <c r="Z11" s="171"/>
      <c r="AA11" s="2"/>
    </row>
    <row r="12" spans="1:27" ht="15" customHeight="1" x14ac:dyDescent="0.45">
      <c r="A12" s="67" t="str">
        <f>IF('Ambient Data'!A14="*","*",'Ambient Data'!A14)</f>
        <v>*</v>
      </c>
      <c r="B12" s="40" t="str">
        <f>IF(ISNUMBER('Ambient Data'!B14),'Ambient Data'!B14,"*")</f>
        <v>*</v>
      </c>
      <c r="C12" s="11" t="str">
        <f>IF(ISNUMBER('Ambient Data'!E14),'Mixed Values'!V16,"*")</f>
        <v>*</v>
      </c>
      <c r="D12" s="11" t="str">
        <f>IF(ISNUMBER('Ambient Data'!F14),'Mixed Values'!W16,"*")</f>
        <v>*</v>
      </c>
      <c r="E12" s="11" t="str">
        <f>IF(ISNUMBER('Ambient Data'!G14),'Mixed Values'!X16,"*")</f>
        <v>*</v>
      </c>
      <c r="F12" s="2"/>
      <c r="G12" s="70" t="s">
        <v>20</v>
      </c>
      <c r="H12" s="70" t="s">
        <v>20</v>
      </c>
      <c r="I12" s="70" t="s">
        <v>20</v>
      </c>
      <c r="J12" s="70" t="s">
        <v>20</v>
      </c>
      <c r="K12" s="70" t="s">
        <v>20</v>
      </c>
      <c r="L12" s="70" t="s">
        <v>20</v>
      </c>
      <c r="M12" s="70" t="s">
        <v>20</v>
      </c>
      <c r="N12" s="70" t="s">
        <v>20</v>
      </c>
      <c r="O12" s="2"/>
      <c r="P12" s="2"/>
      <c r="Q12" s="72" t="str">
        <f t="shared" si="0"/>
        <v>*</v>
      </c>
      <c r="R12" s="2"/>
      <c r="S12" s="2"/>
      <c r="T12" s="170"/>
      <c r="U12" s="170"/>
      <c r="V12" s="170"/>
      <c r="W12" s="170"/>
      <c r="X12" s="170"/>
      <c r="Y12" s="170"/>
      <c r="Z12" s="171"/>
      <c r="AA12" s="2"/>
    </row>
    <row r="13" spans="1:27" x14ac:dyDescent="0.45">
      <c r="A13" s="67" t="str">
        <f>IF('Ambient Data'!A15="*","*",'Ambient Data'!A15)</f>
        <v>*</v>
      </c>
      <c r="B13" s="40" t="str">
        <f>IF(ISNUMBER('Ambient Data'!B15),'Ambient Data'!B15,"*")</f>
        <v>*</v>
      </c>
      <c r="C13" s="11" t="str">
        <f>IF(ISNUMBER('Ambient Data'!E15),'Mixed Values'!V17,"*")</f>
        <v>*</v>
      </c>
      <c r="D13" s="11" t="str">
        <f>IF(ISNUMBER('Ambient Data'!F15),'Mixed Values'!W17,"*")</f>
        <v>*</v>
      </c>
      <c r="E13" s="11" t="str">
        <f>IF(ISNUMBER('Ambient Data'!G15),'Mixed Values'!X17,"*")</f>
        <v>*</v>
      </c>
      <c r="F13" s="2"/>
      <c r="G13" s="70" t="s">
        <v>20</v>
      </c>
      <c r="H13" s="70" t="s">
        <v>20</v>
      </c>
      <c r="I13" s="70" t="s">
        <v>20</v>
      </c>
      <c r="J13" s="70" t="s">
        <v>20</v>
      </c>
      <c r="K13" s="70" t="s">
        <v>20</v>
      </c>
      <c r="L13" s="70" t="s">
        <v>20</v>
      </c>
      <c r="M13" s="70" t="s">
        <v>20</v>
      </c>
      <c r="N13" s="70" t="s">
        <v>20</v>
      </c>
      <c r="O13" s="2"/>
      <c r="P13" s="2"/>
      <c r="Q13" s="72" t="str">
        <f t="shared" si="0"/>
        <v>*</v>
      </c>
      <c r="R13" s="2"/>
      <c r="S13" s="2"/>
      <c r="T13" s="170"/>
      <c r="U13" s="170"/>
      <c r="V13" s="170"/>
      <c r="W13" s="170"/>
      <c r="X13" s="170"/>
      <c r="Y13" s="170"/>
      <c r="Z13" s="171"/>
      <c r="AA13" s="2"/>
    </row>
    <row r="14" spans="1:27" ht="15" customHeight="1" x14ac:dyDescent="0.45">
      <c r="A14" s="67" t="str">
        <f>IF('Ambient Data'!A16="*","*",'Ambient Data'!A16)</f>
        <v>*</v>
      </c>
      <c r="B14" s="40" t="str">
        <f>IF(ISNUMBER('Ambient Data'!B16),'Ambient Data'!B16,"*")</f>
        <v>*</v>
      </c>
      <c r="C14" s="11" t="str">
        <f>IF(ISNUMBER('Ambient Data'!E16),'Mixed Values'!V18,"*")</f>
        <v>*</v>
      </c>
      <c r="D14" s="11" t="str">
        <f>IF(ISNUMBER('Ambient Data'!F16),'Mixed Values'!W18,"*")</f>
        <v>*</v>
      </c>
      <c r="E14" s="11" t="str">
        <f>IF(ISNUMBER('Ambient Data'!G16),'Mixed Values'!X18,"*")</f>
        <v>*</v>
      </c>
      <c r="F14" s="2"/>
      <c r="G14" s="70" t="s">
        <v>20</v>
      </c>
      <c r="H14" s="70" t="s">
        <v>20</v>
      </c>
      <c r="I14" s="70" t="s">
        <v>20</v>
      </c>
      <c r="J14" s="70" t="s">
        <v>20</v>
      </c>
      <c r="K14" s="70" t="s">
        <v>20</v>
      </c>
      <c r="L14" s="70" t="s">
        <v>20</v>
      </c>
      <c r="M14" s="70" t="s">
        <v>20</v>
      </c>
      <c r="N14" s="70" t="s">
        <v>20</v>
      </c>
      <c r="O14" s="2"/>
      <c r="P14" s="2"/>
      <c r="Q14" s="72" t="str">
        <f t="shared" si="0"/>
        <v>*</v>
      </c>
      <c r="R14" s="2"/>
      <c r="S14" s="2"/>
      <c r="T14" s="170"/>
      <c r="U14" s="170"/>
      <c r="V14" s="170"/>
      <c r="W14" s="170"/>
      <c r="X14" s="170"/>
      <c r="Y14" s="170"/>
      <c r="Z14" s="171"/>
      <c r="AA14" s="2"/>
    </row>
    <row r="15" spans="1:27" x14ac:dyDescent="0.45">
      <c r="A15" s="67" t="str">
        <f>IF('Ambient Data'!A17="*","*",'Ambient Data'!A17)</f>
        <v>*</v>
      </c>
      <c r="B15" s="40" t="str">
        <f>IF(ISNUMBER('Ambient Data'!B17),'Ambient Data'!B17,"*")</f>
        <v>*</v>
      </c>
      <c r="C15" s="11" t="str">
        <f>IF(ISNUMBER('Ambient Data'!E17),'Mixed Values'!V19,"*")</f>
        <v>*</v>
      </c>
      <c r="D15" s="11" t="str">
        <f>IF(ISNUMBER('Ambient Data'!F17),'Mixed Values'!W19,"*")</f>
        <v>*</v>
      </c>
      <c r="E15" s="11" t="str">
        <f>IF(ISNUMBER('Ambient Data'!G17),'Mixed Values'!X19,"*")</f>
        <v>*</v>
      </c>
      <c r="F15" s="2"/>
      <c r="G15" s="70" t="s">
        <v>20</v>
      </c>
      <c r="H15" s="70" t="s">
        <v>20</v>
      </c>
      <c r="I15" s="70" t="s">
        <v>20</v>
      </c>
      <c r="J15" s="70" t="s">
        <v>20</v>
      </c>
      <c r="K15" s="70" t="s">
        <v>20</v>
      </c>
      <c r="L15" s="70" t="s">
        <v>20</v>
      </c>
      <c r="M15" s="70" t="s">
        <v>20</v>
      </c>
      <c r="N15" s="70" t="s">
        <v>20</v>
      </c>
      <c r="O15" s="2"/>
      <c r="P15" s="2"/>
      <c r="Q15" s="72" t="str">
        <f t="shared" si="0"/>
        <v>*</v>
      </c>
      <c r="R15" s="2"/>
      <c r="S15" s="2"/>
      <c r="T15" s="170"/>
      <c r="U15" s="170"/>
      <c r="V15" s="170"/>
      <c r="W15" s="170"/>
      <c r="X15" s="170"/>
      <c r="Y15" s="170"/>
      <c r="Z15" s="171"/>
      <c r="AA15" s="2"/>
    </row>
    <row r="16" spans="1:27" x14ac:dyDescent="0.45">
      <c r="A16" s="67" t="str">
        <f>IF('Ambient Data'!A18="*","*",'Ambient Data'!A18)</f>
        <v>*</v>
      </c>
      <c r="B16" s="40" t="str">
        <f>IF(ISNUMBER('Ambient Data'!B18),'Ambient Data'!B18,"*")</f>
        <v>*</v>
      </c>
      <c r="C16" s="11" t="str">
        <f>IF(ISNUMBER('Ambient Data'!E18),'Mixed Values'!V20,"*")</f>
        <v>*</v>
      </c>
      <c r="D16" s="11" t="str">
        <f>IF(ISNUMBER('Ambient Data'!F18),'Mixed Values'!W20,"*")</f>
        <v>*</v>
      </c>
      <c r="E16" s="11" t="str">
        <f>IF(ISNUMBER('Ambient Data'!G18),'Mixed Values'!X20,"*")</f>
        <v>*</v>
      </c>
      <c r="F16" s="2"/>
      <c r="G16" s="70" t="s">
        <v>20</v>
      </c>
      <c r="H16" s="70" t="s">
        <v>20</v>
      </c>
      <c r="I16" s="70" t="s">
        <v>20</v>
      </c>
      <c r="J16" s="70" t="s">
        <v>20</v>
      </c>
      <c r="K16" s="70" t="s">
        <v>20</v>
      </c>
      <c r="L16" s="70" t="s">
        <v>20</v>
      </c>
      <c r="M16" s="70" t="s">
        <v>20</v>
      </c>
      <c r="N16" s="70" t="s">
        <v>20</v>
      </c>
      <c r="O16" s="2"/>
      <c r="P16" s="2"/>
      <c r="Q16" s="72" t="str">
        <f t="shared" si="0"/>
        <v>*</v>
      </c>
      <c r="R16" s="2"/>
      <c r="S16" s="2"/>
      <c r="T16" s="170"/>
      <c r="U16" s="170"/>
      <c r="V16" s="170"/>
      <c r="W16" s="170"/>
      <c r="X16" s="170"/>
      <c r="Y16" s="170"/>
      <c r="Z16" s="171"/>
      <c r="AA16" s="2"/>
    </row>
    <row r="17" spans="1:27" ht="15" customHeight="1" x14ac:dyDescent="0.45">
      <c r="A17" s="67" t="str">
        <f>IF('Ambient Data'!A19="*","*",'Ambient Data'!A19)</f>
        <v>*</v>
      </c>
      <c r="B17" s="40" t="str">
        <f>IF(ISNUMBER('Ambient Data'!B19),'Ambient Data'!B19,"*")</f>
        <v>*</v>
      </c>
      <c r="C17" s="11" t="str">
        <f>IF(ISNUMBER('Ambient Data'!E19),'Mixed Values'!V21,"*")</f>
        <v>*</v>
      </c>
      <c r="D17" s="11" t="str">
        <f>IF(ISNUMBER('Ambient Data'!F19),'Mixed Values'!W21,"*")</f>
        <v>*</v>
      </c>
      <c r="E17" s="11" t="str">
        <f>IF(ISNUMBER('Ambient Data'!G19),'Mixed Values'!X21,"*")</f>
        <v>*</v>
      </c>
      <c r="F17" s="2"/>
      <c r="G17" s="70" t="s">
        <v>20</v>
      </c>
      <c r="H17" s="70" t="s">
        <v>20</v>
      </c>
      <c r="I17" s="70" t="s">
        <v>20</v>
      </c>
      <c r="J17" s="70" t="s">
        <v>20</v>
      </c>
      <c r="K17" s="70" t="s">
        <v>20</v>
      </c>
      <c r="L17" s="70" t="s">
        <v>20</v>
      </c>
      <c r="M17" s="70" t="s">
        <v>20</v>
      </c>
      <c r="N17" s="70" t="s">
        <v>20</v>
      </c>
      <c r="O17" s="2"/>
      <c r="P17" s="2"/>
      <c r="Q17" s="72" t="str">
        <f t="shared" si="0"/>
        <v>*</v>
      </c>
      <c r="R17" s="2"/>
      <c r="S17" s="2"/>
      <c r="T17" s="172"/>
      <c r="U17" s="172"/>
      <c r="V17" s="172"/>
      <c r="W17" s="172"/>
      <c r="X17" s="172"/>
      <c r="Y17" s="172"/>
      <c r="Z17" s="173"/>
      <c r="AA17" s="2"/>
    </row>
    <row r="18" spans="1:27" ht="15" customHeight="1" x14ac:dyDescent="0.45">
      <c r="A18" s="67" t="str">
        <f>IF('Ambient Data'!A20="*","*",'Ambient Data'!A20)</f>
        <v>*</v>
      </c>
      <c r="B18" s="40" t="str">
        <f>IF(ISNUMBER('Ambient Data'!B20),'Ambient Data'!B20,"*")</f>
        <v>*</v>
      </c>
      <c r="C18" s="11" t="str">
        <f>IF(ISNUMBER('Ambient Data'!E20),'Mixed Values'!V22,"*")</f>
        <v>*</v>
      </c>
      <c r="D18" s="11" t="str">
        <f>IF(ISNUMBER('Ambient Data'!F20),'Mixed Values'!W22,"*")</f>
        <v>*</v>
      </c>
      <c r="E18" s="11" t="str">
        <f>IF(ISNUMBER('Ambient Data'!G20),'Mixed Values'!X22,"*")</f>
        <v>*</v>
      </c>
      <c r="F18" s="2"/>
      <c r="G18" s="70" t="s">
        <v>20</v>
      </c>
      <c r="H18" s="70" t="s">
        <v>20</v>
      </c>
      <c r="I18" s="70" t="s">
        <v>20</v>
      </c>
      <c r="J18" s="70" t="s">
        <v>20</v>
      </c>
      <c r="K18" s="70" t="s">
        <v>20</v>
      </c>
      <c r="L18" s="70" t="s">
        <v>20</v>
      </c>
      <c r="M18" s="70" t="s">
        <v>20</v>
      </c>
      <c r="N18" s="70" t="s">
        <v>20</v>
      </c>
      <c r="O18" s="2"/>
      <c r="P18" s="2"/>
      <c r="Q18" s="72" t="str">
        <f t="shared" si="0"/>
        <v>*</v>
      </c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65" thickBot="1" x14ac:dyDescent="0.5">
      <c r="A19" s="67" t="str">
        <f>IF('Ambient Data'!A21="*","*",'Ambient Data'!A21)</f>
        <v>*</v>
      </c>
      <c r="B19" s="40" t="str">
        <f>IF(ISNUMBER('Ambient Data'!B21),'Ambient Data'!B21,"*")</f>
        <v>*</v>
      </c>
      <c r="C19" s="11" t="str">
        <f>IF(ISNUMBER('Ambient Data'!E21),'Mixed Values'!V23,"*")</f>
        <v>*</v>
      </c>
      <c r="D19" s="11" t="str">
        <f>IF(ISNUMBER('Ambient Data'!F21),'Mixed Values'!W23,"*")</f>
        <v>*</v>
      </c>
      <c r="E19" s="11" t="str">
        <f>IF(ISNUMBER('Ambient Data'!G21),'Mixed Values'!X23,"*")</f>
        <v>*</v>
      </c>
      <c r="F19" s="2"/>
      <c r="G19" s="70" t="s">
        <v>20</v>
      </c>
      <c r="H19" s="70" t="s">
        <v>20</v>
      </c>
      <c r="I19" s="70" t="s">
        <v>20</v>
      </c>
      <c r="J19" s="70" t="s">
        <v>20</v>
      </c>
      <c r="K19" s="70" t="s">
        <v>20</v>
      </c>
      <c r="L19" s="70" t="s">
        <v>20</v>
      </c>
      <c r="M19" s="70" t="s">
        <v>20</v>
      </c>
      <c r="N19" s="70" t="s">
        <v>20</v>
      </c>
      <c r="O19" s="2"/>
      <c r="P19" s="2"/>
      <c r="Q19" s="72" t="str">
        <f t="shared" si="0"/>
        <v>*</v>
      </c>
      <c r="R19" s="2"/>
      <c r="S19" s="4" t="s">
        <v>8</v>
      </c>
      <c r="T19" s="3"/>
      <c r="U19" s="28" t="s">
        <v>41</v>
      </c>
      <c r="V19" s="3"/>
      <c r="W19" s="3"/>
      <c r="X19" s="3"/>
      <c r="Y19" s="3"/>
      <c r="Z19" s="3"/>
      <c r="AA19" s="2"/>
    </row>
    <row r="20" spans="1:27" x14ac:dyDescent="0.45">
      <c r="A20" s="67" t="str">
        <f>IF('Ambient Data'!A22="*","*",'Ambient Data'!A22)</f>
        <v>*</v>
      </c>
      <c r="B20" s="40" t="str">
        <f>IF(ISNUMBER('Ambient Data'!B22),'Ambient Data'!B22,"*")</f>
        <v>*</v>
      </c>
      <c r="C20" s="11" t="str">
        <f>IF(ISNUMBER('Ambient Data'!E22),'Mixed Values'!V24,"*")</f>
        <v>*</v>
      </c>
      <c r="D20" s="11" t="str">
        <f>IF(ISNUMBER('Ambient Data'!F22),'Mixed Values'!W24,"*")</f>
        <v>*</v>
      </c>
      <c r="E20" s="11" t="str">
        <f>IF(ISNUMBER('Ambient Data'!G22),'Mixed Values'!X24,"*")</f>
        <v>*</v>
      </c>
      <c r="F20" s="2"/>
      <c r="G20" s="70" t="s">
        <v>20</v>
      </c>
      <c r="H20" s="70" t="s">
        <v>20</v>
      </c>
      <c r="I20" s="70" t="s">
        <v>20</v>
      </c>
      <c r="J20" s="70" t="s">
        <v>20</v>
      </c>
      <c r="K20" s="70" t="s">
        <v>20</v>
      </c>
      <c r="L20" s="70" t="s">
        <v>20</v>
      </c>
      <c r="M20" s="70" t="s">
        <v>20</v>
      </c>
      <c r="N20" s="70" t="s">
        <v>20</v>
      </c>
      <c r="O20" s="2"/>
      <c r="P20" s="2"/>
      <c r="Q20" s="72" t="str">
        <f t="shared" si="0"/>
        <v>*</v>
      </c>
      <c r="R20" s="2"/>
      <c r="S20" s="2"/>
      <c r="T20" s="2" t="s">
        <v>46</v>
      </c>
      <c r="U20" s="57" t="str">
        <f>IF(ISNUMBER(Q$6),PERCENTILE(Q$6:Q$53,0.1),"*")</f>
        <v>*</v>
      </c>
      <c r="V20" s="41"/>
      <c r="W20" s="2"/>
      <c r="X20" s="2"/>
      <c r="Y20" s="2"/>
      <c r="Z20" s="2"/>
      <c r="AA20" s="2"/>
    </row>
    <row r="21" spans="1:27" x14ac:dyDescent="0.45">
      <c r="A21" s="67" t="str">
        <f>IF('Ambient Data'!A23="*","*",'Ambient Data'!A23)</f>
        <v>*</v>
      </c>
      <c r="B21" s="40" t="str">
        <f>IF(ISNUMBER('Ambient Data'!B23),'Ambient Data'!B23,"*")</f>
        <v>*</v>
      </c>
      <c r="C21" s="11" t="str">
        <f>IF(ISNUMBER('Ambient Data'!E23),'Mixed Values'!V25,"*")</f>
        <v>*</v>
      </c>
      <c r="D21" s="11" t="str">
        <f>IF(ISNUMBER('Ambient Data'!F23),'Mixed Values'!W25,"*")</f>
        <v>*</v>
      </c>
      <c r="E21" s="11" t="str">
        <f>IF(ISNUMBER('Ambient Data'!G23),'Mixed Values'!X25,"*")</f>
        <v>*</v>
      </c>
      <c r="F21" s="2"/>
      <c r="G21" s="70" t="s">
        <v>20</v>
      </c>
      <c r="H21" s="70" t="s">
        <v>20</v>
      </c>
      <c r="I21" s="70" t="s">
        <v>20</v>
      </c>
      <c r="J21" s="70" t="s">
        <v>20</v>
      </c>
      <c r="K21" s="70" t="s">
        <v>20</v>
      </c>
      <c r="L21" s="70" t="s">
        <v>20</v>
      </c>
      <c r="M21" s="70" t="s">
        <v>20</v>
      </c>
      <c r="N21" s="70" t="s">
        <v>20</v>
      </c>
      <c r="O21" s="2"/>
      <c r="P21" s="2"/>
      <c r="Q21" s="72" t="str">
        <f t="shared" si="0"/>
        <v>*</v>
      </c>
      <c r="R21" s="2"/>
      <c r="S21" s="2"/>
      <c r="T21" s="2" t="s">
        <v>21</v>
      </c>
      <c r="U21" s="38" t="str">
        <f>IF(ISNUMBER(Q$6),MAX(Q$6:Q$53),"*")</f>
        <v>*</v>
      </c>
      <c r="V21" s="41"/>
      <c r="W21" s="2"/>
      <c r="X21" s="2"/>
      <c r="Y21" s="2"/>
      <c r="Z21" s="2"/>
      <c r="AA21" s="2"/>
    </row>
    <row r="22" spans="1:27" x14ac:dyDescent="0.45">
      <c r="A22" s="67" t="str">
        <f>IF('Ambient Data'!A24="*","*",'Ambient Data'!A24)</f>
        <v>*</v>
      </c>
      <c r="B22" s="40" t="str">
        <f>IF(ISNUMBER('Ambient Data'!B24),'Ambient Data'!B24,"*")</f>
        <v>*</v>
      </c>
      <c r="C22" s="11" t="str">
        <f>IF(ISNUMBER('Ambient Data'!E24),'Mixed Values'!V26,"*")</f>
        <v>*</v>
      </c>
      <c r="D22" s="11" t="str">
        <f>IF(ISNUMBER('Ambient Data'!F24),'Mixed Values'!W26,"*")</f>
        <v>*</v>
      </c>
      <c r="E22" s="11" t="str">
        <f>IF(ISNUMBER('Ambient Data'!G24),'Mixed Values'!X26,"*")</f>
        <v>*</v>
      </c>
      <c r="F22" s="2"/>
      <c r="G22" s="70" t="s">
        <v>20</v>
      </c>
      <c r="H22" s="70" t="s">
        <v>20</v>
      </c>
      <c r="I22" s="70" t="s">
        <v>20</v>
      </c>
      <c r="J22" s="70" t="s">
        <v>20</v>
      </c>
      <c r="K22" s="70" t="s">
        <v>20</v>
      </c>
      <c r="L22" s="70" t="s">
        <v>20</v>
      </c>
      <c r="M22" s="70" t="s">
        <v>20</v>
      </c>
      <c r="N22" s="70" t="s">
        <v>20</v>
      </c>
      <c r="O22" s="2"/>
      <c r="P22" s="2"/>
      <c r="Q22" s="72" t="str">
        <f t="shared" si="0"/>
        <v>*</v>
      </c>
      <c r="R22" s="2"/>
      <c r="S22" s="2"/>
      <c r="T22" s="2" t="s">
        <v>19</v>
      </c>
      <c r="U22" s="38" t="str">
        <f>IF(ISNUMBER(Q$6),MIN(Q$6:Q$53),"*")</f>
        <v>*</v>
      </c>
      <c r="V22" s="41"/>
      <c r="W22" s="2"/>
      <c r="X22" s="2"/>
      <c r="Y22" s="2"/>
      <c r="Z22" s="2"/>
      <c r="AA22" s="2"/>
    </row>
    <row r="23" spans="1:27" x14ac:dyDescent="0.45">
      <c r="A23" s="67" t="str">
        <f>IF('Ambient Data'!A25="*","*",'Ambient Data'!A25)</f>
        <v>*</v>
      </c>
      <c r="B23" s="40" t="str">
        <f>IF(ISNUMBER('Ambient Data'!B25),'Ambient Data'!B25,"*")</f>
        <v>*</v>
      </c>
      <c r="C23" s="11" t="str">
        <f>IF(ISNUMBER('Ambient Data'!E25),'Mixed Values'!V27,"*")</f>
        <v>*</v>
      </c>
      <c r="D23" s="11" t="str">
        <f>IF(ISNUMBER('Ambient Data'!F25),'Mixed Values'!W27,"*")</f>
        <v>*</v>
      </c>
      <c r="E23" s="11" t="str">
        <f>IF(ISNUMBER('Ambient Data'!G25),'Mixed Values'!X27,"*")</f>
        <v>*</v>
      </c>
      <c r="F23" s="2"/>
      <c r="G23" s="70" t="s">
        <v>20</v>
      </c>
      <c r="H23" s="70" t="s">
        <v>20</v>
      </c>
      <c r="I23" s="70" t="s">
        <v>20</v>
      </c>
      <c r="J23" s="70" t="s">
        <v>20</v>
      </c>
      <c r="K23" s="70" t="s">
        <v>20</v>
      </c>
      <c r="L23" s="70" t="s">
        <v>20</v>
      </c>
      <c r="M23" s="70" t="s">
        <v>20</v>
      </c>
      <c r="N23" s="70" t="s">
        <v>20</v>
      </c>
      <c r="O23" s="2"/>
      <c r="P23" s="2"/>
      <c r="Q23" s="72" t="str">
        <f t="shared" si="0"/>
        <v>*</v>
      </c>
      <c r="R23" s="2"/>
      <c r="S23" s="2"/>
      <c r="T23" s="2" t="s">
        <v>47</v>
      </c>
      <c r="U23" s="38" t="str">
        <f>IF(ISNUMBER(Q6),COUNT(Q6:Q53),"*")</f>
        <v>*</v>
      </c>
      <c r="V23" s="41"/>
      <c r="W23" s="2"/>
      <c r="X23" s="2"/>
      <c r="Y23" s="2"/>
      <c r="Z23" s="2"/>
      <c r="AA23" s="2"/>
    </row>
    <row r="24" spans="1:27" x14ac:dyDescent="0.45">
      <c r="A24" s="67" t="str">
        <f>IF('Ambient Data'!A26="*","*",'Ambient Data'!A26)</f>
        <v>*</v>
      </c>
      <c r="B24" s="40" t="str">
        <f>IF(ISNUMBER('Ambient Data'!B26),'Ambient Data'!B26,"*")</f>
        <v>*</v>
      </c>
      <c r="C24" s="11" t="str">
        <f>IF(ISNUMBER('Ambient Data'!E26),'Mixed Values'!V28,"*")</f>
        <v>*</v>
      </c>
      <c r="D24" s="11" t="str">
        <f>IF(ISNUMBER('Ambient Data'!F26),'Mixed Values'!W28,"*")</f>
        <v>*</v>
      </c>
      <c r="E24" s="11" t="str">
        <f>IF(ISNUMBER('Ambient Data'!G26),'Mixed Values'!X28,"*")</f>
        <v>*</v>
      </c>
      <c r="F24" s="2"/>
      <c r="G24" s="70" t="s">
        <v>20</v>
      </c>
      <c r="H24" s="70" t="s">
        <v>20</v>
      </c>
      <c r="I24" s="70" t="s">
        <v>20</v>
      </c>
      <c r="J24" s="70" t="s">
        <v>20</v>
      </c>
      <c r="K24" s="70" t="s">
        <v>20</v>
      </c>
      <c r="L24" s="70" t="s">
        <v>20</v>
      </c>
      <c r="M24" s="70" t="s">
        <v>20</v>
      </c>
      <c r="N24" s="70" t="s">
        <v>20</v>
      </c>
      <c r="O24" s="2"/>
      <c r="P24" s="2"/>
      <c r="Q24" s="72" t="str">
        <f t="shared" si="0"/>
        <v>*</v>
      </c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45">
      <c r="A25" s="67" t="str">
        <f>IF('Ambient Data'!A27="*","*",'Ambient Data'!A27)</f>
        <v>*</v>
      </c>
      <c r="B25" s="40" t="str">
        <f>IF(ISNUMBER('Ambient Data'!B27),'Ambient Data'!B27,"*")</f>
        <v>*</v>
      </c>
      <c r="C25" s="11" t="str">
        <f>IF(ISNUMBER('Ambient Data'!E27),'Mixed Values'!V29,"*")</f>
        <v>*</v>
      </c>
      <c r="D25" s="11" t="str">
        <f>IF(ISNUMBER('Ambient Data'!F27),'Mixed Values'!W29,"*")</f>
        <v>*</v>
      </c>
      <c r="E25" s="11" t="str">
        <f>IF(ISNUMBER('Ambient Data'!G27),'Mixed Values'!X29,"*")</f>
        <v>*</v>
      </c>
      <c r="F25" s="2"/>
      <c r="G25" s="70" t="s">
        <v>20</v>
      </c>
      <c r="H25" s="70" t="s">
        <v>20</v>
      </c>
      <c r="I25" s="70" t="s">
        <v>20</v>
      </c>
      <c r="J25" s="70" t="s">
        <v>20</v>
      </c>
      <c r="K25" s="70" t="s">
        <v>20</v>
      </c>
      <c r="L25" s="70" t="s">
        <v>20</v>
      </c>
      <c r="M25" s="70" t="s">
        <v>20</v>
      </c>
      <c r="N25" s="70" t="s">
        <v>20</v>
      </c>
      <c r="O25" s="2"/>
      <c r="P25" s="2"/>
      <c r="Q25" s="72" t="str">
        <f t="shared" si="0"/>
        <v>*</v>
      </c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45">
      <c r="A26" s="67" t="str">
        <f>IF('Ambient Data'!A28="*","*",'Ambient Data'!A28)</f>
        <v>*</v>
      </c>
      <c r="B26" s="40" t="str">
        <f>IF(ISNUMBER('Ambient Data'!B28),'Ambient Data'!B28,"*")</f>
        <v>*</v>
      </c>
      <c r="C26" s="11" t="str">
        <f>IF(ISNUMBER('Ambient Data'!E28),'Mixed Values'!V30,"*")</f>
        <v>*</v>
      </c>
      <c r="D26" s="11" t="str">
        <f>IF(ISNUMBER('Ambient Data'!F28),'Mixed Values'!W30,"*")</f>
        <v>*</v>
      </c>
      <c r="E26" s="11" t="str">
        <f>IF(ISNUMBER('Ambient Data'!G28),'Mixed Values'!X30,"*")</f>
        <v>*</v>
      </c>
      <c r="F26" s="2"/>
      <c r="G26" s="70" t="s">
        <v>20</v>
      </c>
      <c r="H26" s="70" t="s">
        <v>20</v>
      </c>
      <c r="I26" s="70" t="s">
        <v>20</v>
      </c>
      <c r="J26" s="70" t="s">
        <v>20</v>
      </c>
      <c r="K26" s="70" t="s">
        <v>20</v>
      </c>
      <c r="L26" s="70" t="s">
        <v>20</v>
      </c>
      <c r="M26" s="70" t="s">
        <v>20</v>
      </c>
      <c r="N26" s="70" t="s">
        <v>20</v>
      </c>
      <c r="O26" s="2"/>
      <c r="P26" s="2"/>
      <c r="Q26" s="72" t="str">
        <f t="shared" si="0"/>
        <v>*</v>
      </c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45">
      <c r="A27" s="67" t="str">
        <f>IF('Ambient Data'!A29="*","*",'Ambient Data'!A29)</f>
        <v>*</v>
      </c>
      <c r="B27" s="40" t="str">
        <f>IF(ISNUMBER('Ambient Data'!B29),'Ambient Data'!B29,"*")</f>
        <v>*</v>
      </c>
      <c r="C27" s="11" t="str">
        <f>IF(ISNUMBER('Ambient Data'!E29),'Mixed Values'!V31,"*")</f>
        <v>*</v>
      </c>
      <c r="D27" s="11" t="str">
        <f>IF(ISNUMBER('Ambient Data'!F29),'Mixed Values'!W31,"*")</f>
        <v>*</v>
      </c>
      <c r="E27" s="11" t="str">
        <f>IF(ISNUMBER('Ambient Data'!G29),'Mixed Values'!X31,"*")</f>
        <v>*</v>
      </c>
      <c r="F27" s="2"/>
      <c r="G27" s="70" t="s">
        <v>20</v>
      </c>
      <c r="H27" s="70" t="s">
        <v>20</v>
      </c>
      <c r="I27" s="70" t="s">
        <v>20</v>
      </c>
      <c r="J27" s="70" t="s">
        <v>20</v>
      </c>
      <c r="K27" s="70" t="s">
        <v>20</v>
      </c>
      <c r="L27" s="70" t="s">
        <v>20</v>
      </c>
      <c r="M27" s="70" t="s">
        <v>20</v>
      </c>
      <c r="N27" s="70" t="s">
        <v>20</v>
      </c>
      <c r="O27" s="2"/>
      <c r="P27" s="2"/>
      <c r="Q27" s="72" t="str">
        <f t="shared" si="0"/>
        <v>*</v>
      </c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45">
      <c r="A28" s="67" t="str">
        <f>IF('Ambient Data'!A30="*","*",'Ambient Data'!A30)</f>
        <v>*</v>
      </c>
      <c r="B28" s="40" t="str">
        <f>IF(ISNUMBER('Ambient Data'!B30),'Ambient Data'!B30,"*")</f>
        <v>*</v>
      </c>
      <c r="C28" s="11" t="str">
        <f>IF(ISNUMBER('Ambient Data'!E30),'Mixed Values'!V32,"*")</f>
        <v>*</v>
      </c>
      <c r="D28" s="11" t="str">
        <f>IF(ISNUMBER('Ambient Data'!F30),'Mixed Values'!W32,"*")</f>
        <v>*</v>
      </c>
      <c r="E28" s="11" t="str">
        <f>IF(ISNUMBER('Ambient Data'!G30),'Mixed Values'!X32,"*")</f>
        <v>*</v>
      </c>
      <c r="F28" s="2"/>
      <c r="G28" s="70" t="s">
        <v>20</v>
      </c>
      <c r="H28" s="70" t="s">
        <v>20</v>
      </c>
      <c r="I28" s="70" t="s">
        <v>20</v>
      </c>
      <c r="J28" s="70" t="s">
        <v>20</v>
      </c>
      <c r="K28" s="70" t="s">
        <v>20</v>
      </c>
      <c r="L28" s="70" t="s">
        <v>20</v>
      </c>
      <c r="M28" s="70" t="s">
        <v>20</v>
      </c>
      <c r="N28" s="70" t="s">
        <v>20</v>
      </c>
      <c r="O28" s="2"/>
      <c r="P28" s="2"/>
      <c r="Q28" s="72" t="str">
        <f t="shared" si="0"/>
        <v>*</v>
      </c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45">
      <c r="A29" s="67" t="str">
        <f>IF('Ambient Data'!A31="*","*",'Ambient Data'!A31)</f>
        <v>*</v>
      </c>
      <c r="B29" s="40" t="str">
        <f>IF(ISNUMBER('Ambient Data'!B31),'Ambient Data'!B31,"*")</f>
        <v>*</v>
      </c>
      <c r="C29" s="11" t="str">
        <f>IF(ISNUMBER('Ambient Data'!E31),'Mixed Values'!V33,"*")</f>
        <v>*</v>
      </c>
      <c r="D29" s="11" t="str">
        <f>IF(ISNUMBER('Ambient Data'!F31),'Mixed Values'!W33,"*")</f>
        <v>*</v>
      </c>
      <c r="E29" s="11" t="str">
        <f>IF(ISNUMBER('Ambient Data'!G31),'Mixed Values'!X33,"*")</f>
        <v>*</v>
      </c>
      <c r="F29" s="2"/>
      <c r="G29" s="70" t="s">
        <v>20</v>
      </c>
      <c r="H29" s="70" t="s">
        <v>20</v>
      </c>
      <c r="I29" s="70" t="s">
        <v>20</v>
      </c>
      <c r="J29" s="70" t="s">
        <v>20</v>
      </c>
      <c r="K29" s="70" t="s">
        <v>20</v>
      </c>
      <c r="L29" s="70" t="s">
        <v>20</v>
      </c>
      <c r="M29" s="70" t="s">
        <v>20</v>
      </c>
      <c r="N29" s="70" t="s">
        <v>20</v>
      </c>
      <c r="O29" s="2"/>
      <c r="P29" s="2"/>
      <c r="Q29" s="72" t="str">
        <f t="shared" si="0"/>
        <v>*</v>
      </c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45">
      <c r="A30" s="67" t="str">
        <f>IF('Ambient Data'!A32="*","*",'Ambient Data'!A32)</f>
        <v>*</v>
      </c>
      <c r="B30" s="40" t="str">
        <f>IF(ISNUMBER('Ambient Data'!B32),'Ambient Data'!B32,"*")</f>
        <v>*</v>
      </c>
      <c r="C30" s="11" t="str">
        <f>IF(ISNUMBER('Ambient Data'!E32),'Mixed Values'!V34,"*")</f>
        <v>*</v>
      </c>
      <c r="D30" s="11" t="str">
        <f>IF(ISNUMBER('Ambient Data'!F32),'Mixed Values'!W34,"*")</f>
        <v>*</v>
      </c>
      <c r="E30" s="11" t="str">
        <f>IF(ISNUMBER('Ambient Data'!G32),'Mixed Values'!X34,"*")</f>
        <v>*</v>
      </c>
      <c r="F30" s="2"/>
      <c r="G30" s="70" t="s">
        <v>20</v>
      </c>
      <c r="H30" s="70" t="s">
        <v>20</v>
      </c>
      <c r="I30" s="70" t="s">
        <v>20</v>
      </c>
      <c r="J30" s="70" t="s">
        <v>20</v>
      </c>
      <c r="K30" s="70" t="s">
        <v>20</v>
      </c>
      <c r="L30" s="70" t="s">
        <v>20</v>
      </c>
      <c r="M30" s="70" t="s">
        <v>20</v>
      </c>
      <c r="N30" s="70" t="s">
        <v>20</v>
      </c>
      <c r="O30" s="2"/>
      <c r="P30" s="2"/>
      <c r="Q30" s="72" t="str">
        <f t="shared" si="0"/>
        <v>*</v>
      </c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45">
      <c r="A31" s="67" t="str">
        <f>IF('Ambient Data'!A33="*","*",'Ambient Data'!A33)</f>
        <v>*</v>
      </c>
      <c r="B31" s="40" t="str">
        <f>IF(ISNUMBER('Ambient Data'!B33),'Ambient Data'!B33,"*")</f>
        <v>*</v>
      </c>
      <c r="C31" s="11" t="str">
        <f>IF(ISNUMBER('Ambient Data'!E33),'Mixed Values'!V35,"*")</f>
        <v>*</v>
      </c>
      <c r="D31" s="11" t="str">
        <f>IF(ISNUMBER('Ambient Data'!F33),'Mixed Values'!W35,"*")</f>
        <v>*</v>
      </c>
      <c r="E31" s="11" t="str">
        <f>IF(ISNUMBER('Ambient Data'!G33),'Mixed Values'!X35,"*")</f>
        <v>*</v>
      </c>
      <c r="F31" s="2"/>
      <c r="G31" s="70" t="s">
        <v>20</v>
      </c>
      <c r="H31" s="70" t="s">
        <v>20</v>
      </c>
      <c r="I31" s="70" t="s">
        <v>20</v>
      </c>
      <c r="J31" s="70" t="s">
        <v>20</v>
      </c>
      <c r="K31" s="70" t="s">
        <v>20</v>
      </c>
      <c r="L31" s="70" t="s">
        <v>20</v>
      </c>
      <c r="M31" s="70" t="s">
        <v>20</v>
      </c>
      <c r="N31" s="70" t="s">
        <v>20</v>
      </c>
      <c r="O31" s="2"/>
      <c r="P31" s="2"/>
      <c r="Q31" s="72" t="str">
        <f t="shared" si="0"/>
        <v>*</v>
      </c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45">
      <c r="A32" s="67" t="str">
        <f>IF('Ambient Data'!A34="*","*",'Ambient Data'!A34)</f>
        <v>*</v>
      </c>
      <c r="B32" s="40" t="str">
        <f>IF(ISNUMBER('Ambient Data'!B34),'Ambient Data'!B34,"*")</f>
        <v>*</v>
      </c>
      <c r="C32" s="11" t="str">
        <f>IF(ISNUMBER('Ambient Data'!E34),'Mixed Values'!V36,"*")</f>
        <v>*</v>
      </c>
      <c r="D32" s="11" t="str">
        <f>IF(ISNUMBER('Ambient Data'!F34),'Mixed Values'!W36,"*")</f>
        <v>*</v>
      </c>
      <c r="E32" s="11" t="str">
        <f>IF(ISNUMBER('Ambient Data'!G34),'Mixed Values'!X36,"*")</f>
        <v>*</v>
      </c>
      <c r="F32" s="2"/>
      <c r="G32" s="70" t="s">
        <v>20</v>
      </c>
      <c r="H32" s="70" t="s">
        <v>20</v>
      </c>
      <c r="I32" s="70" t="s">
        <v>20</v>
      </c>
      <c r="J32" s="70" t="s">
        <v>20</v>
      </c>
      <c r="K32" s="70" t="s">
        <v>20</v>
      </c>
      <c r="L32" s="70" t="s">
        <v>20</v>
      </c>
      <c r="M32" s="70" t="s">
        <v>20</v>
      </c>
      <c r="N32" s="70" t="s">
        <v>20</v>
      </c>
      <c r="O32" s="2"/>
      <c r="P32" s="2"/>
      <c r="Q32" s="72" t="str">
        <f t="shared" si="0"/>
        <v>*</v>
      </c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45">
      <c r="A33" s="67" t="str">
        <f>IF('Ambient Data'!A35="*","*",'Ambient Data'!A35)</f>
        <v>*</v>
      </c>
      <c r="B33" s="40" t="str">
        <f>IF(ISNUMBER('Ambient Data'!B35),'Ambient Data'!B35,"*")</f>
        <v>*</v>
      </c>
      <c r="C33" s="11" t="str">
        <f>IF(ISNUMBER('Ambient Data'!E35),'Mixed Values'!V37,"*")</f>
        <v>*</v>
      </c>
      <c r="D33" s="11" t="str">
        <f>IF(ISNUMBER('Ambient Data'!F35),'Mixed Values'!W37,"*")</f>
        <v>*</v>
      </c>
      <c r="E33" s="11" t="str">
        <f>IF(ISNUMBER('Ambient Data'!G35),'Mixed Values'!X37,"*")</f>
        <v>*</v>
      </c>
      <c r="F33" s="2"/>
      <c r="G33" s="70" t="s">
        <v>20</v>
      </c>
      <c r="H33" s="70" t="s">
        <v>20</v>
      </c>
      <c r="I33" s="70" t="s">
        <v>20</v>
      </c>
      <c r="J33" s="70" t="s">
        <v>20</v>
      </c>
      <c r="K33" s="70" t="s">
        <v>20</v>
      </c>
      <c r="L33" s="70" t="s">
        <v>20</v>
      </c>
      <c r="M33" s="70" t="s">
        <v>20</v>
      </c>
      <c r="N33" s="70" t="s">
        <v>20</v>
      </c>
      <c r="O33" s="2"/>
      <c r="P33" s="2"/>
      <c r="Q33" s="72" t="str">
        <f t="shared" si="0"/>
        <v>*</v>
      </c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45">
      <c r="A34" s="67" t="str">
        <f>IF('Ambient Data'!A36="*","*",'Ambient Data'!A36)</f>
        <v>*</v>
      </c>
      <c r="B34" s="40" t="str">
        <f>IF(ISNUMBER('Ambient Data'!B36),'Ambient Data'!B36,"*")</f>
        <v>*</v>
      </c>
      <c r="C34" s="11" t="str">
        <f>IF(ISNUMBER('Ambient Data'!E36),'Mixed Values'!V38,"*")</f>
        <v>*</v>
      </c>
      <c r="D34" s="11" t="str">
        <f>IF(ISNUMBER('Ambient Data'!F36),'Mixed Values'!W38,"*")</f>
        <v>*</v>
      </c>
      <c r="E34" s="11" t="str">
        <f>IF(ISNUMBER('Ambient Data'!G36),'Mixed Values'!X38,"*")</f>
        <v>*</v>
      </c>
      <c r="F34" s="2"/>
      <c r="G34" s="70" t="s">
        <v>20</v>
      </c>
      <c r="H34" s="70" t="s">
        <v>20</v>
      </c>
      <c r="I34" s="70" t="s">
        <v>20</v>
      </c>
      <c r="J34" s="70" t="s">
        <v>20</v>
      </c>
      <c r="K34" s="70" t="s">
        <v>20</v>
      </c>
      <c r="L34" s="70" t="s">
        <v>20</v>
      </c>
      <c r="M34" s="70" t="s">
        <v>20</v>
      </c>
      <c r="N34" s="70" t="s">
        <v>20</v>
      </c>
      <c r="O34" s="2"/>
      <c r="P34" s="2"/>
      <c r="Q34" s="72" t="str">
        <f t="shared" si="0"/>
        <v>*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45">
      <c r="A35" s="67" t="str">
        <f>IF('Ambient Data'!A37="*","*",'Ambient Data'!A37)</f>
        <v>*</v>
      </c>
      <c r="B35" s="40" t="str">
        <f>IF(ISNUMBER('Ambient Data'!B37),'Ambient Data'!B37,"*")</f>
        <v>*</v>
      </c>
      <c r="C35" s="11" t="str">
        <f>IF(ISNUMBER('Ambient Data'!E37),'Mixed Values'!V39,"*")</f>
        <v>*</v>
      </c>
      <c r="D35" s="11" t="str">
        <f>IF(ISNUMBER('Ambient Data'!F37),'Mixed Values'!W39,"*")</f>
        <v>*</v>
      </c>
      <c r="E35" s="11" t="str">
        <f>IF(ISNUMBER('Ambient Data'!G37),'Mixed Values'!X39,"*")</f>
        <v>*</v>
      </c>
      <c r="F35" s="2"/>
      <c r="G35" s="70" t="s">
        <v>20</v>
      </c>
      <c r="H35" s="70" t="s">
        <v>20</v>
      </c>
      <c r="I35" s="70" t="s">
        <v>20</v>
      </c>
      <c r="J35" s="70" t="s">
        <v>20</v>
      </c>
      <c r="K35" s="70" t="s">
        <v>20</v>
      </c>
      <c r="L35" s="70" t="s">
        <v>20</v>
      </c>
      <c r="M35" s="70" t="s">
        <v>20</v>
      </c>
      <c r="N35" s="70" t="s">
        <v>20</v>
      </c>
      <c r="O35" s="2"/>
      <c r="P35" s="2"/>
      <c r="Q35" s="72" t="str">
        <f t="shared" si="0"/>
        <v>*</v>
      </c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45">
      <c r="A36" s="67" t="str">
        <f>IF('Ambient Data'!A38="*","*",'Ambient Data'!A38)</f>
        <v>*</v>
      </c>
      <c r="B36" s="40" t="str">
        <f>IF(ISNUMBER('Ambient Data'!B38),'Ambient Data'!B38,"*")</f>
        <v>*</v>
      </c>
      <c r="C36" s="11" t="str">
        <f>IF(ISNUMBER('Ambient Data'!E38),'Mixed Values'!V40,"*")</f>
        <v>*</v>
      </c>
      <c r="D36" s="11" t="str">
        <f>IF(ISNUMBER('Ambient Data'!F38),'Mixed Values'!W40,"*")</f>
        <v>*</v>
      </c>
      <c r="E36" s="11" t="str">
        <f>IF(ISNUMBER('Ambient Data'!G38),'Mixed Values'!X40,"*")</f>
        <v>*</v>
      </c>
      <c r="F36" s="2"/>
      <c r="G36" s="70" t="s">
        <v>20</v>
      </c>
      <c r="H36" s="70" t="s">
        <v>20</v>
      </c>
      <c r="I36" s="70" t="s">
        <v>20</v>
      </c>
      <c r="J36" s="70" t="s">
        <v>20</v>
      </c>
      <c r="K36" s="70" t="s">
        <v>20</v>
      </c>
      <c r="L36" s="70" t="s">
        <v>20</v>
      </c>
      <c r="M36" s="70" t="s">
        <v>20</v>
      </c>
      <c r="N36" s="70" t="s">
        <v>20</v>
      </c>
      <c r="O36" s="2"/>
      <c r="P36" s="2"/>
      <c r="Q36" s="72" t="str">
        <f t="shared" si="0"/>
        <v>*</v>
      </c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45">
      <c r="A37" s="67" t="str">
        <f>IF('Ambient Data'!A39="*","*",'Ambient Data'!A39)</f>
        <v>*</v>
      </c>
      <c r="B37" s="40" t="str">
        <f>IF(ISNUMBER('Ambient Data'!B39),'Ambient Data'!B39,"*")</f>
        <v>*</v>
      </c>
      <c r="C37" s="11" t="str">
        <f>IF(ISNUMBER('Ambient Data'!E39),'Mixed Values'!V41,"*")</f>
        <v>*</v>
      </c>
      <c r="D37" s="11" t="str">
        <f>IF(ISNUMBER('Ambient Data'!F39),'Mixed Values'!W41,"*")</f>
        <v>*</v>
      </c>
      <c r="E37" s="11" t="str">
        <f>IF(ISNUMBER('Ambient Data'!G39),'Mixed Values'!X41,"*")</f>
        <v>*</v>
      </c>
      <c r="F37" s="2"/>
      <c r="G37" s="70" t="s">
        <v>20</v>
      </c>
      <c r="H37" s="70" t="s">
        <v>20</v>
      </c>
      <c r="I37" s="70" t="s">
        <v>20</v>
      </c>
      <c r="J37" s="70" t="s">
        <v>20</v>
      </c>
      <c r="K37" s="70" t="s">
        <v>20</v>
      </c>
      <c r="L37" s="70" t="s">
        <v>20</v>
      </c>
      <c r="M37" s="70" t="s">
        <v>20</v>
      </c>
      <c r="N37" s="70" t="s">
        <v>20</v>
      </c>
      <c r="O37" s="2"/>
      <c r="P37" s="2"/>
      <c r="Q37" s="72" t="str">
        <f t="shared" si="0"/>
        <v>*</v>
      </c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45">
      <c r="A38" s="67" t="str">
        <f>IF('Ambient Data'!A40="*","*",'Ambient Data'!A40)</f>
        <v>*</v>
      </c>
      <c r="B38" s="40" t="str">
        <f>IF(ISNUMBER('Ambient Data'!B40),'Ambient Data'!B40,"*")</f>
        <v>*</v>
      </c>
      <c r="C38" s="11" t="str">
        <f>IF(ISNUMBER('Ambient Data'!E40),'Mixed Values'!V42,"*")</f>
        <v>*</v>
      </c>
      <c r="D38" s="11" t="str">
        <f>IF(ISNUMBER('Ambient Data'!F40),'Mixed Values'!W42,"*")</f>
        <v>*</v>
      </c>
      <c r="E38" s="11" t="str">
        <f>IF(ISNUMBER('Ambient Data'!G40),'Mixed Values'!X42,"*")</f>
        <v>*</v>
      </c>
      <c r="F38" s="2"/>
      <c r="G38" s="70" t="s">
        <v>20</v>
      </c>
      <c r="H38" s="70" t="s">
        <v>20</v>
      </c>
      <c r="I38" s="70" t="s">
        <v>20</v>
      </c>
      <c r="J38" s="70" t="s">
        <v>20</v>
      </c>
      <c r="K38" s="70" t="s">
        <v>20</v>
      </c>
      <c r="L38" s="70" t="s">
        <v>20</v>
      </c>
      <c r="M38" s="70" t="s">
        <v>20</v>
      </c>
      <c r="N38" s="70" t="s">
        <v>20</v>
      </c>
      <c r="O38" s="2"/>
      <c r="P38" s="2"/>
      <c r="Q38" s="72" t="str">
        <f t="shared" si="0"/>
        <v>*</v>
      </c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45">
      <c r="A39" s="67" t="str">
        <f>IF('Ambient Data'!A41="*","*",'Ambient Data'!A41)</f>
        <v>*</v>
      </c>
      <c r="B39" s="40" t="str">
        <f>IF(ISNUMBER('Ambient Data'!B41),'Ambient Data'!B41,"*")</f>
        <v>*</v>
      </c>
      <c r="C39" s="11" t="str">
        <f>IF(ISNUMBER('Ambient Data'!E41),'Mixed Values'!V43,"*")</f>
        <v>*</v>
      </c>
      <c r="D39" s="11" t="str">
        <f>IF(ISNUMBER('Ambient Data'!F41),'Mixed Values'!W43,"*")</f>
        <v>*</v>
      </c>
      <c r="E39" s="11" t="str">
        <f>IF(ISNUMBER('Ambient Data'!G41),'Mixed Values'!X43,"*")</f>
        <v>*</v>
      </c>
      <c r="F39" s="2"/>
      <c r="G39" s="70" t="s">
        <v>20</v>
      </c>
      <c r="H39" s="70" t="s">
        <v>20</v>
      </c>
      <c r="I39" s="70" t="s">
        <v>20</v>
      </c>
      <c r="J39" s="70" t="s">
        <v>20</v>
      </c>
      <c r="K39" s="70" t="s">
        <v>20</v>
      </c>
      <c r="L39" s="70" t="s">
        <v>20</v>
      </c>
      <c r="M39" s="70" t="s">
        <v>20</v>
      </c>
      <c r="N39" s="70" t="s">
        <v>20</v>
      </c>
      <c r="O39" s="2"/>
      <c r="P39" s="2"/>
      <c r="Q39" s="72" t="str">
        <f t="shared" si="0"/>
        <v>*</v>
      </c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45">
      <c r="A40" s="67" t="str">
        <f>IF('Ambient Data'!A42="*","*",'Ambient Data'!A42)</f>
        <v>*</v>
      </c>
      <c r="B40" s="40" t="str">
        <f>IF(ISNUMBER('Ambient Data'!B42),'Ambient Data'!B42,"*")</f>
        <v>*</v>
      </c>
      <c r="C40" s="11" t="str">
        <f>IF(ISNUMBER('Ambient Data'!E42),'Mixed Values'!V44,"*")</f>
        <v>*</v>
      </c>
      <c r="D40" s="11" t="str">
        <f>IF(ISNUMBER('Ambient Data'!F42),'Mixed Values'!W44,"*")</f>
        <v>*</v>
      </c>
      <c r="E40" s="11" t="str">
        <f>IF(ISNUMBER('Ambient Data'!G42),'Mixed Values'!X44,"*")</f>
        <v>*</v>
      </c>
      <c r="F40" s="2"/>
      <c r="G40" s="70" t="s">
        <v>20</v>
      </c>
      <c r="H40" s="70" t="s">
        <v>20</v>
      </c>
      <c r="I40" s="70" t="s">
        <v>20</v>
      </c>
      <c r="J40" s="70" t="s">
        <v>20</v>
      </c>
      <c r="K40" s="70" t="s">
        <v>20</v>
      </c>
      <c r="L40" s="70" t="s">
        <v>20</v>
      </c>
      <c r="M40" s="70" t="s">
        <v>20</v>
      </c>
      <c r="N40" s="70" t="s">
        <v>20</v>
      </c>
      <c r="O40" s="2"/>
      <c r="P40" s="2"/>
      <c r="Q40" s="72" t="str">
        <f t="shared" si="0"/>
        <v>*</v>
      </c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45">
      <c r="A41" s="67" t="str">
        <f>IF('Ambient Data'!A43="*","*",'Ambient Data'!A43)</f>
        <v>*</v>
      </c>
      <c r="B41" s="40" t="str">
        <f>IF(ISNUMBER('Ambient Data'!B43),'Ambient Data'!B43,"*")</f>
        <v>*</v>
      </c>
      <c r="C41" s="11" t="str">
        <f>IF(ISNUMBER('Ambient Data'!E43),'Mixed Values'!V45,"*")</f>
        <v>*</v>
      </c>
      <c r="D41" s="11" t="str">
        <f>IF(ISNUMBER('Ambient Data'!F43),'Mixed Values'!W45,"*")</f>
        <v>*</v>
      </c>
      <c r="E41" s="11" t="str">
        <f>IF(ISNUMBER('Ambient Data'!G43),'Mixed Values'!X45,"*")</f>
        <v>*</v>
      </c>
      <c r="F41" s="2"/>
      <c r="G41" s="70" t="s">
        <v>20</v>
      </c>
      <c r="H41" s="70" t="s">
        <v>20</v>
      </c>
      <c r="I41" s="70" t="s">
        <v>20</v>
      </c>
      <c r="J41" s="70" t="s">
        <v>20</v>
      </c>
      <c r="K41" s="70" t="s">
        <v>20</v>
      </c>
      <c r="L41" s="70" t="s">
        <v>20</v>
      </c>
      <c r="M41" s="70" t="s">
        <v>20</v>
      </c>
      <c r="N41" s="70" t="s">
        <v>20</v>
      </c>
      <c r="O41" s="2"/>
      <c r="P41" s="2"/>
      <c r="Q41" s="72" t="str">
        <f t="shared" si="0"/>
        <v>*</v>
      </c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45">
      <c r="A42" s="67" t="str">
        <f>IF('Ambient Data'!A44="*","*",'Ambient Data'!A44)</f>
        <v>*</v>
      </c>
      <c r="B42" s="40" t="str">
        <f>IF(ISNUMBER('Ambient Data'!B44),'Ambient Data'!B44,"*")</f>
        <v>*</v>
      </c>
      <c r="C42" s="11" t="str">
        <f>IF(ISNUMBER('Ambient Data'!E44),'Mixed Values'!V46,"*")</f>
        <v>*</v>
      </c>
      <c r="D42" s="11" t="str">
        <f>IF(ISNUMBER('Ambient Data'!F44),'Mixed Values'!W46,"*")</f>
        <v>*</v>
      </c>
      <c r="E42" s="11" t="str">
        <f>IF(ISNUMBER('Ambient Data'!G44),'Mixed Values'!X46,"*")</f>
        <v>*</v>
      </c>
      <c r="F42" s="2"/>
      <c r="G42" s="70" t="s">
        <v>20</v>
      </c>
      <c r="H42" s="70" t="s">
        <v>20</v>
      </c>
      <c r="I42" s="70" t="s">
        <v>20</v>
      </c>
      <c r="J42" s="70" t="s">
        <v>20</v>
      </c>
      <c r="K42" s="70" t="s">
        <v>20</v>
      </c>
      <c r="L42" s="70" t="s">
        <v>20</v>
      </c>
      <c r="M42" s="70" t="s">
        <v>20</v>
      </c>
      <c r="N42" s="70" t="s">
        <v>20</v>
      </c>
      <c r="O42" s="2"/>
      <c r="P42" s="2"/>
      <c r="Q42" s="72" t="str">
        <f t="shared" si="0"/>
        <v>*</v>
      </c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45">
      <c r="A43" s="67" t="str">
        <f>IF('Ambient Data'!A45="*","*",'Ambient Data'!A45)</f>
        <v>*</v>
      </c>
      <c r="B43" s="40" t="str">
        <f>IF(ISNUMBER('Ambient Data'!B45),'Ambient Data'!B45,"*")</f>
        <v>*</v>
      </c>
      <c r="C43" s="11" t="str">
        <f>IF(ISNUMBER('Ambient Data'!E45),'Mixed Values'!V47,"*")</f>
        <v>*</v>
      </c>
      <c r="D43" s="11" t="str">
        <f>IF(ISNUMBER('Ambient Data'!F45),'Mixed Values'!W47,"*")</f>
        <v>*</v>
      </c>
      <c r="E43" s="11" t="str">
        <f>IF(ISNUMBER('Ambient Data'!G45),'Mixed Values'!X47,"*")</f>
        <v>*</v>
      </c>
      <c r="F43" s="2"/>
      <c r="G43" s="70" t="s">
        <v>20</v>
      </c>
      <c r="H43" s="70" t="s">
        <v>20</v>
      </c>
      <c r="I43" s="70" t="s">
        <v>20</v>
      </c>
      <c r="J43" s="70" t="s">
        <v>20</v>
      </c>
      <c r="K43" s="70" t="s">
        <v>20</v>
      </c>
      <c r="L43" s="70" t="s">
        <v>20</v>
      </c>
      <c r="M43" s="70" t="s">
        <v>20</v>
      </c>
      <c r="N43" s="70" t="s">
        <v>20</v>
      </c>
      <c r="O43" s="2"/>
      <c r="P43" s="2"/>
      <c r="Q43" s="72" t="str">
        <f t="shared" si="0"/>
        <v>*</v>
      </c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45">
      <c r="A44" s="67" t="str">
        <f>IF('Ambient Data'!A46="*","*",'Ambient Data'!A46)</f>
        <v>*</v>
      </c>
      <c r="B44" s="40" t="str">
        <f>IF(ISNUMBER('Ambient Data'!B46),'Ambient Data'!B46,"*")</f>
        <v>*</v>
      </c>
      <c r="C44" s="11" t="str">
        <f>IF(ISNUMBER('Ambient Data'!E46),'Mixed Values'!V48,"*")</f>
        <v>*</v>
      </c>
      <c r="D44" s="11" t="str">
        <f>IF(ISNUMBER('Ambient Data'!F46),'Mixed Values'!W48,"*")</f>
        <v>*</v>
      </c>
      <c r="E44" s="11" t="str">
        <f>IF(ISNUMBER('Ambient Data'!G46),'Mixed Values'!X48,"*")</f>
        <v>*</v>
      </c>
      <c r="F44" s="2"/>
      <c r="G44" s="70" t="s">
        <v>20</v>
      </c>
      <c r="H44" s="70" t="s">
        <v>20</v>
      </c>
      <c r="I44" s="70" t="s">
        <v>20</v>
      </c>
      <c r="J44" s="70" t="s">
        <v>20</v>
      </c>
      <c r="K44" s="70" t="s">
        <v>20</v>
      </c>
      <c r="L44" s="70" t="s">
        <v>20</v>
      </c>
      <c r="M44" s="70" t="s">
        <v>20</v>
      </c>
      <c r="N44" s="70" t="s">
        <v>20</v>
      </c>
      <c r="O44" s="2"/>
      <c r="P44" s="2"/>
      <c r="Q44" s="72" t="str">
        <f t="shared" si="0"/>
        <v>*</v>
      </c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45">
      <c r="A45" s="67" t="str">
        <f>IF('Ambient Data'!A47="*","*",'Ambient Data'!A47)</f>
        <v>*</v>
      </c>
      <c r="B45" s="40" t="str">
        <f>IF(ISNUMBER('Ambient Data'!B47),'Ambient Data'!B47,"*")</f>
        <v>*</v>
      </c>
      <c r="C45" s="11" t="str">
        <f>IF(ISNUMBER('Ambient Data'!E47),'Mixed Values'!V49,"*")</f>
        <v>*</v>
      </c>
      <c r="D45" s="11" t="str">
        <f>IF(ISNUMBER('Ambient Data'!F47),'Mixed Values'!W49,"*")</f>
        <v>*</v>
      </c>
      <c r="E45" s="11" t="str">
        <f>IF(ISNUMBER('Ambient Data'!G47),'Mixed Values'!X49,"*")</f>
        <v>*</v>
      </c>
      <c r="F45" s="2"/>
      <c r="G45" s="70" t="s">
        <v>20</v>
      </c>
      <c r="H45" s="70" t="s">
        <v>20</v>
      </c>
      <c r="I45" s="70" t="s">
        <v>20</v>
      </c>
      <c r="J45" s="70" t="s">
        <v>20</v>
      </c>
      <c r="K45" s="70" t="s">
        <v>20</v>
      </c>
      <c r="L45" s="70" t="s">
        <v>20</v>
      </c>
      <c r="M45" s="70" t="s">
        <v>20</v>
      </c>
      <c r="N45" s="70" t="s">
        <v>20</v>
      </c>
      <c r="O45" s="2"/>
      <c r="P45" s="2"/>
      <c r="Q45" s="72" t="str">
        <f t="shared" si="0"/>
        <v>*</v>
      </c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45">
      <c r="A46" s="67" t="str">
        <f>IF('Ambient Data'!A48="*","*",'Ambient Data'!A48)</f>
        <v>*</v>
      </c>
      <c r="B46" s="40" t="str">
        <f>IF(ISNUMBER('Ambient Data'!B48),'Ambient Data'!B48,"*")</f>
        <v>*</v>
      </c>
      <c r="C46" s="11" t="str">
        <f>IF(ISNUMBER('Ambient Data'!E48),'Mixed Values'!V50,"*")</f>
        <v>*</v>
      </c>
      <c r="D46" s="11" t="str">
        <f>IF(ISNUMBER('Ambient Data'!F48),'Mixed Values'!W50,"*")</f>
        <v>*</v>
      </c>
      <c r="E46" s="11" t="str">
        <f>IF(ISNUMBER('Ambient Data'!G48),'Mixed Values'!X50,"*")</f>
        <v>*</v>
      </c>
      <c r="F46" s="2"/>
      <c r="G46" s="70" t="s">
        <v>20</v>
      </c>
      <c r="H46" s="70" t="s">
        <v>20</v>
      </c>
      <c r="I46" s="70" t="s">
        <v>20</v>
      </c>
      <c r="J46" s="70" t="s">
        <v>20</v>
      </c>
      <c r="K46" s="70" t="s">
        <v>20</v>
      </c>
      <c r="L46" s="70" t="s">
        <v>20</v>
      </c>
      <c r="M46" s="70" t="s">
        <v>20</v>
      </c>
      <c r="N46" s="70" t="s">
        <v>20</v>
      </c>
      <c r="O46" s="2"/>
      <c r="P46" s="2"/>
      <c r="Q46" s="72" t="str">
        <f t="shared" si="0"/>
        <v>*</v>
      </c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45">
      <c r="A47" s="67" t="str">
        <f>IF('Ambient Data'!A49="*","*",'Ambient Data'!A49)</f>
        <v>*</v>
      </c>
      <c r="B47" s="40" t="str">
        <f>IF(ISNUMBER('Ambient Data'!B49),'Ambient Data'!B49,"*")</f>
        <v>*</v>
      </c>
      <c r="C47" s="11" t="str">
        <f>IF(ISNUMBER('Ambient Data'!E49),'Mixed Values'!V51,"*")</f>
        <v>*</v>
      </c>
      <c r="D47" s="11" t="str">
        <f>IF(ISNUMBER('Ambient Data'!F49),'Mixed Values'!W51,"*")</f>
        <v>*</v>
      </c>
      <c r="E47" s="11" t="str">
        <f>IF(ISNUMBER('Ambient Data'!G49),'Mixed Values'!X51,"*")</f>
        <v>*</v>
      </c>
      <c r="F47" s="2"/>
      <c r="G47" s="70" t="s">
        <v>20</v>
      </c>
      <c r="H47" s="70" t="s">
        <v>20</v>
      </c>
      <c r="I47" s="70" t="s">
        <v>20</v>
      </c>
      <c r="J47" s="70" t="s">
        <v>20</v>
      </c>
      <c r="K47" s="70" t="s">
        <v>20</v>
      </c>
      <c r="L47" s="70" t="s">
        <v>20</v>
      </c>
      <c r="M47" s="70" t="s">
        <v>20</v>
      </c>
      <c r="N47" s="70" t="s">
        <v>20</v>
      </c>
      <c r="O47" s="2"/>
      <c r="P47" s="2"/>
      <c r="Q47" s="72" t="str">
        <f t="shared" si="0"/>
        <v>*</v>
      </c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45">
      <c r="A48" s="67" t="str">
        <f>IF('Ambient Data'!A50="*","*",'Ambient Data'!A50)</f>
        <v>*</v>
      </c>
      <c r="B48" s="40" t="str">
        <f>IF(ISNUMBER('Ambient Data'!B50),'Ambient Data'!B50,"*")</f>
        <v>*</v>
      </c>
      <c r="C48" s="11" t="str">
        <f>IF(ISNUMBER('Ambient Data'!E50),'Mixed Values'!V52,"*")</f>
        <v>*</v>
      </c>
      <c r="D48" s="11" t="str">
        <f>IF(ISNUMBER('Ambient Data'!F50),'Mixed Values'!W52,"*")</f>
        <v>*</v>
      </c>
      <c r="E48" s="11" t="str">
        <f>IF(ISNUMBER('Ambient Data'!G50),'Mixed Values'!X52,"*")</f>
        <v>*</v>
      </c>
      <c r="F48" s="2"/>
      <c r="G48" s="70" t="s">
        <v>20</v>
      </c>
      <c r="H48" s="70" t="s">
        <v>20</v>
      </c>
      <c r="I48" s="70" t="s">
        <v>20</v>
      </c>
      <c r="J48" s="70" t="s">
        <v>20</v>
      </c>
      <c r="K48" s="70" t="s">
        <v>20</v>
      </c>
      <c r="L48" s="70" t="s">
        <v>20</v>
      </c>
      <c r="M48" s="70" t="s">
        <v>20</v>
      </c>
      <c r="N48" s="70" t="s">
        <v>20</v>
      </c>
      <c r="O48" s="2"/>
      <c r="P48" s="2"/>
      <c r="Q48" s="72" t="str">
        <f t="shared" si="0"/>
        <v>*</v>
      </c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45">
      <c r="A49" s="67" t="str">
        <f>IF('Ambient Data'!A51="*","*",'Ambient Data'!A51)</f>
        <v>*</v>
      </c>
      <c r="B49" s="40" t="str">
        <f>IF(ISNUMBER('Ambient Data'!B51),'Ambient Data'!B51,"*")</f>
        <v>*</v>
      </c>
      <c r="C49" s="11" t="str">
        <f>IF(ISNUMBER('Ambient Data'!E51),'Mixed Values'!V53,"*")</f>
        <v>*</v>
      </c>
      <c r="D49" s="11" t="str">
        <f>IF(ISNUMBER('Ambient Data'!F51),'Mixed Values'!W53,"*")</f>
        <v>*</v>
      </c>
      <c r="E49" s="11" t="str">
        <f>IF(ISNUMBER('Ambient Data'!G51),'Mixed Values'!X53,"*")</f>
        <v>*</v>
      </c>
      <c r="F49" s="2"/>
      <c r="G49" s="70" t="s">
        <v>20</v>
      </c>
      <c r="H49" s="70" t="s">
        <v>20</v>
      </c>
      <c r="I49" s="70" t="s">
        <v>20</v>
      </c>
      <c r="J49" s="70" t="s">
        <v>20</v>
      </c>
      <c r="K49" s="70" t="s">
        <v>20</v>
      </c>
      <c r="L49" s="70" t="s">
        <v>20</v>
      </c>
      <c r="M49" s="70" t="s">
        <v>20</v>
      </c>
      <c r="N49" s="70" t="s">
        <v>20</v>
      </c>
      <c r="O49" s="2"/>
      <c r="P49" s="2"/>
      <c r="Q49" s="72" t="str">
        <f t="shared" si="0"/>
        <v>*</v>
      </c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45">
      <c r="A50" s="67" t="str">
        <f>IF('Ambient Data'!A52="*","*",'Ambient Data'!A52)</f>
        <v>*</v>
      </c>
      <c r="B50" s="40" t="str">
        <f>IF(ISNUMBER('Ambient Data'!B52),'Ambient Data'!B52,"*")</f>
        <v>*</v>
      </c>
      <c r="C50" s="11" t="str">
        <f>IF(ISNUMBER('Ambient Data'!E52),'Mixed Values'!V54,"*")</f>
        <v>*</v>
      </c>
      <c r="D50" s="11" t="str">
        <f>IF(ISNUMBER('Ambient Data'!F52),'Mixed Values'!W54,"*")</f>
        <v>*</v>
      </c>
      <c r="E50" s="11" t="str">
        <f>IF(ISNUMBER('Ambient Data'!G52),'Mixed Values'!X54,"*")</f>
        <v>*</v>
      </c>
      <c r="F50" s="2"/>
      <c r="G50" s="70" t="s">
        <v>20</v>
      </c>
      <c r="H50" s="70" t="s">
        <v>20</v>
      </c>
      <c r="I50" s="70" t="s">
        <v>20</v>
      </c>
      <c r="J50" s="70" t="s">
        <v>20</v>
      </c>
      <c r="K50" s="70" t="s">
        <v>20</v>
      </c>
      <c r="L50" s="70" t="s">
        <v>20</v>
      </c>
      <c r="M50" s="70" t="s">
        <v>20</v>
      </c>
      <c r="N50" s="70" t="s">
        <v>20</v>
      </c>
      <c r="O50" s="2"/>
      <c r="P50" s="2"/>
      <c r="Q50" s="72" t="str">
        <f t="shared" si="0"/>
        <v>*</v>
      </c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45">
      <c r="A51" s="67" t="str">
        <f>IF('Ambient Data'!A53="*","*",'Ambient Data'!A53)</f>
        <v>*</v>
      </c>
      <c r="B51" s="40" t="str">
        <f>IF(ISNUMBER('Ambient Data'!B53),'Ambient Data'!B53,"*")</f>
        <v>*</v>
      </c>
      <c r="C51" s="11" t="str">
        <f>IF(ISNUMBER('Ambient Data'!E53),'Mixed Values'!V55,"*")</f>
        <v>*</v>
      </c>
      <c r="D51" s="11" t="str">
        <f>IF(ISNUMBER('Ambient Data'!F53),'Mixed Values'!W55,"*")</f>
        <v>*</v>
      </c>
      <c r="E51" s="11" t="str">
        <f>IF(ISNUMBER('Ambient Data'!G53),'Mixed Values'!X55,"*")</f>
        <v>*</v>
      </c>
      <c r="F51" s="2"/>
      <c r="G51" s="70" t="s">
        <v>20</v>
      </c>
      <c r="H51" s="70" t="s">
        <v>20</v>
      </c>
      <c r="I51" s="70" t="s">
        <v>20</v>
      </c>
      <c r="J51" s="70" t="s">
        <v>20</v>
      </c>
      <c r="K51" s="70" t="s">
        <v>20</v>
      </c>
      <c r="L51" s="70" t="s">
        <v>20</v>
      </c>
      <c r="M51" s="70" t="s">
        <v>20</v>
      </c>
      <c r="N51" s="70" t="s">
        <v>20</v>
      </c>
      <c r="O51" s="2"/>
      <c r="P51" s="2"/>
      <c r="Q51" s="72" t="str">
        <f t="shared" si="0"/>
        <v>*</v>
      </c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45">
      <c r="A52" s="67" t="str">
        <f>IF('Ambient Data'!A54="*","*",'Ambient Data'!A54)</f>
        <v>*</v>
      </c>
      <c r="B52" s="40" t="str">
        <f>IF(ISNUMBER('Ambient Data'!B54),'Ambient Data'!B54,"*")</f>
        <v>*</v>
      </c>
      <c r="C52" s="11" t="str">
        <f>IF(ISNUMBER('Ambient Data'!E54),'Mixed Values'!V56,"*")</f>
        <v>*</v>
      </c>
      <c r="D52" s="11" t="str">
        <f>IF(ISNUMBER('Ambient Data'!F54),'Mixed Values'!W56,"*")</f>
        <v>*</v>
      </c>
      <c r="E52" s="11" t="str">
        <f>IF(ISNUMBER('Ambient Data'!G54),'Mixed Values'!X56,"*")</f>
        <v>*</v>
      </c>
      <c r="F52" s="2"/>
      <c r="G52" s="70" t="s">
        <v>20</v>
      </c>
      <c r="H52" s="70" t="s">
        <v>20</v>
      </c>
      <c r="I52" s="70" t="s">
        <v>20</v>
      </c>
      <c r="J52" s="70" t="s">
        <v>20</v>
      </c>
      <c r="K52" s="70" t="s">
        <v>20</v>
      </c>
      <c r="L52" s="70" t="s">
        <v>20</v>
      </c>
      <c r="M52" s="70" t="s">
        <v>20</v>
      </c>
      <c r="N52" s="70" t="s">
        <v>20</v>
      </c>
      <c r="O52" s="2"/>
      <c r="P52" s="2"/>
      <c r="Q52" s="72" t="str">
        <f t="shared" si="0"/>
        <v>*</v>
      </c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45">
      <c r="A53" s="67" t="str">
        <f>IF('Ambient Data'!A55="*","*",'Ambient Data'!A55)</f>
        <v>*</v>
      </c>
      <c r="B53" s="40" t="str">
        <f>IF(ISNUMBER('Ambient Data'!B55),'Ambient Data'!B55,"*")</f>
        <v>*</v>
      </c>
      <c r="C53" s="11" t="str">
        <f>IF(ISNUMBER('Ambient Data'!E55),'Mixed Values'!V57,"*")</f>
        <v>*</v>
      </c>
      <c r="D53" s="11" t="str">
        <f>IF(ISNUMBER('Ambient Data'!F55),'Mixed Values'!W57,"*")</f>
        <v>*</v>
      </c>
      <c r="E53" s="11" t="str">
        <f>IF(ISNUMBER('Ambient Data'!G55),'Mixed Values'!X57,"*")</f>
        <v>*</v>
      </c>
      <c r="F53" s="2"/>
      <c r="G53" s="70" t="s">
        <v>20</v>
      </c>
      <c r="H53" s="70" t="s">
        <v>20</v>
      </c>
      <c r="I53" s="70" t="s">
        <v>20</v>
      </c>
      <c r="J53" s="70" t="s">
        <v>20</v>
      </c>
      <c r="K53" s="70" t="s">
        <v>20</v>
      </c>
      <c r="L53" s="70" t="s">
        <v>20</v>
      </c>
      <c r="M53" s="70" t="s">
        <v>20</v>
      </c>
      <c r="N53" s="70" t="s">
        <v>20</v>
      </c>
      <c r="O53" s="2"/>
      <c r="P53" s="2"/>
      <c r="Q53" s="72" t="str">
        <f t="shared" si="0"/>
        <v>*</v>
      </c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45">
      <c r="A54" s="68"/>
      <c r="B54" s="2"/>
      <c r="C54" s="2"/>
      <c r="D54" s="2"/>
      <c r="E54" s="2"/>
      <c r="F54" s="2"/>
      <c r="G54" s="70" t="s">
        <v>20</v>
      </c>
      <c r="H54" s="70" t="s">
        <v>20</v>
      </c>
      <c r="I54" s="70" t="s">
        <v>20</v>
      </c>
      <c r="J54" s="70" t="s">
        <v>20</v>
      </c>
      <c r="K54" s="70" t="s">
        <v>20</v>
      </c>
      <c r="L54" s="70" t="s">
        <v>20</v>
      </c>
      <c r="M54" s="70" t="s">
        <v>20</v>
      </c>
      <c r="N54" s="70" t="s">
        <v>20</v>
      </c>
      <c r="O54" s="2"/>
      <c r="P54" s="2"/>
      <c r="Q54" s="73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45">
      <c r="A55" s="68"/>
      <c r="B55" s="2"/>
      <c r="C55" s="2"/>
      <c r="D55" s="2"/>
      <c r="E55" s="2"/>
      <c r="F55" s="2"/>
      <c r="G55" s="70" t="s">
        <v>20</v>
      </c>
      <c r="H55" s="70" t="s">
        <v>20</v>
      </c>
      <c r="I55" s="70" t="s">
        <v>20</v>
      </c>
      <c r="J55" s="70" t="s">
        <v>20</v>
      </c>
      <c r="K55" s="70" t="s">
        <v>20</v>
      </c>
      <c r="L55" s="70" t="s">
        <v>20</v>
      </c>
      <c r="M55" s="70" t="s">
        <v>20</v>
      </c>
      <c r="N55" s="70" t="s">
        <v>20</v>
      </c>
      <c r="O55" s="2"/>
      <c r="P55" s="2"/>
      <c r="Q55" s="73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45">
      <c r="A56" s="68"/>
      <c r="B56" s="2"/>
      <c r="C56" s="2"/>
      <c r="D56" s="2"/>
      <c r="E56" s="2"/>
      <c r="F56" s="2"/>
      <c r="G56" s="70" t="s">
        <v>20</v>
      </c>
      <c r="H56" s="70" t="s">
        <v>20</v>
      </c>
      <c r="I56" s="70" t="s">
        <v>20</v>
      </c>
      <c r="J56" s="70" t="s">
        <v>20</v>
      </c>
      <c r="K56" s="70" t="s">
        <v>20</v>
      </c>
      <c r="L56" s="70" t="s">
        <v>20</v>
      </c>
      <c r="M56" s="70" t="s">
        <v>20</v>
      </c>
      <c r="N56" s="70" t="s">
        <v>20</v>
      </c>
      <c r="O56" s="2"/>
      <c r="P56" s="2"/>
      <c r="Q56" s="73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45">
      <c r="A57" s="68"/>
      <c r="B57" s="2"/>
      <c r="C57" s="2"/>
      <c r="D57" s="2"/>
      <c r="E57" s="2"/>
      <c r="F57" s="2"/>
      <c r="G57" s="70" t="s">
        <v>20</v>
      </c>
      <c r="H57" s="70" t="s">
        <v>20</v>
      </c>
      <c r="I57" s="70" t="s">
        <v>20</v>
      </c>
      <c r="J57" s="70" t="s">
        <v>20</v>
      </c>
      <c r="K57" s="70" t="s">
        <v>20</v>
      </c>
      <c r="L57" s="70" t="s">
        <v>20</v>
      </c>
      <c r="M57" s="70" t="s">
        <v>20</v>
      </c>
      <c r="N57" s="70" t="s">
        <v>20</v>
      </c>
      <c r="O57" s="2"/>
      <c r="P57" s="2"/>
      <c r="Q57" s="73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45">
      <c r="A58" s="68"/>
      <c r="B58" s="2"/>
      <c r="C58" s="2"/>
      <c r="D58" s="2"/>
      <c r="E58" s="2"/>
      <c r="F58" s="2"/>
      <c r="G58" s="70" t="s">
        <v>20</v>
      </c>
      <c r="H58" s="70" t="s">
        <v>20</v>
      </c>
      <c r="I58" s="70" t="s">
        <v>20</v>
      </c>
      <c r="J58" s="70" t="s">
        <v>20</v>
      </c>
      <c r="K58" s="70" t="s">
        <v>20</v>
      </c>
      <c r="L58" s="70" t="s">
        <v>20</v>
      </c>
      <c r="M58" s="70" t="s">
        <v>20</v>
      </c>
      <c r="N58" s="70" t="s">
        <v>20</v>
      </c>
      <c r="O58" s="2"/>
      <c r="P58" s="2"/>
      <c r="Q58" s="73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45">
      <c r="A59" s="68"/>
      <c r="B59" s="2"/>
      <c r="C59" s="2"/>
      <c r="D59" s="2"/>
      <c r="E59" s="2"/>
      <c r="F59" s="2"/>
      <c r="G59" s="70" t="s">
        <v>20</v>
      </c>
      <c r="H59" s="70" t="s">
        <v>20</v>
      </c>
      <c r="I59" s="70" t="s">
        <v>20</v>
      </c>
      <c r="J59" s="70" t="s">
        <v>20</v>
      </c>
      <c r="K59" s="70" t="s">
        <v>20</v>
      </c>
      <c r="L59" s="70" t="s">
        <v>20</v>
      </c>
      <c r="M59" s="70" t="s">
        <v>20</v>
      </c>
      <c r="N59" s="70" t="s">
        <v>20</v>
      </c>
      <c r="O59" s="2"/>
      <c r="P59" s="2"/>
      <c r="Q59" s="73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45">
      <c r="A60" s="68"/>
      <c r="B60" s="2"/>
      <c r="C60" s="2"/>
      <c r="D60" s="2"/>
      <c r="E60" s="2"/>
      <c r="F60" s="2"/>
      <c r="G60" s="70" t="s">
        <v>20</v>
      </c>
      <c r="H60" s="70" t="s">
        <v>20</v>
      </c>
      <c r="I60" s="70" t="s">
        <v>20</v>
      </c>
      <c r="J60" s="70" t="s">
        <v>20</v>
      </c>
      <c r="K60" s="70" t="s">
        <v>20</v>
      </c>
      <c r="L60" s="70" t="s">
        <v>20</v>
      </c>
      <c r="M60" s="70" t="s">
        <v>20</v>
      </c>
      <c r="N60" s="70" t="s">
        <v>20</v>
      </c>
      <c r="O60" s="2"/>
      <c r="P60" s="2"/>
      <c r="Q60" s="73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45">
      <c r="A61" s="68"/>
      <c r="B61" s="2"/>
      <c r="C61" s="2"/>
      <c r="D61" s="2"/>
      <c r="E61" s="2"/>
      <c r="F61" s="2"/>
      <c r="G61" s="70" t="s">
        <v>20</v>
      </c>
      <c r="H61" s="70" t="s">
        <v>20</v>
      </c>
      <c r="I61" s="70" t="s">
        <v>20</v>
      </c>
      <c r="J61" s="70" t="s">
        <v>20</v>
      </c>
      <c r="K61" s="70" t="s">
        <v>20</v>
      </c>
      <c r="L61" s="70" t="s">
        <v>20</v>
      </c>
      <c r="M61" s="70" t="s">
        <v>20</v>
      </c>
      <c r="N61" s="70" t="s">
        <v>20</v>
      </c>
      <c r="O61" s="2"/>
      <c r="P61" s="2"/>
      <c r="Q61" s="73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45">
      <c r="A62" s="68"/>
      <c r="B62" s="2"/>
      <c r="C62" s="2"/>
      <c r="D62" s="2"/>
      <c r="E62" s="2"/>
      <c r="F62" s="2"/>
      <c r="G62" s="70" t="s">
        <v>20</v>
      </c>
      <c r="H62" s="70" t="s">
        <v>20</v>
      </c>
      <c r="I62" s="70" t="s">
        <v>20</v>
      </c>
      <c r="J62" s="70" t="s">
        <v>20</v>
      </c>
      <c r="K62" s="70" t="s">
        <v>20</v>
      </c>
      <c r="L62" s="70" t="s">
        <v>20</v>
      </c>
      <c r="M62" s="70" t="s">
        <v>20</v>
      </c>
      <c r="N62" s="70" t="s">
        <v>20</v>
      </c>
      <c r="O62" s="2"/>
      <c r="P62" s="2"/>
      <c r="Q62" s="73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45">
      <c r="A63" s="68"/>
      <c r="B63" s="2"/>
      <c r="C63" s="2"/>
      <c r="D63" s="2"/>
      <c r="E63" s="2"/>
      <c r="F63" s="2"/>
      <c r="G63" s="70" t="s">
        <v>20</v>
      </c>
      <c r="H63" s="70" t="s">
        <v>20</v>
      </c>
      <c r="I63" s="70" t="s">
        <v>20</v>
      </c>
      <c r="J63" s="70" t="s">
        <v>20</v>
      </c>
      <c r="K63" s="70" t="s">
        <v>20</v>
      </c>
      <c r="L63" s="70" t="s">
        <v>20</v>
      </c>
      <c r="M63" s="70" t="s">
        <v>20</v>
      </c>
      <c r="N63" s="70" t="s">
        <v>20</v>
      </c>
      <c r="O63" s="2"/>
      <c r="P63" s="2"/>
      <c r="Q63" s="73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45">
      <c r="A64" s="68"/>
      <c r="B64" s="2"/>
      <c r="C64" s="2"/>
      <c r="D64" s="2"/>
      <c r="E64" s="2"/>
      <c r="F64" s="2"/>
      <c r="G64" s="70" t="s">
        <v>20</v>
      </c>
      <c r="H64" s="70" t="s">
        <v>20</v>
      </c>
      <c r="I64" s="70" t="s">
        <v>20</v>
      </c>
      <c r="J64" s="70" t="s">
        <v>20</v>
      </c>
      <c r="K64" s="70" t="s">
        <v>20</v>
      </c>
      <c r="L64" s="70" t="s">
        <v>20</v>
      </c>
      <c r="M64" s="70" t="s">
        <v>20</v>
      </c>
      <c r="N64" s="70" t="s">
        <v>20</v>
      </c>
      <c r="O64" s="2"/>
      <c r="P64" s="2"/>
      <c r="Q64" s="73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45">
      <c r="A65" s="68"/>
      <c r="B65" s="2"/>
      <c r="C65" s="2"/>
      <c r="D65" s="2"/>
      <c r="E65" s="2"/>
      <c r="F65" s="2"/>
      <c r="G65" s="70" t="s">
        <v>20</v>
      </c>
      <c r="H65" s="70" t="s">
        <v>20</v>
      </c>
      <c r="I65" s="70" t="s">
        <v>20</v>
      </c>
      <c r="J65" s="70" t="s">
        <v>20</v>
      </c>
      <c r="K65" s="70" t="s">
        <v>20</v>
      </c>
      <c r="L65" s="70" t="s">
        <v>20</v>
      </c>
      <c r="M65" s="70" t="s">
        <v>20</v>
      </c>
      <c r="N65" s="70" t="s">
        <v>20</v>
      </c>
      <c r="O65" s="2"/>
      <c r="P65" s="2"/>
      <c r="Q65" s="73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45">
      <c r="A66" s="68"/>
      <c r="B66" s="2"/>
      <c r="C66" s="2"/>
      <c r="D66" s="2"/>
      <c r="E66" s="2"/>
      <c r="F66" s="2"/>
      <c r="G66" s="70" t="s">
        <v>20</v>
      </c>
      <c r="H66" s="70" t="s">
        <v>20</v>
      </c>
      <c r="I66" s="70" t="s">
        <v>20</v>
      </c>
      <c r="J66" s="70" t="s">
        <v>20</v>
      </c>
      <c r="K66" s="70" t="s">
        <v>20</v>
      </c>
      <c r="L66" s="70" t="s">
        <v>20</v>
      </c>
      <c r="M66" s="70" t="s">
        <v>20</v>
      </c>
      <c r="N66" s="70" t="s">
        <v>20</v>
      </c>
      <c r="O66" s="2"/>
      <c r="P66" s="2"/>
      <c r="Q66" s="73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45">
      <c r="A67" s="68"/>
      <c r="B67" s="2"/>
      <c r="C67" s="2"/>
      <c r="D67" s="2"/>
      <c r="E67" s="2"/>
      <c r="F67" s="2"/>
      <c r="G67" s="70" t="s">
        <v>20</v>
      </c>
      <c r="H67" s="70" t="s">
        <v>20</v>
      </c>
      <c r="I67" s="70" t="s">
        <v>20</v>
      </c>
      <c r="J67" s="70" t="s">
        <v>20</v>
      </c>
      <c r="K67" s="70" t="s">
        <v>20</v>
      </c>
      <c r="L67" s="70" t="s">
        <v>20</v>
      </c>
      <c r="M67" s="70" t="s">
        <v>20</v>
      </c>
      <c r="N67" s="70" t="s">
        <v>20</v>
      </c>
      <c r="O67" s="2"/>
      <c r="P67" s="2"/>
      <c r="Q67" s="73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45">
      <c r="A68" s="68"/>
      <c r="B68" s="2"/>
      <c r="C68" s="2"/>
      <c r="D68" s="2"/>
      <c r="E68" s="2"/>
      <c r="F68" s="2"/>
      <c r="G68" s="70" t="s">
        <v>20</v>
      </c>
      <c r="H68" s="70" t="s">
        <v>20</v>
      </c>
      <c r="I68" s="70" t="s">
        <v>20</v>
      </c>
      <c r="J68" s="70" t="s">
        <v>20</v>
      </c>
      <c r="K68" s="70" t="s">
        <v>20</v>
      </c>
      <c r="L68" s="70" t="s">
        <v>20</v>
      </c>
      <c r="M68" s="70" t="s">
        <v>20</v>
      </c>
      <c r="N68" s="70" t="s">
        <v>20</v>
      </c>
      <c r="O68" s="2"/>
      <c r="P68" s="2"/>
      <c r="Q68" s="73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45">
      <c r="A69" s="68"/>
      <c r="B69" s="2"/>
      <c r="C69" s="2"/>
      <c r="D69" s="2"/>
      <c r="E69" s="2"/>
      <c r="F69" s="2"/>
      <c r="G69" s="70" t="s">
        <v>20</v>
      </c>
      <c r="H69" s="70" t="s">
        <v>20</v>
      </c>
      <c r="I69" s="70" t="s">
        <v>20</v>
      </c>
      <c r="J69" s="70" t="s">
        <v>20</v>
      </c>
      <c r="K69" s="70" t="s">
        <v>20</v>
      </c>
      <c r="L69" s="70" t="s">
        <v>20</v>
      </c>
      <c r="M69" s="70" t="s">
        <v>20</v>
      </c>
      <c r="N69" s="70" t="s">
        <v>20</v>
      </c>
      <c r="O69" s="2"/>
      <c r="P69" s="2"/>
      <c r="Q69" s="73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45">
      <c r="A70" s="68"/>
      <c r="B70" s="2"/>
      <c r="C70" s="2"/>
      <c r="D70" s="2"/>
      <c r="E70" s="2"/>
      <c r="F70" s="2"/>
      <c r="G70" s="70" t="s">
        <v>20</v>
      </c>
      <c r="H70" s="70" t="s">
        <v>20</v>
      </c>
      <c r="I70" s="70" t="s">
        <v>20</v>
      </c>
      <c r="J70" s="70" t="s">
        <v>20</v>
      </c>
      <c r="K70" s="70" t="s">
        <v>20</v>
      </c>
      <c r="L70" s="70" t="s">
        <v>20</v>
      </c>
      <c r="M70" s="70" t="s">
        <v>20</v>
      </c>
      <c r="N70" s="70" t="s">
        <v>20</v>
      </c>
      <c r="O70" s="2"/>
      <c r="P70" s="2"/>
      <c r="Q70" s="73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45">
      <c r="A71" s="68"/>
      <c r="B71" s="2"/>
      <c r="C71" s="2"/>
      <c r="D71" s="2"/>
      <c r="E71" s="2"/>
      <c r="F71" s="2"/>
      <c r="G71" s="70" t="s">
        <v>20</v>
      </c>
      <c r="H71" s="70" t="s">
        <v>20</v>
      </c>
      <c r="I71" s="70" t="s">
        <v>20</v>
      </c>
      <c r="J71" s="70" t="s">
        <v>20</v>
      </c>
      <c r="K71" s="70" t="s">
        <v>20</v>
      </c>
      <c r="L71" s="70" t="s">
        <v>20</v>
      </c>
      <c r="M71" s="70" t="s">
        <v>20</v>
      </c>
      <c r="N71" s="70" t="s">
        <v>20</v>
      </c>
      <c r="O71" s="2"/>
      <c r="P71" s="2"/>
      <c r="Q71" s="73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45">
      <c r="A72" s="68"/>
      <c r="B72" s="2"/>
      <c r="C72" s="2"/>
      <c r="D72" s="2"/>
      <c r="E72" s="2"/>
      <c r="F72" s="2"/>
      <c r="G72" s="70" t="s">
        <v>20</v>
      </c>
      <c r="H72" s="70" t="s">
        <v>20</v>
      </c>
      <c r="I72" s="70" t="s">
        <v>20</v>
      </c>
      <c r="J72" s="70" t="s">
        <v>20</v>
      </c>
      <c r="K72" s="70" t="s">
        <v>20</v>
      </c>
      <c r="L72" s="70" t="s">
        <v>20</v>
      </c>
      <c r="M72" s="70" t="s">
        <v>20</v>
      </c>
      <c r="N72" s="70" t="s">
        <v>20</v>
      </c>
      <c r="O72" s="2"/>
      <c r="P72" s="2"/>
      <c r="Q72" s="73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45">
      <c r="A73" s="68"/>
      <c r="B73" s="2"/>
      <c r="C73" s="2"/>
      <c r="D73" s="2"/>
      <c r="E73" s="2"/>
      <c r="F73" s="2"/>
      <c r="G73" s="70" t="s">
        <v>20</v>
      </c>
      <c r="H73" s="70" t="s">
        <v>20</v>
      </c>
      <c r="I73" s="70" t="s">
        <v>20</v>
      </c>
      <c r="J73" s="70" t="s">
        <v>20</v>
      </c>
      <c r="K73" s="70" t="s">
        <v>20</v>
      </c>
      <c r="L73" s="70" t="s">
        <v>20</v>
      </c>
      <c r="M73" s="70" t="s">
        <v>20</v>
      </c>
      <c r="N73" s="70" t="s">
        <v>20</v>
      </c>
      <c r="O73" s="2"/>
      <c r="P73" s="2"/>
      <c r="Q73" s="73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45">
      <c r="A74" s="68"/>
      <c r="B74" s="2"/>
      <c r="C74" s="2"/>
      <c r="D74" s="2"/>
      <c r="E74" s="2"/>
      <c r="F74" s="2"/>
      <c r="G74" s="70" t="s">
        <v>20</v>
      </c>
      <c r="H74" s="70" t="s">
        <v>20</v>
      </c>
      <c r="I74" s="70" t="s">
        <v>20</v>
      </c>
      <c r="J74" s="70" t="s">
        <v>20</v>
      </c>
      <c r="K74" s="70" t="s">
        <v>20</v>
      </c>
      <c r="L74" s="70" t="s">
        <v>20</v>
      </c>
      <c r="M74" s="70" t="s">
        <v>20</v>
      </c>
      <c r="N74" s="70" t="s">
        <v>20</v>
      </c>
      <c r="O74" s="2"/>
      <c r="P74" s="2"/>
      <c r="Q74" s="73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45">
      <c r="A75" s="68"/>
      <c r="B75" s="2"/>
      <c r="C75" s="2"/>
      <c r="D75" s="2"/>
      <c r="E75" s="2"/>
      <c r="F75" s="2"/>
      <c r="G75" s="70" t="s">
        <v>20</v>
      </c>
      <c r="H75" s="70" t="s">
        <v>20</v>
      </c>
      <c r="I75" s="70" t="s">
        <v>20</v>
      </c>
      <c r="J75" s="70" t="s">
        <v>20</v>
      </c>
      <c r="K75" s="70" t="s">
        <v>20</v>
      </c>
      <c r="L75" s="70" t="s">
        <v>20</v>
      </c>
      <c r="M75" s="70" t="s">
        <v>20</v>
      </c>
      <c r="N75" s="70" t="s">
        <v>20</v>
      </c>
      <c r="O75" s="2"/>
      <c r="P75" s="2"/>
      <c r="Q75" s="73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45">
      <c r="A76" s="68"/>
      <c r="B76" s="2"/>
      <c r="C76" s="2"/>
      <c r="D76" s="2"/>
      <c r="E76" s="2"/>
      <c r="F76" s="2"/>
      <c r="G76" s="70" t="s">
        <v>20</v>
      </c>
      <c r="H76" s="70" t="s">
        <v>20</v>
      </c>
      <c r="I76" s="70" t="s">
        <v>20</v>
      </c>
      <c r="J76" s="70" t="s">
        <v>20</v>
      </c>
      <c r="K76" s="70" t="s">
        <v>20</v>
      </c>
      <c r="L76" s="70" t="s">
        <v>20</v>
      </c>
      <c r="M76" s="70" t="s">
        <v>20</v>
      </c>
      <c r="N76" s="70" t="s">
        <v>20</v>
      </c>
      <c r="O76" s="2"/>
      <c r="P76" s="2"/>
      <c r="Q76" s="73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45">
      <c r="A77" s="68"/>
      <c r="B77" s="2"/>
      <c r="C77" s="2"/>
      <c r="D77" s="2"/>
      <c r="E77" s="2"/>
      <c r="F77" s="2"/>
      <c r="G77" s="70" t="s">
        <v>20</v>
      </c>
      <c r="H77" s="70" t="s">
        <v>20</v>
      </c>
      <c r="I77" s="70" t="s">
        <v>20</v>
      </c>
      <c r="J77" s="70" t="s">
        <v>20</v>
      </c>
      <c r="K77" s="70" t="s">
        <v>20</v>
      </c>
      <c r="L77" s="70" t="s">
        <v>20</v>
      </c>
      <c r="M77" s="70" t="s">
        <v>20</v>
      </c>
      <c r="N77" s="70" t="s">
        <v>20</v>
      </c>
      <c r="O77" s="2"/>
      <c r="P77" s="2"/>
      <c r="Q77" s="73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45">
      <c r="A78" s="68"/>
      <c r="B78" s="2"/>
      <c r="C78" s="2"/>
      <c r="D78" s="2"/>
      <c r="E78" s="2"/>
      <c r="F78" s="2"/>
      <c r="G78" s="70" t="s">
        <v>20</v>
      </c>
      <c r="H78" s="70" t="s">
        <v>20</v>
      </c>
      <c r="I78" s="70" t="s">
        <v>20</v>
      </c>
      <c r="J78" s="70" t="s">
        <v>20</v>
      </c>
      <c r="K78" s="70" t="s">
        <v>20</v>
      </c>
      <c r="L78" s="70" t="s">
        <v>20</v>
      </c>
      <c r="M78" s="70" t="s">
        <v>20</v>
      </c>
      <c r="N78" s="70" t="s">
        <v>20</v>
      </c>
      <c r="O78" s="2"/>
      <c r="P78" s="2"/>
      <c r="Q78" s="73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45">
      <c r="A79" s="68"/>
      <c r="B79" s="2"/>
      <c r="C79" s="2"/>
      <c r="D79" s="2"/>
      <c r="E79" s="2"/>
      <c r="F79" s="2"/>
      <c r="G79" s="70" t="s">
        <v>20</v>
      </c>
      <c r="H79" s="70" t="s">
        <v>20</v>
      </c>
      <c r="I79" s="70" t="s">
        <v>20</v>
      </c>
      <c r="J79" s="70" t="s">
        <v>20</v>
      </c>
      <c r="K79" s="70" t="s">
        <v>20</v>
      </c>
      <c r="L79" s="70" t="s">
        <v>20</v>
      </c>
      <c r="M79" s="70" t="s">
        <v>20</v>
      </c>
      <c r="N79" s="70" t="s">
        <v>20</v>
      </c>
      <c r="O79" s="2"/>
      <c r="P79" s="2"/>
      <c r="Q79" s="73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45">
      <c r="A80" s="68"/>
      <c r="B80" s="2"/>
      <c r="C80" s="2"/>
      <c r="D80" s="2"/>
      <c r="E80" s="2"/>
      <c r="F80" s="2"/>
      <c r="G80" s="70" t="s">
        <v>20</v>
      </c>
      <c r="H80" s="70" t="s">
        <v>20</v>
      </c>
      <c r="I80" s="70" t="s">
        <v>20</v>
      </c>
      <c r="J80" s="70" t="s">
        <v>20</v>
      </c>
      <c r="K80" s="70" t="s">
        <v>20</v>
      </c>
      <c r="L80" s="70" t="s">
        <v>20</v>
      </c>
      <c r="M80" s="70" t="s">
        <v>20</v>
      </c>
      <c r="N80" s="70" t="s">
        <v>20</v>
      </c>
      <c r="O80" s="2"/>
      <c r="P80" s="2"/>
      <c r="Q80" s="73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45">
      <c r="A81" s="68"/>
      <c r="B81" s="2"/>
      <c r="C81" s="2"/>
      <c r="D81" s="2"/>
      <c r="E81" s="2"/>
      <c r="F81" s="2"/>
      <c r="G81" s="70" t="s">
        <v>20</v>
      </c>
      <c r="H81" s="70" t="s">
        <v>20</v>
      </c>
      <c r="I81" s="70" t="s">
        <v>20</v>
      </c>
      <c r="J81" s="70" t="s">
        <v>20</v>
      </c>
      <c r="K81" s="70" t="s">
        <v>20</v>
      </c>
      <c r="L81" s="70" t="s">
        <v>20</v>
      </c>
      <c r="M81" s="70" t="s">
        <v>20</v>
      </c>
      <c r="N81" s="70" t="s">
        <v>20</v>
      </c>
      <c r="O81" s="2"/>
      <c r="P81" s="2"/>
      <c r="Q81" s="73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45">
      <c r="A82" s="68"/>
      <c r="B82" s="2"/>
      <c r="C82" s="2"/>
      <c r="D82" s="2"/>
      <c r="E82" s="2"/>
      <c r="F82" s="2"/>
      <c r="G82" s="70" t="s">
        <v>20</v>
      </c>
      <c r="H82" s="70" t="s">
        <v>20</v>
      </c>
      <c r="I82" s="70" t="s">
        <v>20</v>
      </c>
      <c r="J82" s="70" t="s">
        <v>20</v>
      </c>
      <c r="K82" s="70" t="s">
        <v>20</v>
      </c>
      <c r="L82" s="70" t="s">
        <v>20</v>
      </c>
      <c r="M82" s="70" t="s">
        <v>20</v>
      </c>
      <c r="N82" s="70" t="s">
        <v>20</v>
      </c>
      <c r="O82" s="2"/>
      <c r="P82" s="2"/>
      <c r="Q82" s="73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45">
      <c r="A83" s="68"/>
      <c r="B83" s="2"/>
      <c r="C83" s="2"/>
      <c r="D83" s="2"/>
      <c r="E83" s="2"/>
      <c r="F83" s="2"/>
      <c r="G83" s="70" t="s">
        <v>20</v>
      </c>
      <c r="H83" s="70" t="s">
        <v>20</v>
      </c>
      <c r="I83" s="70" t="s">
        <v>20</v>
      </c>
      <c r="J83" s="70" t="s">
        <v>20</v>
      </c>
      <c r="K83" s="70" t="s">
        <v>20</v>
      </c>
      <c r="L83" s="70" t="s">
        <v>20</v>
      </c>
      <c r="M83" s="70" t="s">
        <v>20</v>
      </c>
      <c r="N83" s="70" t="s">
        <v>20</v>
      </c>
      <c r="O83" s="2"/>
      <c r="P83" s="2"/>
      <c r="Q83" s="73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45">
      <c r="A84" s="68"/>
      <c r="B84" s="2"/>
      <c r="C84" s="2"/>
      <c r="D84" s="2"/>
      <c r="E84" s="2"/>
      <c r="F84" s="2"/>
      <c r="G84" s="70" t="s">
        <v>20</v>
      </c>
      <c r="H84" s="70" t="s">
        <v>20</v>
      </c>
      <c r="I84" s="70" t="s">
        <v>20</v>
      </c>
      <c r="J84" s="70" t="s">
        <v>20</v>
      </c>
      <c r="K84" s="70" t="s">
        <v>20</v>
      </c>
      <c r="L84" s="70" t="s">
        <v>20</v>
      </c>
      <c r="M84" s="70" t="s">
        <v>20</v>
      </c>
      <c r="N84" s="70" t="s">
        <v>20</v>
      </c>
      <c r="O84" s="2"/>
      <c r="P84" s="2"/>
      <c r="Q84" s="73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45">
      <c r="A85" s="68"/>
      <c r="B85" s="2"/>
      <c r="C85" s="2"/>
      <c r="D85" s="2"/>
      <c r="E85" s="2"/>
      <c r="F85" s="2"/>
      <c r="G85" s="70" t="s">
        <v>20</v>
      </c>
      <c r="H85" s="70" t="s">
        <v>20</v>
      </c>
      <c r="I85" s="70" t="s">
        <v>20</v>
      </c>
      <c r="J85" s="70" t="s">
        <v>20</v>
      </c>
      <c r="K85" s="70" t="s">
        <v>20</v>
      </c>
      <c r="L85" s="70" t="s">
        <v>20</v>
      </c>
      <c r="M85" s="70" t="s">
        <v>20</v>
      </c>
      <c r="N85" s="70" t="s">
        <v>20</v>
      </c>
      <c r="O85" s="2"/>
      <c r="P85" s="2"/>
      <c r="Q85" s="73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45">
      <c r="A86" s="68"/>
      <c r="B86" s="2"/>
      <c r="C86" s="2"/>
      <c r="D86" s="2"/>
      <c r="E86" s="2"/>
      <c r="F86" s="2"/>
      <c r="G86" s="70" t="s">
        <v>20</v>
      </c>
      <c r="H86" s="70" t="s">
        <v>20</v>
      </c>
      <c r="I86" s="70" t="s">
        <v>20</v>
      </c>
      <c r="J86" s="70" t="s">
        <v>20</v>
      </c>
      <c r="K86" s="70" t="s">
        <v>20</v>
      </c>
      <c r="L86" s="70" t="s">
        <v>20</v>
      </c>
      <c r="M86" s="70" t="s">
        <v>20</v>
      </c>
      <c r="N86" s="70" t="s">
        <v>20</v>
      </c>
      <c r="O86" s="2"/>
      <c r="P86" s="2"/>
      <c r="Q86" s="73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45">
      <c r="A87" s="68"/>
      <c r="B87" s="2"/>
      <c r="C87" s="2"/>
      <c r="D87" s="2"/>
      <c r="E87" s="2"/>
      <c r="F87" s="2"/>
      <c r="G87" s="70" t="s">
        <v>20</v>
      </c>
      <c r="H87" s="70" t="s">
        <v>20</v>
      </c>
      <c r="I87" s="70" t="s">
        <v>20</v>
      </c>
      <c r="J87" s="70" t="s">
        <v>20</v>
      </c>
      <c r="K87" s="70" t="s">
        <v>20</v>
      </c>
      <c r="L87" s="70" t="s">
        <v>20</v>
      </c>
      <c r="M87" s="70" t="s">
        <v>20</v>
      </c>
      <c r="N87" s="70" t="s">
        <v>20</v>
      </c>
      <c r="O87" s="2"/>
      <c r="P87" s="2"/>
      <c r="Q87" s="73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45">
      <c r="A88" s="68"/>
      <c r="B88" s="2"/>
      <c r="C88" s="2"/>
      <c r="D88" s="2"/>
      <c r="E88" s="2"/>
      <c r="F88" s="2"/>
      <c r="G88" s="70" t="s">
        <v>20</v>
      </c>
      <c r="H88" s="70" t="s">
        <v>20</v>
      </c>
      <c r="I88" s="70" t="s">
        <v>20</v>
      </c>
      <c r="J88" s="70" t="s">
        <v>20</v>
      </c>
      <c r="K88" s="70" t="s">
        <v>20</v>
      </c>
      <c r="L88" s="70" t="s">
        <v>20</v>
      </c>
      <c r="M88" s="70" t="s">
        <v>20</v>
      </c>
      <c r="N88" s="70" t="s">
        <v>20</v>
      </c>
      <c r="O88" s="2"/>
      <c r="P88" s="2"/>
      <c r="Q88" s="73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45">
      <c r="A89" s="68"/>
      <c r="B89" s="2"/>
      <c r="C89" s="2"/>
      <c r="D89" s="2"/>
      <c r="E89" s="2"/>
      <c r="F89" s="2"/>
      <c r="G89" s="70" t="s">
        <v>20</v>
      </c>
      <c r="H89" s="70" t="s">
        <v>20</v>
      </c>
      <c r="I89" s="70" t="s">
        <v>20</v>
      </c>
      <c r="J89" s="70" t="s">
        <v>20</v>
      </c>
      <c r="K89" s="70" t="s">
        <v>20</v>
      </c>
      <c r="L89" s="70" t="s">
        <v>20</v>
      </c>
      <c r="M89" s="70" t="s">
        <v>20</v>
      </c>
      <c r="N89" s="70" t="s">
        <v>20</v>
      </c>
      <c r="O89" s="2"/>
      <c r="P89" s="2"/>
      <c r="Q89" s="73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45">
      <c r="A90" s="68"/>
      <c r="B90" s="2"/>
      <c r="C90" s="2"/>
      <c r="D90" s="2"/>
      <c r="E90" s="2"/>
      <c r="F90" s="2"/>
      <c r="G90" s="70" t="s">
        <v>20</v>
      </c>
      <c r="H90" s="70" t="s">
        <v>20</v>
      </c>
      <c r="I90" s="70" t="s">
        <v>20</v>
      </c>
      <c r="J90" s="70" t="s">
        <v>20</v>
      </c>
      <c r="K90" s="70" t="s">
        <v>20</v>
      </c>
      <c r="L90" s="70" t="s">
        <v>20</v>
      </c>
      <c r="M90" s="70" t="s">
        <v>20</v>
      </c>
      <c r="N90" s="70" t="s">
        <v>20</v>
      </c>
      <c r="O90" s="2"/>
      <c r="P90" s="2"/>
      <c r="Q90" s="73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45">
      <c r="A91" s="68"/>
      <c r="B91" s="2"/>
      <c r="C91" s="2"/>
      <c r="D91" s="2"/>
      <c r="E91" s="2"/>
      <c r="F91" s="2"/>
      <c r="G91" s="70" t="s">
        <v>20</v>
      </c>
      <c r="H91" s="70" t="s">
        <v>20</v>
      </c>
      <c r="I91" s="70" t="s">
        <v>20</v>
      </c>
      <c r="J91" s="70" t="s">
        <v>20</v>
      </c>
      <c r="K91" s="70" t="s">
        <v>20</v>
      </c>
      <c r="L91" s="70" t="s">
        <v>20</v>
      </c>
      <c r="M91" s="70" t="s">
        <v>20</v>
      </c>
      <c r="N91" s="70" t="s">
        <v>20</v>
      </c>
      <c r="O91" s="2"/>
      <c r="P91" s="2"/>
      <c r="Q91" s="73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45">
      <c r="A92" s="68"/>
      <c r="B92" s="2"/>
      <c r="C92" s="2"/>
      <c r="D92" s="2"/>
      <c r="E92" s="2"/>
      <c r="F92" s="2"/>
      <c r="G92" s="70" t="s">
        <v>20</v>
      </c>
      <c r="H92" s="70" t="s">
        <v>20</v>
      </c>
      <c r="I92" s="70" t="s">
        <v>20</v>
      </c>
      <c r="J92" s="70" t="s">
        <v>20</v>
      </c>
      <c r="K92" s="70" t="s">
        <v>20</v>
      </c>
      <c r="L92" s="70" t="s">
        <v>20</v>
      </c>
      <c r="M92" s="70" t="s">
        <v>20</v>
      </c>
      <c r="N92" s="70" t="s">
        <v>20</v>
      </c>
      <c r="O92" s="2"/>
      <c r="P92" s="2"/>
      <c r="Q92" s="73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45">
      <c r="A93" s="68"/>
      <c r="B93" s="2"/>
      <c r="C93" s="2"/>
      <c r="D93" s="2"/>
      <c r="E93" s="2"/>
      <c r="F93" s="2"/>
      <c r="G93" s="70" t="s">
        <v>20</v>
      </c>
      <c r="H93" s="70" t="s">
        <v>20</v>
      </c>
      <c r="I93" s="70" t="s">
        <v>20</v>
      </c>
      <c r="J93" s="70" t="s">
        <v>20</v>
      </c>
      <c r="K93" s="70" t="s">
        <v>20</v>
      </c>
      <c r="L93" s="70" t="s">
        <v>20</v>
      </c>
      <c r="M93" s="70" t="s">
        <v>20</v>
      </c>
      <c r="N93" s="70" t="s">
        <v>20</v>
      </c>
      <c r="O93" s="2"/>
      <c r="P93" s="2"/>
      <c r="Q93" s="73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45">
      <c r="A94" s="68"/>
      <c r="B94" s="2"/>
      <c r="C94" s="2"/>
      <c r="D94" s="2"/>
      <c r="E94" s="2"/>
      <c r="F94" s="2"/>
      <c r="G94" s="70" t="s">
        <v>20</v>
      </c>
      <c r="H94" s="70" t="s">
        <v>20</v>
      </c>
      <c r="I94" s="70" t="s">
        <v>20</v>
      </c>
      <c r="J94" s="70" t="s">
        <v>20</v>
      </c>
      <c r="K94" s="70" t="s">
        <v>20</v>
      </c>
      <c r="L94" s="70" t="s">
        <v>20</v>
      </c>
      <c r="M94" s="70" t="s">
        <v>20</v>
      </c>
      <c r="N94" s="70" t="s">
        <v>20</v>
      </c>
      <c r="O94" s="2"/>
      <c r="P94" s="2"/>
      <c r="Q94" s="73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45">
      <c r="A95" s="68"/>
      <c r="B95" s="2"/>
      <c r="C95" s="2"/>
      <c r="D95" s="2"/>
      <c r="E95" s="2"/>
      <c r="F95" s="2"/>
      <c r="G95" s="70" t="s">
        <v>20</v>
      </c>
      <c r="H95" s="70" t="s">
        <v>20</v>
      </c>
      <c r="I95" s="70" t="s">
        <v>20</v>
      </c>
      <c r="J95" s="70" t="s">
        <v>20</v>
      </c>
      <c r="K95" s="70" t="s">
        <v>20</v>
      </c>
      <c r="L95" s="70" t="s">
        <v>20</v>
      </c>
      <c r="M95" s="70" t="s">
        <v>20</v>
      </c>
      <c r="N95" s="70" t="s">
        <v>20</v>
      </c>
      <c r="O95" s="2"/>
      <c r="P95" s="2"/>
      <c r="Q95" s="73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45">
      <c r="A96" s="68"/>
      <c r="B96" s="2"/>
      <c r="C96" s="2"/>
      <c r="D96" s="2"/>
      <c r="E96" s="2"/>
      <c r="F96" s="2"/>
      <c r="G96" s="70" t="s">
        <v>20</v>
      </c>
      <c r="H96" s="70" t="s">
        <v>20</v>
      </c>
      <c r="I96" s="70" t="s">
        <v>20</v>
      </c>
      <c r="J96" s="70" t="s">
        <v>20</v>
      </c>
      <c r="K96" s="70" t="s">
        <v>20</v>
      </c>
      <c r="L96" s="70" t="s">
        <v>20</v>
      </c>
      <c r="M96" s="70" t="s">
        <v>20</v>
      </c>
      <c r="N96" s="70" t="s">
        <v>20</v>
      </c>
      <c r="O96" s="2"/>
      <c r="P96" s="2"/>
      <c r="Q96" s="73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45">
      <c r="A97" s="68"/>
      <c r="B97" s="2"/>
      <c r="C97" s="2"/>
      <c r="D97" s="2"/>
      <c r="E97" s="2"/>
      <c r="F97" s="2"/>
      <c r="G97" s="70" t="s">
        <v>20</v>
      </c>
      <c r="H97" s="70" t="s">
        <v>20</v>
      </c>
      <c r="I97" s="70" t="s">
        <v>20</v>
      </c>
      <c r="J97" s="70" t="s">
        <v>20</v>
      </c>
      <c r="K97" s="70" t="s">
        <v>20</v>
      </c>
      <c r="L97" s="70" t="s">
        <v>20</v>
      </c>
      <c r="M97" s="70" t="s">
        <v>20</v>
      </c>
      <c r="N97" s="70" t="s">
        <v>20</v>
      </c>
      <c r="O97" s="2"/>
      <c r="P97" s="2"/>
      <c r="Q97" s="73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45">
      <c r="A98" s="68"/>
      <c r="B98" s="2"/>
      <c r="C98" s="2"/>
      <c r="D98" s="2"/>
      <c r="E98" s="2"/>
      <c r="F98" s="2"/>
      <c r="G98" s="70" t="s">
        <v>20</v>
      </c>
      <c r="H98" s="70" t="s">
        <v>20</v>
      </c>
      <c r="I98" s="70" t="s">
        <v>20</v>
      </c>
      <c r="J98" s="70" t="s">
        <v>20</v>
      </c>
      <c r="K98" s="70" t="s">
        <v>20</v>
      </c>
      <c r="L98" s="70" t="s">
        <v>20</v>
      </c>
      <c r="M98" s="70" t="s">
        <v>20</v>
      </c>
      <c r="N98" s="70" t="s">
        <v>20</v>
      </c>
      <c r="O98" s="2"/>
      <c r="P98" s="2"/>
      <c r="Q98" s="73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45">
      <c r="A99" s="68"/>
      <c r="B99" s="2"/>
      <c r="C99" s="2"/>
      <c r="D99" s="2"/>
      <c r="E99" s="2"/>
      <c r="F99" s="2"/>
      <c r="G99" s="70" t="s">
        <v>20</v>
      </c>
      <c r="H99" s="70" t="s">
        <v>20</v>
      </c>
      <c r="I99" s="70" t="s">
        <v>20</v>
      </c>
      <c r="J99" s="70" t="s">
        <v>20</v>
      </c>
      <c r="K99" s="70" t="s">
        <v>20</v>
      </c>
      <c r="L99" s="70" t="s">
        <v>20</v>
      </c>
      <c r="M99" s="70" t="s">
        <v>20</v>
      </c>
      <c r="N99" s="70" t="s">
        <v>20</v>
      </c>
      <c r="O99" s="2"/>
      <c r="P99" s="2"/>
      <c r="Q99" s="73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45">
      <c r="A100" s="68"/>
      <c r="B100" s="2"/>
      <c r="C100" s="2"/>
      <c r="D100" s="2"/>
      <c r="E100" s="2"/>
      <c r="F100" s="2"/>
      <c r="G100" s="70" t="s">
        <v>20</v>
      </c>
      <c r="H100" s="70" t="s">
        <v>20</v>
      </c>
      <c r="I100" s="70" t="s">
        <v>20</v>
      </c>
      <c r="J100" s="70" t="s">
        <v>20</v>
      </c>
      <c r="K100" s="70" t="s">
        <v>20</v>
      </c>
      <c r="L100" s="70" t="s">
        <v>20</v>
      </c>
      <c r="M100" s="70" t="s">
        <v>20</v>
      </c>
      <c r="N100" s="70" t="s">
        <v>20</v>
      </c>
      <c r="O100" s="2"/>
      <c r="P100" s="2"/>
      <c r="Q100" s="73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45">
      <c r="A101" s="68"/>
      <c r="B101" s="2"/>
      <c r="C101" s="2"/>
      <c r="D101" s="2"/>
      <c r="E101" s="2"/>
      <c r="F101" s="2"/>
      <c r="G101" s="70" t="s">
        <v>20</v>
      </c>
      <c r="H101" s="70" t="s">
        <v>20</v>
      </c>
      <c r="I101" s="70" t="s">
        <v>20</v>
      </c>
      <c r="J101" s="70" t="s">
        <v>20</v>
      </c>
      <c r="K101" s="70" t="s">
        <v>20</v>
      </c>
      <c r="L101" s="70" t="s">
        <v>20</v>
      </c>
      <c r="M101" s="70" t="s">
        <v>20</v>
      </c>
      <c r="N101" s="70" t="s">
        <v>20</v>
      </c>
      <c r="O101" s="2"/>
      <c r="P101" s="2"/>
      <c r="Q101" s="73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45">
      <c r="A102" s="68"/>
      <c r="B102" s="2"/>
      <c r="C102" s="2"/>
      <c r="D102" s="2"/>
      <c r="E102" s="2"/>
      <c r="F102" s="2"/>
      <c r="G102" s="70" t="s">
        <v>20</v>
      </c>
      <c r="H102" s="70" t="s">
        <v>20</v>
      </c>
      <c r="I102" s="70" t="s">
        <v>20</v>
      </c>
      <c r="J102" s="70" t="s">
        <v>20</v>
      </c>
      <c r="K102" s="70" t="s">
        <v>20</v>
      </c>
      <c r="L102" s="70" t="s">
        <v>20</v>
      </c>
      <c r="M102" s="70" t="s">
        <v>20</v>
      </c>
      <c r="N102" s="70" t="s">
        <v>20</v>
      </c>
      <c r="O102" s="2"/>
      <c r="P102" s="2"/>
      <c r="Q102" s="73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45">
      <c r="A103" s="68"/>
      <c r="B103" s="2"/>
      <c r="C103" s="2"/>
      <c r="D103" s="2"/>
      <c r="E103" s="2"/>
      <c r="F103" s="2"/>
      <c r="G103" s="70" t="s">
        <v>20</v>
      </c>
      <c r="H103" s="70" t="s">
        <v>20</v>
      </c>
      <c r="I103" s="70" t="s">
        <v>20</v>
      </c>
      <c r="J103" s="70" t="s">
        <v>20</v>
      </c>
      <c r="K103" s="70" t="s">
        <v>20</v>
      </c>
      <c r="L103" s="70" t="s">
        <v>20</v>
      </c>
      <c r="M103" s="70" t="s">
        <v>20</v>
      </c>
      <c r="N103" s="70" t="s">
        <v>20</v>
      </c>
      <c r="O103" s="2"/>
      <c r="P103" s="2"/>
      <c r="Q103" s="73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45">
      <c r="A104" s="68"/>
      <c r="B104" s="2"/>
      <c r="C104" s="2"/>
      <c r="D104" s="2"/>
      <c r="E104" s="2"/>
      <c r="F104" s="2"/>
      <c r="G104" s="70" t="s">
        <v>20</v>
      </c>
      <c r="H104" s="70" t="s">
        <v>20</v>
      </c>
      <c r="I104" s="70" t="s">
        <v>20</v>
      </c>
      <c r="J104" s="70" t="s">
        <v>20</v>
      </c>
      <c r="K104" s="70" t="s">
        <v>20</v>
      </c>
      <c r="L104" s="70" t="s">
        <v>20</v>
      </c>
      <c r="M104" s="70" t="s">
        <v>20</v>
      </c>
      <c r="N104" s="70" t="s">
        <v>20</v>
      </c>
      <c r="O104" s="2"/>
      <c r="P104" s="2"/>
      <c r="Q104" s="73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45">
      <c r="A105" s="68"/>
      <c r="B105" s="2"/>
      <c r="C105" s="2"/>
      <c r="D105" s="2"/>
      <c r="E105" s="2"/>
      <c r="F105" s="2"/>
      <c r="G105" s="70" t="s">
        <v>20</v>
      </c>
      <c r="H105" s="70" t="s">
        <v>20</v>
      </c>
      <c r="I105" s="70" t="s">
        <v>20</v>
      </c>
      <c r="J105" s="70" t="s">
        <v>20</v>
      </c>
      <c r="K105" s="70" t="s">
        <v>20</v>
      </c>
      <c r="L105" s="70" t="s">
        <v>20</v>
      </c>
      <c r="M105" s="70" t="s">
        <v>20</v>
      </c>
      <c r="N105" s="70" t="s">
        <v>20</v>
      </c>
      <c r="O105" s="2"/>
      <c r="P105" s="2"/>
      <c r="Q105" s="73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s="2" customFormat="1" x14ac:dyDescent="0.45">
      <c r="A106" s="68"/>
      <c r="G106" s="70" t="s">
        <v>20</v>
      </c>
      <c r="H106" s="70" t="s">
        <v>20</v>
      </c>
      <c r="I106" s="70" t="s">
        <v>20</v>
      </c>
      <c r="J106" s="70" t="s">
        <v>20</v>
      </c>
      <c r="K106" s="70" t="s">
        <v>20</v>
      </c>
      <c r="L106" s="70" t="s">
        <v>20</v>
      </c>
      <c r="M106" s="70" t="s">
        <v>20</v>
      </c>
      <c r="N106" s="70" t="s">
        <v>20</v>
      </c>
      <c r="Q106" s="73"/>
    </row>
    <row r="107" spans="1:27" s="2" customFormat="1" x14ac:dyDescent="0.45">
      <c r="A107" s="68"/>
      <c r="G107" s="70" t="s">
        <v>20</v>
      </c>
      <c r="H107" s="70" t="s">
        <v>20</v>
      </c>
      <c r="I107" s="70" t="s">
        <v>20</v>
      </c>
      <c r="J107" s="70" t="s">
        <v>20</v>
      </c>
      <c r="K107" s="70" t="s">
        <v>20</v>
      </c>
      <c r="L107" s="70" t="s">
        <v>20</v>
      </c>
      <c r="M107" s="70" t="s">
        <v>20</v>
      </c>
      <c r="N107" s="70" t="s">
        <v>20</v>
      </c>
      <c r="Q107" s="73"/>
    </row>
    <row r="108" spans="1:27" s="2" customFormat="1" x14ac:dyDescent="0.45">
      <c r="A108" s="68"/>
      <c r="G108" s="70" t="s">
        <v>20</v>
      </c>
      <c r="H108" s="70" t="s">
        <v>20</v>
      </c>
      <c r="I108" s="70" t="s">
        <v>20</v>
      </c>
      <c r="J108" s="70" t="s">
        <v>20</v>
      </c>
      <c r="K108" s="70" t="s">
        <v>20</v>
      </c>
      <c r="L108" s="70" t="s">
        <v>20</v>
      </c>
      <c r="M108" s="70" t="s">
        <v>20</v>
      </c>
      <c r="N108" s="70" t="s">
        <v>20</v>
      </c>
      <c r="Q108" s="73"/>
    </row>
    <row r="109" spans="1:27" s="2" customFormat="1" x14ac:dyDescent="0.45">
      <c r="A109" s="68"/>
      <c r="G109" s="70" t="s">
        <v>20</v>
      </c>
      <c r="H109" s="70" t="s">
        <v>20</v>
      </c>
      <c r="I109" s="70" t="s">
        <v>20</v>
      </c>
      <c r="J109" s="70" t="s">
        <v>20</v>
      </c>
      <c r="K109" s="70" t="s">
        <v>20</v>
      </c>
      <c r="L109" s="70" t="s">
        <v>20</v>
      </c>
      <c r="M109" s="70" t="s">
        <v>20</v>
      </c>
      <c r="N109" s="70" t="s">
        <v>20</v>
      </c>
      <c r="Q109" s="73"/>
    </row>
    <row r="110" spans="1:27" s="2" customFormat="1" x14ac:dyDescent="0.45">
      <c r="A110" s="68"/>
      <c r="G110" s="70" t="s">
        <v>20</v>
      </c>
      <c r="H110" s="70" t="s">
        <v>20</v>
      </c>
      <c r="I110" s="70" t="s">
        <v>20</v>
      </c>
      <c r="J110" s="70" t="s">
        <v>20</v>
      </c>
      <c r="K110" s="70" t="s">
        <v>20</v>
      </c>
      <c r="L110" s="70" t="s">
        <v>20</v>
      </c>
      <c r="M110" s="70" t="s">
        <v>20</v>
      </c>
      <c r="N110" s="70" t="s">
        <v>20</v>
      </c>
      <c r="Q110" s="73"/>
    </row>
    <row r="111" spans="1:27" s="2" customFormat="1" x14ac:dyDescent="0.45">
      <c r="A111" s="68"/>
      <c r="G111" s="70" t="s">
        <v>20</v>
      </c>
      <c r="H111" s="70" t="s">
        <v>20</v>
      </c>
      <c r="I111" s="70" t="s">
        <v>20</v>
      </c>
      <c r="J111" s="70" t="s">
        <v>20</v>
      </c>
      <c r="K111" s="70" t="s">
        <v>20</v>
      </c>
      <c r="L111" s="70" t="s">
        <v>20</v>
      </c>
      <c r="M111" s="70" t="s">
        <v>20</v>
      </c>
      <c r="N111" s="70" t="s">
        <v>20</v>
      </c>
      <c r="Q111" s="73"/>
    </row>
    <row r="112" spans="1:27" s="2" customFormat="1" x14ac:dyDescent="0.45">
      <c r="A112" s="68"/>
      <c r="G112" s="70" t="s">
        <v>20</v>
      </c>
      <c r="H112" s="70" t="s">
        <v>20</v>
      </c>
      <c r="I112" s="70" t="s">
        <v>20</v>
      </c>
      <c r="J112" s="70" t="s">
        <v>20</v>
      </c>
      <c r="K112" s="70" t="s">
        <v>20</v>
      </c>
      <c r="L112" s="70" t="s">
        <v>20</v>
      </c>
      <c r="M112" s="70" t="s">
        <v>20</v>
      </c>
      <c r="N112" s="70" t="s">
        <v>20</v>
      </c>
      <c r="Q112" s="73"/>
    </row>
    <row r="113" spans="1:27" s="2" customFormat="1" x14ac:dyDescent="0.45">
      <c r="A113" s="68"/>
      <c r="G113" s="70" t="s">
        <v>20</v>
      </c>
      <c r="H113" s="70" t="s">
        <v>20</v>
      </c>
      <c r="I113" s="70" t="s">
        <v>20</v>
      </c>
      <c r="J113" s="70" t="s">
        <v>20</v>
      </c>
      <c r="K113" s="70" t="s">
        <v>20</v>
      </c>
      <c r="L113" s="70" t="s">
        <v>20</v>
      </c>
      <c r="M113" s="70" t="s">
        <v>20</v>
      </c>
      <c r="N113" s="70" t="s">
        <v>20</v>
      </c>
      <c r="Q113" s="73"/>
    </row>
    <row r="114" spans="1:27" s="2" customFormat="1" x14ac:dyDescent="0.45">
      <c r="A114" s="68"/>
      <c r="G114" s="70" t="s">
        <v>20</v>
      </c>
      <c r="H114" s="70" t="s">
        <v>20</v>
      </c>
      <c r="I114" s="70" t="s">
        <v>20</v>
      </c>
      <c r="J114" s="70" t="s">
        <v>20</v>
      </c>
      <c r="K114" s="70" t="s">
        <v>20</v>
      </c>
      <c r="L114" s="70" t="s">
        <v>20</v>
      </c>
      <c r="M114" s="70" t="s">
        <v>20</v>
      </c>
      <c r="N114" s="70" t="s">
        <v>20</v>
      </c>
      <c r="Q114" s="73"/>
    </row>
    <row r="115" spans="1:27" s="2" customFormat="1" x14ac:dyDescent="0.45">
      <c r="A115" s="68"/>
      <c r="G115" s="70" t="s">
        <v>20</v>
      </c>
      <c r="H115" s="70" t="s">
        <v>20</v>
      </c>
      <c r="I115" s="70" t="s">
        <v>20</v>
      </c>
      <c r="J115" s="70" t="s">
        <v>20</v>
      </c>
      <c r="K115" s="70" t="s">
        <v>20</v>
      </c>
      <c r="L115" s="70" t="s">
        <v>20</v>
      </c>
      <c r="M115" s="70" t="s">
        <v>20</v>
      </c>
      <c r="N115" s="70" t="s">
        <v>20</v>
      </c>
      <c r="Q115" s="73"/>
    </row>
    <row r="116" spans="1:27" s="2" customFormat="1" x14ac:dyDescent="0.45">
      <c r="A116" s="68"/>
      <c r="G116" s="70" t="s">
        <v>20</v>
      </c>
      <c r="H116" s="70" t="s">
        <v>20</v>
      </c>
      <c r="I116" s="70" t="s">
        <v>20</v>
      </c>
      <c r="J116" s="70" t="s">
        <v>20</v>
      </c>
      <c r="K116" s="70" t="s">
        <v>20</v>
      </c>
      <c r="L116" s="70" t="s">
        <v>20</v>
      </c>
      <c r="M116" s="70" t="s">
        <v>20</v>
      </c>
      <c r="N116" s="70" t="s">
        <v>20</v>
      </c>
      <c r="Q116" s="73"/>
    </row>
    <row r="117" spans="1:27" s="2" customFormat="1" x14ac:dyDescent="0.45">
      <c r="A117" s="68"/>
      <c r="G117" s="70" t="s">
        <v>20</v>
      </c>
      <c r="H117" s="70" t="s">
        <v>20</v>
      </c>
      <c r="I117" s="70" t="s">
        <v>20</v>
      </c>
      <c r="J117" s="70" t="s">
        <v>20</v>
      </c>
      <c r="K117" s="70" t="s">
        <v>20</v>
      </c>
      <c r="L117" s="70" t="s">
        <v>20</v>
      </c>
      <c r="M117" s="70" t="s">
        <v>20</v>
      </c>
      <c r="N117" s="70" t="s">
        <v>20</v>
      </c>
      <c r="Q117" s="73"/>
    </row>
    <row r="118" spans="1:27" s="2" customFormat="1" x14ac:dyDescent="0.45">
      <c r="A118" s="68"/>
      <c r="G118" s="70" t="s">
        <v>20</v>
      </c>
      <c r="H118" s="70" t="s">
        <v>20</v>
      </c>
      <c r="I118" s="70" t="s">
        <v>20</v>
      </c>
      <c r="J118" s="70" t="s">
        <v>20</v>
      </c>
      <c r="K118" s="70" t="s">
        <v>20</v>
      </c>
      <c r="L118" s="70" t="s">
        <v>20</v>
      </c>
      <c r="M118" s="70" t="s">
        <v>20</v>
      </c>
      <c r="N118" s="70" t="s">
        <v>20</v>
      </c>
      <c r="Q118" s="73"/>
    </row>
    <row r="119" spans="1:27" s="2" customFormat="1" x14ac:dyDescent="0.45">
      <c r="A119" s="68"/>
      <c r="G119" s="70" t="s">
        <v>20</v>
      </c>
      <c r="H119" s="70" t="s">
        <v>20</v>
      </c>
      <c r="I119" s="70" t="s">
        <v>20</v>
      </c>
      <c r="J119" s="70" t="s">
        <v>20</v>
      </c>
      <c r="K119" s="70" t="s">
        <v>20</v>
      </c>
      <c r="L119" s="70" t="s">
        <v>20</v>
      </c>
      <c r="M119" s="70" t="s">
        <v>20</v>
      </c>
      <c r="N119" s="70" t="s">
        <v>20</v>
      </c>
      <c r="Q119" s="73"/>
    </row>
    <row r="120" spans="1:27" x14ac:dyDescent="0.45">
      <c r="A120" s="68"/>
      <c r="B120" s="2"/>
      <c r="C120" s="2"/>
      <c r="D120" s="2"/>
      <c r="E120" s="2"/>
      <c r="F120" s="2"/>
      <c r="G120" s="70" t="s">
        <v>20</v>
      </c>
      <c r="H120" s="70" t="s">
        <v>20</v>
      </c>
      <c r="I120" s="70" t="s">
        <v>20</v>
      </c>
      <c r="J120" s="70" t="s">
        <v>20</v>
      </c>
      <c r="K120" s="70" t="s">
        <v>20</v>
      </c>
      <c r="L120" s="70" t="s">
        <v>20</v>
      </c>
      <c r="M120" s="70" t="s">
        <v>20</v>
      </c>
      <c r="N120" s="70" t="s">
        <v>20</v>
      </c>
      <c r="O120" s="2"/>
      <c r="P120" s="2"/>
      <c r="Q120" s="73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45">
      <c r="A121" s="68"/>
      <c r="B121" s="2"/>
      <c r="C121" s="2"/>
      <c r="D121" s="2"/>
      <c r="E121" s="2"/>
      <c r="F121" s="2"/>
      <c r="G121" s="70" t="s">
        <v>20</v>
      </c>
      <c r="H121" s="70" t="s">
        <v>20</v>
      </c>
      <c r="I121" s="70" t="s">
        <v>20</v>
      </c>
      <c r="J121" s="70" t="s">
        <v>20</v>
      </c>
      <c r="K121" s="70" t="s">
        <v>20</v>
      </c>
      <c r="L121" s="70" t="s">
        <v>20</v>
      </c>
      <c r="M121" s="70" t="s">
        <v>20</v>
      </c>
      <c r="N121" s="70" t="s">
        <v>20</v>
      </c>
      <c r="O121" s="2"/>
      <c r="P121" s="2"/>
      <c r="Q121" s="73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45">
      <c r="A122" s="68"/>
      <c r="B122" s="2"/>
      <c r="C122" s="2"/>
      <c r="D122" s="2"/>
      <c r="E122" s="2"/>
      <c r="F122" s="2"/>
      <c r="G122" s="70" t="s">
        <v>20</v>
      </c>
      <c r="H122" s="70" t="s">
        <v>20</v>
      </c>
      <c r="I122" s="70" t="s">
        <v>20</v>
      </c>
      <c r="J122" s="70" t="s">
        <v>20</v>
      </c>
      <c r="K122" s="70" t="s">
        <v>20</v>
      </c>
      <c r="L122" s="70" t="s">
        <v>20</v>
      </c>
      <c r="M122" s="70" t="s">
        <v>20</v>
      </c>
      <c r="N122" s="70" t="s">
        <v>20</v>
      </c>
      <c r="O122" s="2"/>
      <c r="P122" s="2"/>
      <c r="Q122" s="73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45">
      <c r="A123" s="68"/>
      <c r="B123" s="2"/>
      <c r="C123" s="2"/>
      <c r="D123" s="2"/>
      <c r="E123" s="2"/>
      <c r="F123" s="2"/>
      <c r="G123" s="70" t="s">
        <v>20</v>
      </c>
      <c r="H123" s="70" t="s">
        <v>20</v>
      </c>
      <c r="I123" s="70" t="s">
        <v>20</v>
      </c>
      <c r="J123" s="70" t="s">
        <v>20</v>
      </c>
      <c r="K123" s="70" t="s">
        <v>20</v>
      </c>
      <c r="L123" s="70" t="s">
        <v>20</v>
      </c>
      <c r="M123" s="70" t="s">
        <v>20</v>
      </c>
      <c r="N123" s="70" t="s">
        <v>20</v>
      </c>
      <c r="O123" s="2"/>
      <c r="P123" s="2"/>
      <c r="Q123" s="73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45">
      <c r="A124" s="68"/>
      <c r="B124" s="2"/>
      <c r="C124" s="2"/>
      <c r="D124" s="2"/>
      <c r="E124" s="2"/>
      <c r="F124" s="2"/>
      <c r="G124" s="70" t="s">
        <v>20</v>
      </c>
      <c r="H124" s="70" t="s">
        <v>20</v>
      </c>
      <c r="I124" s="70" t="s">
        <v>20</v>
      </c>
      <c r="J124" s="70" t="s">
        <v>20</v>
      </c>
      <c r="K124" s="70" t="s">
        <v>20</v>
      </c>
      <c r="L124" s="70" t="s">
        <v>20</v>
      </c>
      <c r="M124" s="70" t="s">
        <v>20</v>
      </c>
      <c r="N124" s="70" t="s">
        <v>20</v>
      </c>
      <c r="O124" s="2"/>
      <c r="P124" s="2"/>
      <c r="Q124" s="73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45">
      <c r="A125" s="68"/>
      <c r="B125" s="2"/>
      <c r="C125" s="2"/>
      <c r="D125" s="2"/>
      <c r="E125" s="2"/>
      <c r="F125" s="2"/>
      <c r="G125" s="70" t="s">
        <v>20</v>
      </c>
      <c r="H125" s="70" t="s">
        <v>20</v>
      </c>
      <c r="I125" s="70" t="s">
        <v>20</v>
      </c>
      <c r="J125" s="70" t="s">
        <v>20</v>
      </c>
      <c r="K125" s="70" t="s">
        <v>20</v>
      </c>
      <c r="L125" s="70" t="s">
        <v>20</v>
      </c>
      <c r="M125" s="70" t="s">
        <v>20</v>
      </c>
      <c r="N125" s="70" t="s">
        <v>20</v>
      </c>
      <c r="O125" s="2"/>
      <c r="P125" s="2"/>
      <c r="Q125" s="73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45">
      <c r="A126" s="68"/>
      <c r="B126" s="2"/>
      <c r="C126" s="2"/>
      <c r="D126" s="2"/>
      <c r="E126" s="2"/>
      <c r="F126" s="2"/>
      <c r="G126" s="70" t="s">
        <v>20</v>
      </c>
      <c r="H126" s="70" t="s">
        <v>20</v>
      </c>
      <c r="I126" s="70" t="s">
        <v>20</v>
      </c>
      <c r="J126" s="70" t="s">
        <v>20</v>
      </c>
      <c r="K126" s="70" t="s">
        <v>20</v>
      </c>
      <c r="L126" s="70" t="s">
        <v>20</v>
      </c>
      <c r="M126" s="70" t="s">
        <v>20</v>
      </c>
      <c r="N126" s="70" t="s">
        <v>20</v>
      </c>
      <c r="O126" s="2"/>
      <c r="P126" s="2"/>
      <c r="Q126" s="73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45">
      <c r="A127" s="68"/>
      <c r="B127" s="2"/>
      <c r="C127" s="2"/>
      <c r="D127" s="2"/>
      <c r="E127" s="2"/>
      <c r="F127" s="2"/>
      <c r="G127" s="70" t="s">
        <v>20</v>
      </c>
      <c r="H127" s="70" t="s">
        <v>20</v>
      </c>
      <c r="I127" s="70" t="s">
        <v>20</v>
      </c>
      <c r="J127" s="70" t="s">
        <v>20</v>
      </c>
      <c r="K127" s="70" t="s">
        <v>20</v>
      </c>
      <c r="L127" s="70" t="s">
        <v>20</v>
      </c>
      <c r="M127" s="70" t="s">
        <v>20</v>
      </c>
      <c r="N127" s="70" t="s">
        <v>20</v>
      </c>
      <c r="O127" s="2"/>
      <c r="P127" s="2"/>
      <c r="Q127" s="73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45">
      <c r="A128" s="68"/>
      <c r="B128" s="2"/>
      <c r="C128" s="2"/>
      <c r="D128" s="2"/>
      <c r="E128" s="2"/>
      <c r="F128" s="2"/>
      <c r="G128" s="70" t="s">
        <v>20</v>
      </c>
      <c r="H128" s="70" t="s">
        <v>20</v>
      </c>
      <c r="I128" s="70" t="s">
        <v>20</v>
      </c>
      <c r="J128" s="70" t="s">
        <v>20</v>
      </c>
      <c r="K128" s="70" t="s">
        <v>20</v>
      </c>
      <c r="L128" s="70" t="s">
        <v>20</v>
      </c>
      <c r="M128" s="70" t="s">
        <v>20</v>
      </c>
      <c r="N128" s="70" t="s">
        <v>20</v>
      </c>
      <c r="O128" s="2"/>
      <c r="P128" s="2"/>
      <c r="Q128" s="73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45">
      <c r="A129" s="68"/>
      <c r="B129" s="2"/>
      <c r="C129" s="2"/>
      <c r="D129" s="2"/>
      <c r="E129" s="2"/>
      <c r="F129" s="2"/>
      <c r="G129" s="70" t="s">
        <v>20</v>
      </c>
      <c r="H129" s="70" t="s">
        <v>20</v>
      </c>
      <c r="I129" s="70" t="s">
        <v>20</v>
      </c>
      <c r="J129" s="70" t="s">
        <v>20</v>
      </c>
      <c r="K129" s="70" t="s">
        <v>20</v>
      </c>
      <c r="L129" s="70" t="s">
        <v>20</v>
      </c>
      <c r="M129" s="70" t="s">
        <v>20</v>
      </c>
      <c r="N129" s="70" t="s">
        <v>20</v>
      </c>
      <c r="O129" s="2"/>
      <c r="P129" s="2"/>
      <c r="Q129" s="73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45">
      <c r="A130" s="68"/>
      <c r="B130" s="2"/>
      <c r="C130" s="2"/>
      <c r="D130" s="2"/>
      <c r="E130" s="2"/>
      <c r="F130" s="2"/>
      <c r="G130" s="70" t="s">
        <v>20</v>
      </c>
      <c r="H130" s="70" t="s">
        <v>20</v>
      </c>
      <c r="I130" s="70" t="s">
        <v>20</v>
      </c>
      <c r="J130" s="70" t="s">
        <v>20</v>
      </c>
      <c r="K130" s="70" t="s">
        <v>20</v>
      </c>
      <c r="L130" s="70" t="s">
        <v>20</v>
      </c>
      <c r="M130" s="70" t="s">
        <v>20</v>
      </c>
      <c r="N130" s="70" t="s">
        <v>20</v>
      </c>
      <c r="O130" s="2"/>
      <c r="P130" s="2"/>
      <c r="Q130" s="73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45">
      <c r="A131" s="68"/>
      <c r="B131" s="2"/>
      <c r="C131" s="2"/>
      <c r="D131" s="2"/>
      <c r="E131" s="2"/>
      <c r="F131" s="2"/>
      <c r="G131" s="70" t="s">
        <v>20</v>
      </c>
      <c r="H131" s="70" t="s">
        <v>20</v>
      </c>
      <c r="I131" s="70" t="s">
        <v>20</v>
      </c>
      <c r="J131" s="70" t="s">
        <v>20</v>
      </c>
      <c r="K131" s="70" t="s">
        <v>20</v>
      </c>
      <c r="L131" s="70" t="s">
        <v>20</v>
      </c>
      <c r="M131" s="70" t="s">
        <v>20</v>
      </c>
      <c r="N131" s="70" t="s">
        <v>20</v>
      </c>
      <c r="O131" s="2"/>
      <c r="P131" s="2"/>
      <c r="Q131" s="73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45">
      <c r="A132" s="68"/>
      <c r="B132" s="2"/>
      <c r="C132" s="2"/>
      <c r="D132" s="2"/>
      <c r="E132" s="2"/>
      <c r="F132" s="2"/>
      <c r="G132" s="70" t="s">
        <v>20</v>
      </c>
      <c r="H132" s="70" t="s">
        <v>20</v>
      </c>
      <c r="I132" s="70" t="s">
        <v>20</v>
      </c>
      <c r="J132" s="70" t="s">
        <v>20</v>
      </c>
      <c r="K132" s="70" t="s">
        <v>20</v>
      </c>
      <c r="L132" s="70" t="s">
        <v>20</v>
      </c>
      <c r="M132" s="70" t="s">
        <v>20</v>
      </c>
      <c r="N132" s="70" t="s">
        <v>20</v>
      </c>
      <c r="O132" s="2"/>
      <c r="P132" s="2"/>
      <c r="Q132" s="73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45">
      <c r="A133" s="68"/>
      <c r="B133" s="2"/>
      <c r="C133" s="2"/>
      <c r="D133" s="2"/>
      <c r="E133" s="2"/>
      <c r="F133" s="2"/>
      <c r="G133" s="70" t="s">
        <v>20</v>
      </c>
      <c r="H133" s="70" t="s">
        <v>20</v>
      </c>
      <c r="I133" s="70" t="s">
        <v>20</v>
      </c>
      <c r="J133" s="70" t="s">
        <v>20</v>
      </c>
      <c r="K133" s="70" t="s">
        <v>20</v>
      </c>
      <c r="L133" s="70" t="s">
        <v>20</v>
      </c>
      <c r="M133" s="70" t="s">
        <v>20</v>
      </c>
      <c r="N133" s="70" t="s">
        <v>20</v>
      </c>
      <c r="O133" s="2"/>
      <c r="P133" s="2"/>
      <c r="Q133" s="73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45">
      <c r="A134" s="68"/>
      <c r="B134" s="2"/>
      <c r="C134" s="2"/>
      <c r="D134" s="2"/>
      <c r="E134" s="2"/>
      <c r="F134" s="2"/>
      <c r="G134" s="70" t="s">
        <v>20</v>
      </c>
      <c r="H134" s="70" t="s">
        <v>20</v>
      </c>
      <c r="I134" s="70" t="s">
        <v>20</v>
      </c>
      <c r="J134" s="70" t="s">
        <v>20</v>
      </c>
      <c r="K134" s="70" t="s">
        <v>20</v>
      </c>
      <c r="L134" s="70" t="s">
        <v>20</v>
      </c>
      <c r="M134" s="70" t="s">
        <v>20</v>
      </c>
      <c r="N134" s="70" t="s">
        <v>20</v>
      </c>
      <c r="O134" s="2"/>
      <c r="P134" s="2"/>
      <c r="Q134" s="73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45">
      <c r="A135" s="68"/>
      <c r="B135" s="2"/>
      <c r="C135" s="2"/>
      <c r="D135" s="2"/>
      <c r="E135" s="2"/>
      <c r="F135" s="2"/>
      <c r="G135" s="70" t="s">
        <v>20</v>
      </c>
      <c r="H135" s="70" t="s">
        <v>20</v>
      </c>
      <c r="I135" s="70" t="s">
        <v>20</v>
      </c>
      <c r="J135" s="70" t="s">
        <v>20</v>
      </c>
      <c r="K135" s="70" t="s">
        <v>20</v>
      </c>
      <c r="L135" s="70" t="s">
        <v>20</v>
      </c>
      <c r="M135" s="70" t="s">
        <v>20</v>
      </c>
      <c r="N135" s="70" t="s">
        <v>20</v>
      </c>
      <c r="O135" s="2"/>
      <c r="P135" s="2"/>
      <c r="Q135" s="73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45">
      <c r="A136" s="68"/>
      <c r="B136" s="2"/>
      <c r="C136" s="2"/>
      <c r="D136" s="2"/>
      <c r="E136" s="2"/>
      <c r="F136" s="2"/>
      <c r="G136" s="70" t="s">
        <v>20</v>
      </c>
      <c r="H136" s="70" t="s">
        <v>20</v>
      </c>
      <c r="I136" s="70" t="s">
        <v>20</v>
      </c>
      <c r="J136" s="70" t="s">
        <v>20</v>
      </c>
      <c r="K136" s="70" t="s">
        <v>20</v>
      </c>
      <c r="L136" s="70" t="s">
        <v>20</v>
      </c>
      <c r="M136" s="70" t="s">
        <v>20</v>
      </c>
      <c r="N136" s="70" t="s">
        <v>20</v>
      </c>
      <c r="O136" s="2"/>
      <c r="P136" s="2"/>
      <c r="Q136" s="73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45">
      <c r="A137" s="68"/>
      <c r="B137" s="2"/>
      <c r="C137" s="2"/>
      <c r="D137" s="2"/>
      <c r="E137" s="2"/>
      <c r="F137" s="2"/>
      <c r="G137" s="70" t="s">
        <v>20</v>
      </c>
      <c r="H137" s="70" t="s">
        <v>20</v>
      </c>
      <c r="I137" s="70" t="s">
        <v>20</v>
      </c>
      <c r="J137" s="70" t="s">
        <v>20</v>
      </c>
      <c r="K137" s="70" t="s">
        <v>20</v>
      </c>
      <c r="L137" s="70" t="s">
        <v>20</v>
      </c>
      <c r="M137" s="70" t="s">
        <v>20</v>
      </c>
      <c r="N137" s="70" t="s">
        <v>20</v>
      </c>
      <c r="O137" s="2"/>
      <c r="P137" s="2"/>
      <c r="Q137" s="73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45">
      <c r="A138" s="68"/>
      <c r="B138" s="2"/>
      <c r="C138" s="2"/>
      <c r="D138" s="2"/>
      <c r="E138" s="2"/>
      <c r="F138" s="2"/>
      <c r="G138" s="70" t="s">
        <v>20</v>
      </c>
      <c r="H138" s="70" t="s">
        <v>20</v>
      </c>
      <c r="I138" s="70" t="s">
        <v>20</v>
      </c>
      <c r="J138" s="70" t="s">
        <v>20</v>
      </c>
      <c r="K138" s="70" t="s">
        <v>20</v>
      </c>
      <c r="L138" s="70" t="s">
        <v>20</v>
      </c>
      <c r="M138" s="70" t="s">
        <v>20</v>
      </c>
      <c r="N138" s="70" t="s">
        <v>20</v>
      </c>
      <c r="O138" s="2"/>
      <c r="P138" s="2"/>
      <c r="Q138" s="73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45">
      <c r="A139" s="68"/>
      <c r="B139" s="2"/>
      <c r="C139" s="2"/>
      <c r="D139" s="2"/>
      <c r="E139" s="2"/>
      <c r="F139" s="2"/>
      <c r="G139" s="70" t="s">
        <v>20</v>
      </c>
      <c r="H139" s="70" t="s">
        <v>20</v>
      </c>
      <c r="I139" s="70" t="s">
        <v>20</v>
      </c>
      <c r="J139" s="70" t="s">
        <v>20</v>
      </c>
      <c r="K139" s="70" t="s">
        <v>20</v>
      </c>
      <c r="L139" s="70" t="s">
        <v>20</v>
      </c>
      <c r="M139" s="70" t="s">
        <v>20</v>
      </c>
      <c r="N139" s="70" t="s">
        <v>20</v>
      </c>
      <c r="O139" s="2"/>
      <c r="P139" s="2"/>
      <c r="Q139" s="73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45">
      <c r="A140" s="68"/>
      <c r="B140" s="2"/>
      <c r="C140" s="2"/>
      <c r="D140" s="2"/>
      <c r="E140" s="2"/>
      <c r="F140" s="2"/>
      <c r="G140" s="70" t="s">
        <v>20</v>
      </c>
      <c r="H140" s="70" t="s">
        <v>20</v>
      </c>
      <c r="I140" s="70" t="s">
        <v>20</v>
      </c>
      <c r="J140" s="70" t="s">
        <v>20</v>
      </c>
      <c r="K140" s="70" t="s">
        <v>20</v>
      </c>
      <c r="L140" s="70" t="s">
        <v>20</v>
      </c>
      <c r="M140" s="70" t="s">
        <v>20</v>
      </c>
      <c r="N140" s="70" t="s">
        <v>20</v>
      </c>
      <c r="O140" s="2"/>
      <c r="P140" s="2"/>
      <c r="Q140" s="73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45">
      <c r="A141" s="68"/>
      <c r="B141" s="2"/>
      <c r="C141" s="2"/>
      <c r="D141" s="2"/>
      <c r="E141" s="2"/>
      <c r="F141" s="2"/>
      <c r="G141" s="70" t="s">
        <v>20</v>
      </c>
      <c r="H141" s="70" t="s">
        <v>20</v>
      </c>
      <c r="I141" s="70" t="s">
        <v>20</v>
      </c>
      <c r="J141" s="70" t="s">
        <v>20</v>
      </c>
      <c r="K141" s="70" t="s">
        <v>20</v>
      </c>
      <c r="L141" s="70" t="s">
        <v>20</v>
      </c>
      <c r="M141" s="70" t="s">
        <v>20</v>
      </c>
      <c r="N141" s="70" t="s">
        <v>20</v>
      </c>
      <c r="O141" s="2"/>
      <c r="P141" s="2"/>
      <c r="Q141" s="73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45">
      <c r="A142" s="68"/>
      <c r="B142" s="2"/>
      <c r="C142" s="2"/>
      <c r="D142" s="2"/>
      <c r="E142" s="2"/>
      <c r="F142" s="2"/>
      <c r="G142" s="70" t="s">
        <v>20</v>
      </c>
      <c r="H142" s="70" t="s">
        <v>20</v>
      </c>
      <c r="I142" s="70" t="s">
        <v>20</v>
      </c>
      <c r="J142" s="70" t="s">
        <v>20</v>
      </c>
      <c r="K142" s="70" t="s">
        <v>20</v>
      </c>
      <c r="L142" s="70" t="s">
        <v>20</v>
      </c>
      <c r="M142" s="70" t="s">
        <v>20</v>
      </c>
      <c r="N142" s="70" t="s">
        <v>20</v>
      </c>
      <c r="O142" s="2"/>
      <c r="P142" s="2"/>
      <c r="Q142" s="73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45">
      <c r="A143" s="68"/>
      <c r="B143" s="2"/>
      <c r="C143" s="2"/>
      <c r="D143" s="2"/>
      <c r="E143" s="2"/>
      <c r="F143" s="2"/>
      <c r="G143" s="70" t="s">
        <v>20</v>
      </c>
      <c r="H143" s="70" t="s">
        <v>20</v>
      </c>
      <c r="I143" s="70" t="s">
        <v>20</v>
      </c>
      <c r="J143" s="70" t="s">
        <v>20</v>
      </c>
      <c r="K143" s="70" t="s">
        <v>20</v>
      </c>
      <c r="L143" s="70" t="s">
        <v>20</v>
      </c>
      <c r="M143" s="70" t="s">
        <v>20</v>
      </c>
      <c r="N143" s="70" t="s">
        <v>20</v>
      </c>
      <c r="O143" s="2"/>
      <c r="P143" s="2"/>
      <c r="Q143" s="73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45">
      <c r="A144" s="68"/>
      <c r="B144" s="2"/>
      <c r="C144" s="2"/>
      <c r="D144" s="2"/>
      <c r="E144" s="2"/>
      <c r="F144" s="2"/>
      <c r="G144" s="70" t="s">
        <v>20</v>
      </c>
      <c r="H144" s="70" t="s">
        <v>20</v>
      </c>
      <c r="I144" s="70" t="s">
        <v>20</v>
      </c>
      <c r="J144" s="70" t="s">
        <v>20</v>
      </c>
      <c r="K144" s="70" t="s">
        <v>20</v>
      </c>
      <c r="L144" s="70" t="s">
        <v>20</v>
      </c>
      <c r="M144" s="70" t="s">
        <v>20</v>
      </c>
      <c r="N144" s="70" t="s">
        <v>20</v>
      </c>
      <c r="O144" s="2"/>
      <c r="P144" s="2"/>
      <c r="Q144" s="73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45">
      <c r="A145" s="68"/>
      <c r="B145" s="2"/>
      <c r="C145" s="2"/>
      <c r="D145" s="2"/>
      <c r="E145" s="2"/>
      <c r="F145" s="2"/>
      <c r="G145" s="70" t="s">
        <v>20</v>
      </c>
      <c r="H145" s="70" t="s">
        <v>20</v>
      </c>
      <c r="I145" s="70" t="s">
        <v>20</v>
      </c>
      <c r="J145" s="70" t="s">
        <v>20</v>
      </c>
      <c r="K145" s="70" t="s">
        <v>20</v>
      </c>
      <c r="L145" s="70" t="s">
        <v>20</v>
      </c>
      <c r="M145" s="70" t="s">
        <v>20</v>
      </c>
      <c r="N145" s="70" t="s">
        <v>20</v>
      </c>
      <c r="O145" s="2"/>
      <c r="P145" s="2"/>
      <c r="Q145" s="73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45">
      <c r="A146" s="68"/>
      <c r="B146" s="2"/>
      <c r="C146" s="2"/>
      <c r="D146" s="2"/>
      <c r="E146" s="2"/>
      <c r="F146" s="2"/>
      <c r="G146" s="70" t="s">
        <v>20</v>
      </c>
      <c r="H146" s="70" t="s">
        <v>20</v>
      </c>
      <c r="I146" s="70" t="s">
        <v>20</v>
      </c>
      <c r="J146" s="70" t="s">
        <v>20</v>
      </c>
      <c r="K146" s="70" t="s">
        <v>20</v>
      </c>
      <c r="L146" s="70" t="s">
        <v>20</v>
      </c>
      <c r="M146" s="70" t="s">
        <v>20</v>
      </c>
      <c r="N146" s="70" t="s">
        <v>20</v>
      </c>
      <c r="O146" s="2"/>
      <c r="P146" s="2"/>
      <c r="Q146" s="73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45">
      <c r="A147" s="68"/>
      <c r="B147" s="2"/>
      <c r="C147" s="2"/>
      <c r="D147" s="2"/>
      <c r="E147" s="2"/>
      <c r="F147" s="2"/>
      <c r="G147" s="70" t="s">
        <v>20</v>
      </c>
      <c r="H147" s="70" t="s">
        <v>20</v>
      </c>
      <c r="I147" s="70" t="s">
        <v>20</v>
      </c>
      <c r="J147" s="70" t="s">
        <v>20</v>
      </c>
      <c r="K147" s="70" t="s">
        <v>20</v>
      </c>
      <c r="L147" s="70" t="s">
        <v>20</v>
      </c>
      <c r="M147" s="70" t="s">
        <v>20</v>
      </c>
      <c r="N147" s="70" t="s">
        <v>20</v>
      </c>
      <c r="O147" s="2"/>
      <c r="P147" s="2"/>
      <c r="Q147" s="73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45">
      <c r="A148" s="68"/>
      <c r="B148" s="2"/>
      <c r="C148" s="2"/>
      <c r="D148" s="2"/>
      <c r="E148" s="2"/>
      <c r="F148" s="2"/>
      <c r="G148" s="70" t="s">
        <v>20</v>
      </c>
      <c r="H148" s="70" t="s">
        <v>20</v>
      </c>
      <c r="I148" s="70" t="s">
        <v>20</v>
      </c>
      <c r="J148" s="70" t="s">
        <v>20</v>
      </c>
      <c r="K148" s="70" t="s">
        <v>20</v>
      </c>
      <c r="L148" s="70" t="s">
        <v>20</v>
      </c>
      <c r="M148" s="70" t="s">
        <v>20</v>
      </c>
      <c r="N148" s="70" t="s">
        <v>20</v>
      </c>
      <c r="O148" s="2"/>
      <c r="P148" s="2"/>
      <c r="Q148" s="73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45">
      <c r="A149" s="68"/>
      <c r="B149" s="2"/>
      <c r="C149" s="2"/>
      <c r="D149" s="2"/>
      <c r="E149" s="2"/>
      <c r="F149" s="2"/>
      <c r="G149" s="70" t="s">
        <v>20</v>
      </c>
      <c r="H149" s="70" t="s">
        <v>20</v>
      </c>
      <c r="I149" s="70" t="s">
        <v>20</v>
      </c>
      <c r="J149" s="70" t="s">
        <v>20</v>
      </c>
      <c r="K149" s="70" t="s">
        <v>20</v>
      </c>
      <c r="L149" s="70" t="s">
        <v>20</v>
      </c>
      <c r="M149" s="70" t="s">
        <v>20</v>
      </c>
      <c r="N149" s="70" t="s">
        <v>20</v>
      </c>
      <c r="O149" s="2"/>
      <c r="P149" s="2"/>
      <c r="Q149" s="73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45">
      <c r="A150" s="68"/>
      <c r="B150" s="2"/>
      <c r="C150" s="2"/>
      <c r="D150" s="2"/>
      <c r="E150" s="2"/>
      <c r="F150" s="2"/>
      <c r="G150" s="70" t="s">
        <v>20</v>
      </c>
      <c r="H150" s="70" t="s">
        <v>20</v>
      </c>
      <c r="I150" s="70" t="s">
        <v>20</v>
      </c>
      <c r="J150" s="70" t="s">
        <v>20</v>
      </c>
      <c r="K150" s="70" t="s">
        <v>20</v>
      </c>
      <c r="L150" s="70" t="s">
        <v>20</v>
      </c>
      <c r="M150" s="70" t="s">
        <v>20</v>
      </c>
      <c r="N150" s="70" t="s">
        <v>20</v>
      </c>
      <c r="O150" s="2"/>
      <c r="P150" s="2"/>
      <c r="Q150" s="73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45">
      <c r="A151" s="68"/>
      <c r="B151" s="2"/>
      <c r="C151" s="2"/>
      <c r="D151" s="2"/>
      <c r="E151" s="2"/>
      <c r="F151" s="2"/>
      <c r="G151" s="70" t="s">
        <v>20</v>
      </c>
      <c r="H151" s="70" t="s">
        <v>20</v>
      </c>
      <c r="I151" s="70" t="s">
        <v>20</v>
      </c>
      <c r="J151" s="70" t="s">
        <v>20</v>
      </c>
      <c r="K151" s="70" t="s">
        <v>20</v>
      </c>
      <c r="L151" s="70" t="s">
        <v>20</v>
      </c>
      <c r="M151" s="70" t="s">
        <v>20</v>
      </c>
      <c r="N151" s="70" t="s">
        <v>20</v>
      </c>
      <c r="O151" s="2"/>
      <c r="P151" s="2"/>
      <c r="Q151" s="73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45">
      <c r="A152" s="68"/>
      <c r="B152" s="2"/>
      <c r="C152" s="2"/>
      <c r="D152" s="2"/>
      <c r="E152" s="2"/>
      <c r="F152" s="2"/>
      <c r="G152" s="70" t="s">
        <v>20</v>
      </c>
      <c r="H152" s="70" t="s">
        <v>20</v>
      </c>
      <c r="I152" s="70" t="s">
        <v>20</v>
      </c>
      <c r="J152" s="70" t="s">
        <v>20</v>
      </c>
      <c r="K152" s="70" t="s">
        <v>20</v>
      </c>
      <c r="L152" s="70" t="s">
        <v>20</v>
      </c>
      <c r="M152" s="70" t="s">
        <v>20</v>
      </c>
      <c r="N152" s="70" t="s">
        <v>20</v>
      </c>
      <c r="O152" s="2"/>
      <c r="P152" s="2"/>
      <c r="Q152" s="73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45">
      <c r="A153" s="68"/>
      <c r="B153" s="2"/>
      <c r="C153" s="2"/>
      <c r="D153" s="2"/>
      <c r="E153" s="2"/>
      <c r="F153" s="2"/>
      <c r="G153" s="70" t="s">
        <v>20</v>
      </c>
      <c r="H153" s="70" t="s">
        <v>20</v>
      </c>
      <c r="I153" s="70" t="s">
        <v>20</v>
      </c>
      <c r="J153" s="70" t="s">
        <v>20</v>
      </c>
      <c r="K153" s="70" t="s">
        <v>20</v>
      </c>
      <c r="L153" s="70" t="s">
        <v>20</v>
      </c>
      <c r="M153" s="70" t="s">
        <v>20</v>
      </c>
      <c r="N153" s="70" t="s">
        <v>20</v>
      </c>
      <c r="O153" s="2"/>
      <c r="P153" s="2"/>
      <c r="Q153" s="73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45">
      <c r="A154" s="68"/>
      <c r="B154" s="2"/>
      <c r="C154" s="2"/>
      <c r="D154" s="2"/>
      <c r="E154" s="2"/>
      <c r="F154" s="2"/>
      <c r="G154" s="70" t="s">
        <v>20</v>
      </c>
      <c r="H154" s="70" t="s">
        <v>20</v>
      </c>
      <c r="I154" s="70" t="s">
        <v>20</v>
      </c>
      <c r="J154" s="70" t="s">
        <v>20</v>
      </c>
      <c r="K154" s="70" t="s">
        <v>20</v>
      </c>
      <c r="L154" s="70" t="s">
        <v>20</v>
      </c>
      <c r="M154" s="70" t="s">
        <v>20</v>
      </c>
      <c r="N154" s="70" t="s">
        <v>20</v>
      </c>
      <c r="O154" s="2"/>
      <c r="P154" s="2"/>
      <c r="Q154" s="73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45">
      <c r="A155" s="68"/>
      <c r="B155" s="2"/>
      <c r="C155" s="2"/>
      <c r="D155" s="2"/>
      <c r="E155" s="2"/>
      <c r="F155" s="2"/>
      <c r="G155" s="70" t="s">
        <v>20</v>
      </c>
      <c r="H155" s="70" t="s">
        <v>20</v>
      </c>
      <c r="I155" s="70" t="s">
        <v>20</v>
      </c>
      <c r="J155" s="70" t="s">
        <v>20</v>
      </c>
      <c r="K155" s="70" t="s">
        <v>20</v>
      </c>
      <c r="L155" s="70" t="s">
        <v>20</v>
      </c>
      <c r="M155" s="70" t="s">
        <v>20</v>
      </c>
      <c r="N155" s="70" t="s">
        <v>20</v>
      </c>
      <c r="O155" s="2"/>
      <c r="P155" s="2"/>
      <c r="Q155" s="73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45">
      <c r="A156" s="68"/>
      <c r="B156" s="2"/>
      <c r="C156" s="2"/>
      <c r="D156" s="2"/>
      <c r="E156" s="2"/>
      <c r="F156" s="2"/>
      <c r="G156" s="70" t="s">
        <v>20</v>
      </c>
      <c r="H156" s="70" t="s">
        <v>20</v>
      </c>
      <c r="I156" s="70" t="s">
        <v>20</v>
      </c>
      <c r="J156" s="70" t="s">
        <v>20</v>
      </c>
      <c r="K156" s="70" t="s">
        <v>20</v>
      </c>
      <c r="L156" s="70" t="s">
        <v>20</v>
      </c>
      <c r="M156" s="70" t="s">
        <v>20</v>
      </c>
      <c r="N156" s="70" t="s">
        <v>20</v>
      </c>
      <c r="O156" s="2"/>
      <c r="P156" s="2"/>
      <c r="Q156" s="73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45">
      <c r="A157" s="68"/>
      <c r="B157" s="2"/>
      <c r="C157" s="2"/>
      <c r="D157" s="2"/>
      <c r="E157" s="2"/>
      <c r="F157" s="2"/>
      <c r="G157" s="70" t="s">
        <v>20</v>
      </c>
      <c r="H157" s="70" t="s">
        <v>20</v>
      </c>
      <c r="I157" s="70" t="s">
        <v>20</v>
      </c>
      <c r="J157" s="70" t="s">
        <v>20</v>
      </c>
      <c r="K157" s="70" t="s">
        <v>20</v>
      </c>
      <c r="L157" s="70" t="s">
        <v>20</v>
      </c>
      <c r="M157" s="70" t="s">
        <v>20</v>
      </c>
      <c r="N157" s="70" t="s">
        <v>20</v>
      </c>
      <c r="O157" s="2"/>
      <c r="P157" s="2"/>
      <c r="Q157" s="73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45">
      <c r="A158" s="68"/>
      <c r="B158" s="2"/>
      <c r="C158" s="2"/>
      <c r="D158" s="2"/>
      <c r="E158" s="2"/>
      <c r="F158" s="2"/>
      <c r="G158" s="70" t="s">
        <v>20</v>
      </c>
      <c r="H158" s="70" t="s">
        <v>20</v>
      </c>
      <c r="I158" s="70" t="s">
        <v>20</v>
      </c>
      <c r="J158" s="70" t="s">
        <v>20</v>
      </c>
      <c r="K158" s="70" t="s">
        <v>20</v>
      </c>
      <c r="L158" s="70" t="s">
        <v>20</v>
      </c>
      <c r="M158" s="70" t="s">
        <v>20</v>
      </c>
      <c r="N158" s="70" t="s">
        <v>20</v>
      </c>
      <c r="O158" s="2"/>
      <c r="P158" s="2"/>
      <c r="Q158" s="73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45">
      <c r="A159" s="68"/>
      <c r="B159" s="2"/>
      <c r="C159" s="2"/>
      <c r="D159" s="2"/>
      <c r="E159" s="2"/>
      <c r="F159" s="2"/>
      <c r="G159" s="70" t="s">
        <v>20</v>
      </c>
      <c r="H159" s="70" t="s">
        <v>20</v>
      </c>
      <c r="I159" s="70" t="s">
        <v>20</v>
      </c>
      <c r="J159" s="70" t="s">
        <v>20</v>
      </c>
      <c r="K159" s="70" t="s">
        <v>20</v>
      </c>
      <c r="L159" s="70" t="s">
        <v>20</v>
      </c>
      <c r="M159" s="70" t="s">
        <v>20</v>
      </c>
      <c r="N159" s="70" t="s">
        <v>20</v>
      </c>
      <c r="O159" s="2"/>
      <c r="P159" s="2"/>
      <c r="Q159" s="73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45">
      <c r="A160" s="68"/>
      <c r="B160" s="2"/>
      <c r="C160" s="2"/>
      <c r="D160" s="2"/>
      <c r="E160" s="2"/>
      <c r="F160" s="2"/>
      <c r="G160" s="70" t="s">
        <v>20</v>
      </c>
      <c r="H160" s="70" t="s">
        <v>20</v>
      </c>
      <c r="I160" s="70" t="s">
        <v>20</v>
      </c>
      <c r="J160" s="70" t="s">
        <v>20</v>
      </c>
      <c r="K160" s="70" t="s">
        <v>20</v>
      </c>
      <c r="L160" s="70" t="s">
        <v>20</v>
      </c>
      <c r="M160" s="70" t="s">
        <v>20</v>
      </c>
      <c r="N160" s="70" t="s">
        <v>20</v>
      </c>
      <c r="O160" s="2"/>
      <c r="P160" s="2"/>
      <c r="Q160" s="73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45">
      <c r="A161" s="68"/>
      <c r="B161" s="2"/>
      <c r="C161" s="2"/>
      <c r="D161" s="2"/>
      <c r="E161" s="2"/>
      <c r="F161" s="2"/>
      <c r="G161" s="70" t="s">
        <v>20</v>
      </c>
      <c r="H161" s="70" t="s">
        <v>20</v>
      </c>
      <c r="I161" s="70" t="s">
        <v>20</v>
      </c>
      <c r="J161" s="70" t="s">
        <v>20</v>
      </c>
      <c r="K161" s="70" t="s">
        <v>20</v>
      </c>
      <c r="L161" s="70" t="s">
        <v>20</v>
      </c>
      <c r="M161" s="70" t="s">
        <v>20</v>
      </c>
      <c r="N161" s="70" t="s">
        <v>20</v>
      </c>
      <c r="O161" s="2"/>
      <c r="P161" s="2"/>
      <c r="Q161" s="73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45">
      <c r="A162" s="68"/>
      <c r="B162" s="2"/>
      <c r="C162" s="2"/>
      <c r="D162" s="2"/>
      <c r="E162" s="2"/>
      <c r="F162" s="2"/>
      <c r="G162" s="70" t="s">
        <v>20</v>
      </c>
      <c r="H162" s="70" t="s">
        <v>20</v>
      </c>
      <c r="I162" s="70" t="s">
        <v>20</v>
      </c>
      <c r="J162" s="70" t="s">
        <v>20</v>
      </c>
      <c r="K162" s="70" t="s">
        <v>20</v>
      </c>
      <c r="L162" s="70" t="s">
        <v>20</v>
      </c>
      <c r="M162" s="70" t="s">
        <v>20</v>
      </c>
      <c r="N162" s="70" t="s">
        <v>20</v>
      </c>
      <c r="O162" s="2"/>
      <c r="P162" s="2"/>
      <c r="Q162" s="73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45">
      <c r="A163" s="68"/>
      <c r="B163" s="2"/>
      <c r="C163" s="2"/>
      <c r="D163" s="2"/>
      <c r="E163" s="2"/>
      <c r="F163" s="2"/>
      <c r="G163" s="70" t="s">
        <v>20</v>
      </c>
      <c r="H163" s="70" t="s">
        <v>20</v>
      </c>
      <c r="I163" s="70" t="s">
        <v>20</v>
      </c>
      <c r="J163" s="70" t="s">
        <v>20</v>
      </c>
      <c r="K163" s="70" t="s">
        <v>20</v>
      </c>
      <c r="L163" s="70" t="s">
        <v>20</v>
      </c>
      <c r="M163" s="70" t="s">
        <v>20</v>
      </c>
      <c r="N163" s="70" t="s">
        <v>20</v>
      </c>
      <c r="O163" s="2"/>
      <c r="P163" s="2"/>
      <c r="Q163" s="73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45">
      <c r="A164" s="68"/>
      <c r="B164" s="2"/>
      <c r="C164" s="2"/>
      <c r="D164" s="2"/>
      <c r="E164" s="2"/>
      <c r="F164" s="2"/>
      <c r="G164" s="70" t="s">
        <v>20</v>
      </c>
      <c r="H164" s="70" t="s">
        <v>20</v>
      </c>
      <c r="I164" s="70" t="s">
        <v>20</v>
      </c>
      <c r="J164" s="70" t="s">
        <v>20</v>
      </c>
      <c r="K164" s="70" t="s">
        <v>20</v>
      </c>
      <c r="L164" s="70" t="s">
        <v>20</v>
      </c>
      <c r="M164" s="70" t="s">
        <v>20</v>
      </c>
      <c r="N164" s="70" t="s">
        <v>20</v>
      </c>
      <c r="O164" s="2"/>
      <c r="P164" s="2"/>
      <c r="Q164" s="73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45">
      <c r="A165" s="6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73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45">
      <c r="A166" s="6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73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45">
      <c r="A167" s="6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73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45">
      <c r="A168" s="6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73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45">
      <c r="A169" s="6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73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45">
      <c r="A170" s="6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73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45">
      <c r="A171" s="6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73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45">
      <c r="A172" s="6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73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45">
      <c r="A173" s="6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73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45">
      <c r="A174" s="6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73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45">
      <c r="A175" s="6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73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45">
      <c r="A176" s="6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3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45">
      <c r="A177" s="6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3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45">
      <c r="A178" s="6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73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45">
      <c r="A179" s="6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73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45">
      <c r="A180" s="6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73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45">
      <c r="A181" s="6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73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45">
      <c r="A182" s="6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73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45">
      <c r="A183" s="6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73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45">
      <c r="A184" s="6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73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45">
      <c r="A185" s="6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73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45">
      <c r="A186" s="6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73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45">
      <c r="A187" s="6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73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45">
      <c r="A188" s="6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73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45">
      <c r="A189" s="6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73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45">
      <c r="A190" s="6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73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45">
      <c r="A191" s="6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73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45">
      <c r="A192" s="6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73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45">
      <c r="A193" s="6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73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45">
      <c r="A194" s="6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73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45">
      <c r="A195" s="6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73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45">
      <c r="A196" s="6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73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45">
      <c r="A197" s="6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73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45">
      <c r="A198" s="6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73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45">
      <c r="A199" s="6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73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45">
      <c r="A200" s="6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73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45">
      <c r="A201" s="6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73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45">
      <c r="A202" s="6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73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45">
      <c r="A203" s="6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73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45">
      <c r="A204" s="6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73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45">
      <c r="A205" s="6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73"/>
      <c r="R205" s="2"/>
      <c r="AA205" s="2"/>
    </row>
    <row r="206" spans="1:27" x14ac:dyDescent="0.45">
      <c r="A206" s="6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73"/>
      <c r="R206" s="2"/>
      <c r="AA206" s="2"/>
    </row>
    <row r="207" spans="1:27" s="2" customFormat="1" x14ac:dyDescent="0.45">
      <c r="A207" s="29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74"/>
      <c r="S207"/>
      <c r="T207"/>
      <c r="U207"/>
      <c r="V207"/>
      <c r="W207"/>
      <c r="X207"/>
      <c r="Y207"/>
      <c r="Z207"/>
    </row>
    <row r="208" spans="1:27" s="2" customFormat="1" x14ac:dyDescent="0.45">
      <c r="A208" s="29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74"/>
      <c r="S208"/>
      <c r="T208"/>
      <c r="U208"/>
      <c r="V208"/>
      <c r="W208"/>
      <c r="X208"/>
      <c r="Y208"/>
      <c r="Z208"/>
    </row>
    <row r="209" spans="1:27" s="2" customFormat="1" x14ac:dyDescent="0.45">
      <c r="A209" s="2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74"/>
      <c r="S209"/>
      <c r="T209"/>
      <c r="U209"/>
      <c r="V209"/>
      <c r="W209"/>
      <c r="X209"/>
      <c r="Y209"/>
      <c r="Z209"/>
    </row>
    <row r="210" spans="1:27" s="2" customFormat="1" x14ac:dyDescent="0.45">
      <c r="A210" s="29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74"/>
      <c r="S210"/>
      <c r="T210"/>
      <c r="U210"/>
      <c r="V210"/>
      <c r="W210"/>
      <c r="X210"/>
      <c r="Y210"/>
      <c r="Z210"/>
    </row>
    <row r="211" spans="1:27" s="2" customFormat="1" x14ac:dyDescent="0.45">
      <c r="A211" s="29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74"/>
      <c r="S211"/>
      <c r="T211"/>
      <c r="U211"/>
      <c r="V211"/>
      <c r="W211"/>
      <c r="X211"/>
      <c r="Y211"/>
      <c r="Z211"/>
    </row>
    <row r="212" spans="1:27" s="2" customFormat="1" x14ac:dyDescent="0.45">
      <c r="A212" s="29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74"/>
      <c r="S212"/>
      <c r="T212"/>
      <c r="U212"/>
      <c r="V212"/>
      <c r="W212"/>
      <c r="X212"/>
      <c r="Y212"/>
      <c r="Z212"/>
    </row>
    <row r="213" spans="1:27" s="2" customFormat="1" x14ac:dyDescent="0.45">
      <c r="A213" s="29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74"/>
      <c r="S213"/>
      <c r="T213"/>
      <c r="U213"/>
      <c r="V213"/>
      <c r="W213"/>
      <c r="X213"/>
      <c r="Y213"/>
      <c r="Z213"/>
    </row>
    <row r="214" spans="1:27" s="2" customFormat="1" x14ac:dyDescent="0.45">
      <c r="A214" s="29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74"/>
      <c r="S214"/>
      <c r="T214"/>
      <c r="U214"/>
      <c r="V214"/>
      <c r="W214"/>
      <c r="X214"/>
      <c r="Y214"/>
      <c r="Z214"/>
    </row>
    <row r="215" spans="1:27" s="2" customFormat="1" x14ac:dyDescent="0.45">
      <c r="A215" s="29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74"/>
      <c r="S215"/>
      <c r="T215"/>
      <c r="U215"/>
      <c r="V215"/>
      <c r="W215"/>
      <c r="X215"/>
      <c r="Y215"/>
      <c r="Z215"/>
    </row>
    <row r="216" spans="1:27" s="2" customFormat="1" x14ac:dyDescent="0.45">
      <c r="A216" s="29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74"/>
      <c r="S216"/>
      <c r="T216"/>
      <c r="U216"/>
      <c r="V216"/>
      <c r="W216"/>
      <c r="X216"/>
      <c r="Y216"/>
      <c r="Z216"/>
    </row>
    <row r="217" spans="1:27" s="2" customFormat="1" x14ac:dyDescent="0.45">
      <c r="A217" s="29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74"/>
      <c r="S217"/>
      <c r="T217"/>
      <c r="U217"/>
      <c r="V217"/>
      <c r="W217"/>
      <c r="X217"/>
      <c r="Y217"/>
      <c r="Z217"/>
    </row>
    <row r="218" spans="1:27" s="2" customFormat="1" x14ac:dyDescent="0.45">
      <c r="A218" s="29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74"/>
      <c r="S218"/>
      <c r="T218"/>
      <c r="U218"/>
      <c r="V218"/>
      <c r="W218"/>
      <c r="X218"/>
      <c r="Y218"/>
      <c r="Z218"/>
    </row>
    <row r="219" spans="1:27" s="2" customFormat="1" x14ac:dyDescent="0.45">
      <c r="A219" s="2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74"/>
      <c r="S219"/>
      <c r="T219"/>
      <c r="U219"/>
      <c r="V219"/>
      <c r="W219"/>
      <c r="X219"/>
      <c r="Y219"/>
      <c r="Z219"/>
    </row>
    <row r="220" spans="1:27" s="2" customFormat="1" x14ac:dyDescent="0.45">
      <c r="A220" s="29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74"/>
      <c r="R220"/>
      <c r="S220"/>
      <c r="T220"/>
      <c r="U220"/>
      <c r="V220"/>
      <c r="W220"/>
      <c r="X220"/>
      <c r="Y220"/>
      <c r="Z220"/>
      <c r="AA220"/>
    </row>
    <row r="221" spans="1:27" s="2" customFormat="1" x14ac:dyDescent="0.45">
      <c r="A221" s="29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74"/>
      <c r="R221"/>
      <c r="S221"/>
      <c r="T221"/>
      <c r="U221"/>
      <c r="V221"/>
      <c r="W221"/>
      <c r="X221"/>
      <c r="Y221"/>
      <c r="Z221"/>
      <c r="AA221"/>
    </row>
    <row r="222" spans="1:27" s="2" customFormat="1" x14ac:dyDescent="0.45">
      <c r="A222" s="29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74"/>
      <c r="R222"/>
      <c r="S222"/>
      <c r="T222"/>
      <c r="U222"/>
      <c r="V222"/>
      <c r="W222"/>
      <c r="X222"/>
      <c r="Y222"/>
      <c r="Z222"/>
      <c r="AA222"/>
    </row>
    <row r="223" spans="1:27" s="2" customFormat="1" x14ac:dyDescent="0.45">
      <c r="A223" s="29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74"/>
      <c r="R223"/>
      <c r="S223"/>
      <c r="T223"/>
      <c r="U223"/>
      <c r="V223"/>
      <c r="W223"/>
      <c r="X223"/>
      <c r="Y223"/>
      <c r="Z223"/>
      <c r="AA223"/>
    </row>
    <row r="224" spans="1:27" s="2" customFormat="1" x14ac:dyDescent="0.45">
      <c r="A224" s="29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74"/>
      <c r="R224"/>
      <c r="S224"/>
      <c r="T224"/>
      <c r="U224"/>
      <c r="V224"/>
      <c r="W224"/>
      <c r="X224"/>
      <c r="Y224"/>
      <c r="Z224"/>
      <c r="AA224"/>
    </row>
  </sheetData>
  <mergeCells count="2">
    <mergeCell ref="A3:E4"/>
    <mergeCell ref="T7:Z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24"/>
  <sheetViews>
    <sheetView zoomScaleNormal="100" workbookViewId="0">
      <selection activeCell="W30" sqref="W30"/>
    </sheetView>
  </sheetViews>
  <sheetFormatPr defaultColWidth="9.1328125" defaultRowHeight="14.25" x14ac:dyDescent="0.45"/>
  <cols>
    <col min="1" max="1" width="9.1328125" style="29"/>
    <col min="2" max="2" width="10.73046875" bestFit="1" customWidth="1"/>
    <col min="3" max="3" width="11.1328125" customWidth="1"/>
    <col min="5" max="5" width="7.265625" customWidth="1"/>
    <col min="6" max="6" width="5.86328125" customWidth="1"/>
    <col min="7" max="14" width="12" customWidth="1"/>
    <col min="15" max="16" width="5.86328125" customWidth="1"/>
    <col min="17" max="17" width="9.1328125" style="74"/>
    <col min="18" max="18" width="4.73046875" customWidth="1"/>
  </cols>
  <sheetData>
    <row r="1" spans="1:36" s="125" customFormat="1" ht="28.5" x14ac:dyDescent="0.85">
      <c r="A1" s="129" t="s">
        <v>77</v>
      </c>
      <c r="AJ1" s="126"/>
    </row>
    <row r="2" spans="1:36" s="125" customFormat="1" ht="18" x14ac:dyDescent="0.55000000000000004">
      <c r="A2" s="127"/>
      <c r="AJ2" s="126"/>
    </row>
    <row r="3" spans="1:36" s="122" customFormat="1" ht="18" x14ac:dyDescent="0.55000000000000004">
      <c r="A3" s="167" t="s">
        <v>34</v>
      </c>
      <c r="B3" s="167"/>
      <c r="C3" s="167"/>
      <c r="D3" s="167"/>
      <c r="E3" s="167"/>
      <c r="G3" s="128" t="s">
        <v>35</v>
      </c>
      <c r="P3" s="128" t="s">
        <v>36</v>
      </c>
    </row>
    <row r="4" spans="1:36" s="122" customFormat="1" ht="18" x14ac:dyDescent="0.55000000000000004">
      <c r="A4" s="167"/>
      <c r="B4" s="167"/>
      <c r="C4" s="167"/>
      <c r="D4" s="167"/>
      <c r="E4" s="167"/>
      <c r="AJ4" s="128"/>
    </row>
    <row r="5" spans="1:36" ht="28.9" thickBot="1" x14ac:dyDescent="0.5">
      <c r="A5" s="66" t="s">
        <v>9</v>
      </c>
      <c r="B5" s="60" t="s">
        <v>10</v>
      </c>
      <c r="C5" s="1" t="s">
        <v>13</v>
      </c>
      <c r="D5" s="1" t="s">
        <v>14</v>
      </c>
      <c r="E5" s="1" t="s">
        <v>15</v>
      </c>
      <c r="F5" s="2"/>
      <c r="G5" s="70" t="s">
        <v>37</v>
      </c>
      <c r="H5" s="70" t="s">
        <v>13</v>
      </c>
      <c r="I5" s="70" t="s">
        <v>38</v>
      </c>
      <c r="J5" s="70" t="s">
        <v>15</v>
      </c>
      <c r="K5" s="70"/>
      <c r="L5" s="70" t="s">
        <v>39</v>
      </c>
      <c r="M5" s="70" t="s">
        <v>40</v>
      </c>
      <c r="N5" s="70" t="s">
        <v>41</v>
      </c>
      <c r="O5" s="2"/>
      <c r="P5" s="2"/>
      <c r="Q5" s="71" t="s">
        <v>76</v>
      </c>
      <c r="R5" s="2"/>
      <c r="S5" s="4" t="s">
        <v>43</v>
      </c>
      <c r="T5" s="3"/>
      <c r="U5" s="2"/>
      <c r="V5" s="3"/>
      <c r="W5" s="26" t="s">
        <v>44</v>
      </c>
      <c r="X5" s="25" t="s">
        <v>20</v>
      </c>
      <c r="Y5" s="3"/>
      <c r="Z5" s="3"/>
      <c r="AA5" s="2"/>
    </row>
    <row r="6" spans="1:36" x14ac:dyDescent="0.45">
      <c r="A6" s="67" t="str">
        <f>IF('Ambient Data'!A8="*","*",'Ambient Data'!A8)</f>
        <v>*</v>
      </c>
      <c r="B6" s="40" t="str">
        <f>IF(ISNUMBER('Ambient Data'!B8),'Ambient Data'!B8,"*")</f>
        <v>*</v>
      </c>
      <c r="C6" s="11" t="str">
        <f>IF(ISNUMBER('Ambient Data'!E8),'Mixed Values'!Z10,"*")</f>
        <v>*</v>
      </c>
      <c r="D6" s="11" t="str">
        <f>IF(ISNUMBER('Ambient Data'!F8),'Mixed Values'!AA10,"*")</f>
        <v>*</v>
      </c>
      <c r="E6" s="11" t="str">
        <f>IF(ISNUMBER('Ambient Data'!G8),'Mixed Values'!AB10,"*")</f>
        <v>*</v>
      </c>
      <c r="F6" s="2"/>
      <c r="G6" s="70" t="s">
        <v>20</v>
      </c>
      <c r="H6" s="70" t="s">
        <v>20</v>
      </c>
      <c r="I6" s="70" t="s">
        <v>20</v>
      </c>
      <c r="J6" s="70" t="s">
        <v>20</v>
      </c>
      <c r="K6" s="70" t="s">
        <v>20</v>
      </c>
      <c r="L6" s="70" t="s">
        <v>20</v>
      </c>
      <c r="M6" s="70" t="s">
        <v>20</v>
      </c>
      <c r="N6" s="70" t="s">
        <v>20</v>
      </c>
      <c r="O6" s="2"/>
      <c r="P6" s="2"/>
      <c r="Q6" s="72" t="str">
        <f>N6</f>
        <v>*</v>
      </c>
      <c r="R6" s="2"/>
      <c r="S6" s="2"/>
      <c r="T6" s="21" t="s">
        <v>45</v>
      </c>
      <c r="U6" s="22"/>
      <c r="V6" s="22"/>
      <c r="W6" s="22"/>
      <c r="X6" s="22"/>
      <c r="Y6" s="22"/>
      <c r="Z6" s="23"/>
      <c r="AA6" s="2"/>
    </row>
    <row r="7" spans="1:36" ht="15" customHeight="1" x14ac:dyDescent="0.45">
      <c r="A7" s="67" t="str">
        <f>IF('Ambient Data'!A9="*","*",'Ambient Data'!A9)</f>
        <v>*</v>
      </c>
      <c r="B7" s="40" t="str">
        <f>IF(ISNUMBER('Ambient Data'!B9),'Ambient Data'!B9,"*")</f>
        <v>*</v>
      </c>
      <c r="C7" s="11" t="str">
        <f>IF(ISNUMBER('Ambient Data'!E9),'Mixed Values'!Z11,"*")</f>
        <v>*</v>
      </c>
      <c r="D7" s="11" t="str">
        <f>IF(ISNUMBER('Ambient Data'!F9),'Mixed Values'!AA11,"*")</f>
        <v>*</v>
      </c>
      <c r="E7" s="11" t="str">
        <f>IF(ISNUMBER('Ambient Data'!G9),'Mixed Values'!AB11,"*")</f>
        <v>*</v>
      </c>
      <c r="F7" s="2"/>
      <c r="G7" s="70" t="s">
        <v>20</v>
      </c>
      <c r="H7" s="70" t="s">
        <v>20</v>
      </c>
      <c r="I7" s="70" t="s">
        <v>20</v>
      </c>
      <c r="J7" s="70" t="s">
        <v>20</v>
      </c>
      <c r="K7" s="70" t="s">
        <v>20</v>
      </c>
      <c r="L7" s="70" t="s">
        <v>20</v>
      </c>
      <c r="M7" s="70" t="s">
        <v>20</v>
      </c>
      <c r="N7" s="70" t="s">
        <v>20</v>
      </c>
      <c r="O7" s="2"/>
      <c r="P7" s="2"/>
      <c r="Q7" s="72" t="str">
        <f t="shared" ref="Q7:Q53" si="0">N7</f>
        <v>*</v>
      </c>
      <c r="R7" s="2"/>
      <c r="S7" s="2"/>
      <c r="T7" s="168"/>
      <c r="U7" s="168"/>
      <c r="V7" s="168"/>
      <c r="W7" s="168"/>
      <c r="X7" s="168"/>
      <c r="Y7" s="168"/>
      <c r="Z7" s="169"/>
      <c r="AA7" s="2"/>
    </row>
    <row r="8" spans="1:36" x14ac:dyDescent="0.45">
      <c r="A8" s="67" t="str">
        <f>IF('Ambient Data'!A10="*","*",'Ambient Data'!A10)</f>
        <v>*</v>
      </c>
      <c r="B8" s="40" t="str">
        <f>IF(ISNUMBER('Ambient Data'!B10),'Ambient Data'!B10,"*")</f>
        <v>*</v>
      </c>
      <c r="C8" s="11" t="str">
        <f>IF(ISNUMBER('Ambient Data'!E10),'Mixed Values'!Z12,"*")</f>
        <v>*</v>
      </c>
      <c r="D8" s="11" t="str">
        <f>IF(ISNUMBER('Ambient Data'!F10),'Mixed Values'!AA12,"*")</f>
        <v>*</v>
      </c>
      <c r="E8" s="11" t="str">
        <f>IF(ISNUMBER('Ambient Data'!G10),'Mixed Values'!AB12,"*")</f>
        <v>*</v>
      </c>
      <c r="F8" s="2"/>
      <c r="G8" s="70" t="s">
        <v>20</v>
      </c>
      <c r="H8" s="70" t="s">
        <v>20</v>
      </c>
      <c r="I8" s="70" t="s">
        <v>20</v>
      </c>
      <c r="J8" s="70" t="s">
        <v>20</v>
      </c>
      <c r="K8" s="70" t="s">
        <v>20</v>
      </c>
      <c r="L8" s="70" t="s">
        <v>20</v>
      </c>
      <c r="M8" s="70" t="s">
        <v>20</v>
      </c>
      <c r="N8" s="70" t="s">
        <v>20</v>
      </c>
      <c r="O8" s="2"/>
      <c r="P8" s="2"/>
      <c r="Q8" s="72" t="str">
        <f t="shared" si="0"/>
        <v>*</v>
      </c>
      <c r="R8" s="2"/>
      <c r="S8" s="2"/>
      <c r="T8" s="170"/>
      <c r="U8" s="170"/>
      <c r="V8" s="170"/>
      <c r="W8" s="170"/>
      <c r="X8" s="170"/>
      <c r="Y8" s="170"/>
      <c r="Z8" s="171"/>
      <c r="AA8" s="2"/>
    </row>
    <row r="9" spans="1:36" x14ac:dyDescent="0.45">
      <c r="A9" s="67" t="str">
        <f>IF('Ambient Data'!A11="*","*",'Ambient Data'!A11)</f>
        <v>*</v>
      </c>
      <c r="B9" s="40" t="str">
        <f>IF(ISNUMBER('Ambient Data'!B11),'Ambient Data'!B11,"*")</f>
        <v>*</v>
      </c>
      <c r="C9" s="11" t="str">
        <f>IF(ISNUMBER('Ambient Data'!E11),'Mixed Values'!Z13,"*")</f>
        <v>*</v>
      </c>
      <c r="D9" s="11" t="str">
        <f>IF(ISNUMBER('Ambient Data'!F11),'Mixed Values'!AA13,"*")</f>
        <v>*</v>
      </c>
      <c r="E9" s="11" t="str">
        <f>IF(ISNUMBER('Ambient Data'!G11),'Mixed Values'!AB13,"*")</f>
        <v>*</v>
      </c>
      <c r="F9" s="2"/>
      <c r="G9" s="70" t="s">
        <v>20</v>
      </c>
      <c r="H9" s="70" t="s">
        <v>20</v>
      </c>
      <c r="I9" s="70" t="s">
        <v>20</v>
      </c>
      <c r="J9" s="70" t="s">
        <v>20</v>
      </c>
      <c r="K9" s="70" t="s">
        <v>20</v>
      </c>
      <c r="L9" s="70" t="s">
        <v>20</v>
      </c>
      <c r="M9" s="70" t="s">
        <v>20</v>
      </c>
      <c r="N9" s="70" t="s">
        <v>20</v>
      </c>
      <c r="O9" s="2"/>
      <c r="P9" s="2"/>
      <c r="Q9" s="72" t="str">
        <f t="shared" si="0"/>
        <v>*</v>
      </c>
      <c r="R9" s="2"/>
      <c r="S9" s="2"/>
      <c r="T9" s="170"/>
      <c r="U9" s="170"/>
      <c r="V9" s="170"/>
      <c r="W9" s="170"/>
      <c r="X9" s="170"/>
      <c r="Y9" s="170"/>
      <c r="Z9" s="171"/>
      <c r="AA9" s="2"/>
    </row>
    <row r="10" spans="1:36" ht="15" customHeight="1" x14ac:dyDescent="0.45">
      <c r="A10" s="67" t="str">
        <f>IF('Ambient Data'!A12="*","*",'Ambient Data'!A12)</f>
        <v>*</v>
      </c>
      <c r="B10" s="40" t="str">
        <f>IF(ISNUMBER('Ambient Data'!B12),'Ambient Data'!B12,"*")</f>
        <v>*</v>
      </c>
      <c r="C10" s="11" t="str">
        <f>IF(ISNUMBER('Ambient Data'!E12),'Mixed Values'!Z14,"*")</f>
        <v>*</v>
      </c>
      <c r="D10" s="11" t="str">
        <f>IF(ISNUMBER('Ambient Data'!F12),'Mixed Values'!AA14,"*")</f>
        <v>*</v>
      </c>
      <c r="E10" s="11" t="str">
        <f>IF(ISNUMBER('Ambient Data'!G12),'Mixed Values'!AB14,"*")</f>
        <v>*</v>
      </c>
      <c r="F10" s="2"/>
      <c r="G10" s="70" t="s">
        <v>20</v>
      </c>
      <c r="H10" s="70" t="s">
        <v>20</v>
      </c>
      <c r="I10" s="70" t="s">
        <v>20</v>
      </c>
      <c r="J10" s="70" t="s">
        <v>20</v>
      </c>
      <c r="K10" s="70" t="s">
        <v>20</v>
      </c>
      <c r="L10" s="70" t="s">
        <v>20</v>
      </c>
      <c r="M10" s="70" t="s">
        <v>20</v>
      </c>
      <c r="N10" s="70" t="s">
        <v>20</v>
      </c>
      <c r="O10" s="2"/>
      <c r="P10" s="2"/>
      <c r="Q10" s="72" t="str">
        <f t="shared" si="0"/>
        <v>*</v>
      </c>
      <c r="R10" s="2"/>
      <c r="S10" s="2"/>
      <c r="T10" s="170"/>
      <c r="U10" s="170"/>
      <c r="V10" s="170"/>
      <c r="W10" s="170"/>
      <c r="X10" s="170"/>
      <c r="Y10" s="170"/>
      <c r="Z10" s="171"/>
      <c r="AA10" s="2"/>
    </row>
    <row r="11" spans="1:36" x14ac:dyDescent="0.45">
      <c r="A11" s="67" t="str">
        <f>IF('Ambient Data'!A13="*","*",'Ambient Data'!A13)</f>
        <v>*</v>
      </c>
      <c r="B11" s="40" t="str">
        <f>IF(ISNUMBER('Ambient Data'!B13),'Ambient Data'!B13,"*")</f>
        <v>*</v>
      </c>
      <c r="C11" s="11" t="str">
        <f>IF(ISNUMBER('Ambient Data'!E13),'Mixed Values'!Z15,"*")</f>
        <v>*</v>
      </c>
      <c r="D11" s="11" t="str">
        <f>IF(ISNUMBER('Ambient Data'!F13),'Mixed Values'!AA15,"*")</f>
        <v>*</v>
      </c>
      <c r="E11" s="11" t="str">
        <f>IF(ISNUMBER('Ambient Data'!G13),'Mixed Values'!AB15,"*")</f>
        <v>*</v>
      </c>
      <c r="F11" s="2"/>
      <c r="G11" s="70" t="s">
        <v>20</v>
      </c>
      <c r="H11" s="70" t="s">
        <v>20</v>
      </c>
      <c r="I11" s="70" t="s">
        <v>20</v>
      </c>
      <c r="J11" s="70" t="s">
        <v>20</v>
      </c>
      <c r="K11" s="70" t="s">
        <v>20</v>
      </c>
      <c r="L11" s="70" t="s">
        <v>20</v>
      </c>
      <c r="M11" s="70" t="s">
        <v>20</v>
      </c>
      <c r="N11" s="70" t="s">
        <v>20</v>
      </c>
      <c r="O11" s="2"/>
      <c r="P11" s="2"/>
      <c r="Q11" s="72" t="str">
        <f t="shared" si="0"/>
        <v>*</v>
      </c>
      <c r="R11" s="2"/>
      <c r="S11" s="2"/>
      <c r="T11" s="170"/>
      <c r="U11" s="170"/>
      <c r="V11" s="170"/>
      <c r="W11" s="170"/>
      <c r="X11" s="170"/>
      <c r="Y11" s="170"/>
      <c r="Z11" s="171"/>
      <c r="AA11" s="2"/>
    </row>
    <row r="12" spans="1:36" ht="15" customHeight="1" x14ac:dyDescent="0.45">
      <c r="A12" s="67" t="str">
        <f>IF('Ambient Data'!A14="*","*",'Ambient Data'!A14)</f>
        <v>*</v>
      </c>
      <c r="B12" s="40" t="str">
        <f>IF(ISNUMBER('Ambient Data'!B14),'Ambient Data'!B14,"*")</f>
        <v>*</v>
      </c>
      <c r="C12" s="11" t="str">
        <f>IF(ISNUMBER('Ambient Data'!E14),'Mixed Values'!Z16,"*")</f>
        <v>*</v>
      </c>
      <c r="D12" s="11" t="str">
        <f>IF(ISNUMBER('Ambient Data'!F14),'Mixed Values'!AA16,"*")</f>
        <v>*</v>
      </c>
      <c r="E12" s="11" t="str">
        <f>IF(ISNUMBER('Ambient Data'!G14),'Mixed Values'!AB16,"*")</f>
        <v>*</v>
      </c>
      <c r="F12" s="2"/>
      <c r="G12" s="70" t="s">
        <v>20</v>
      </c>
      <c r="H12" s="70" t="s">
        <v>20</v>
      </c>
      <c r="I12" s="70" t="s">
        <v>20</v>
      </c>
      <c r="J12" s="70" t="s">
        <v>20</v>
      </c>
      <c r="K12" s="70" t="s">
        <v>20</v>
      </c>
      <c r="L12" s="70" t="s">
        <v>20</v>
      </c>
      <c r="M12" s="70" t="s">
        <v>20</v>
      </c>
      <c r="N12" s="70" t="s">
        <v>20</v>
      </c>
      <c r="O12" s="2"/>
      <c r="P12" s="2"/>
      <c r="Q12" s="72" t="str">
        <f t="shared" si="0"/>
        <v>*</v>
      </c>
      <c r="R12" s="2"/>
      <c r="S12" s="2"/>
      <c r="T12" s="170"/>
      <c r="U12" s="170"/>
      <c r="V12" s="170"/>
      <c r="W12" s="170"/>
      <c r="X12" s="170"/>
      <c r="Y12" s="170"/>
      <c r="Z12" s="171"/>
      <c r="AA12" s="2"/>
    </row>
    <row r="13" spans="1:36" x14ac:dyDescent="0.45">
      <c r="A13" s="67" t="str">
        <f>IF('Ambient Data'!A15="*","*",'Ambient Data'!A15)</f>
        <v>*</v>
      </c>
      <c r="B13" s="40" t="str">
        <f>IF(ISNUMBER('Ambient Data'!B15),'Ambient Data'!B15,"*")</f>
        <v>*</v>
      </c>
      <c r="C13" s="11" t="str">
        <f>IF(ISNUMBER('Ambient Data'!E15),'Mixed Values'!Z17,"*")</f>
        <v>*</v>
      </c>
      <c r="D13" s="11" t="str">
        <f>IF(ISNUMBER('Ambient Data'!F15),'Mixed Values'!AA17,"*")</f>
        <v>*</v>
      </c>
      <c r="E13" s="11" t="str">
        <f>IF(ISNUMBER('Ambient Data'!G15),'Mixed Values'!AB17,"*")</f>
        <v>*</v>
      </c>
      <c r="F13" s="2"/>
      <c r="G13" s="70" t="s">
        <v>20</v>
      </c>
      <c r="H13" s="70" t="s">
        <v>20</v>
      </c>
      <c r="I13" s="70" t="s">
        <v>20</v>
      </c>
      <c r="J13" s="70" t="s">
        <v>20</v>
      </c>
      <c r="K13" s="70" t="s">
        <v>20</v>
      </c>
      <c r="L13" s="70" t="s">
        <v>20</v>
      </c>
      <c r="M13" s="70" t="s">
        <v>20</v>
      </c>
      <c r="N13" s="70" t="s">
        <v>20</v>
      </c>
      <c r="O13" s="2"/>
      <c r="P13" s="2"/>
      <c r="Q13" s="72" t="str">
        <f t="shared" si="0"/>
        <v>*</v>
      </c>
      <c r="R13" s="2"/>
      <c r="S13" s="2"/>
      <c r="T13" s="170"/>
      <c r="U13" s="170"/>
      <c r="V13" s="170"/>
      <c r="W13" s="170"/>
      <c r="X13" s="170"/>
      <c r="Y13" s="170"/>
      <c r="Z13" s="171"/>
      <c r="AA13" s="2"/>
    </row>
    <row r="14" spans="1:36" ht="15" customHeight="1" x14ac:dyDescent="0.45">
      <c r="A14" s="67" t="str">
        <f>IF('Ambient Data'!A16="*","*",'Ambient Data'!A16)</f>
        <v>*</v>
      </c>
      <c r="B14" s="40" t="str">
        <f>IF(ISNUMBER('Ambient Data'!B16),'Ambient Data'!B16,"*")</f>
        <v>*</v>
      </c>
      <c r="C14" s="11" t="str">
        <f>IF(ISNUMBER('Ambient Data'!E16),'Mixed Values'!Z18,"*")</f>
        <v>*</v>
      </c>
      <c r="D14" s="11" t="str">
        <f>IF(ISNUMBER('Ambient Data'!F16),'Mixed Values'!AA18,"*")</f>
        <v>*</v>
      </c>
      <c r="E14" s="11" t="str">
        <f>IF(ISNUMBER('Ambient Data'!G16),'Mixed Values'!AB18,"*")</f>
        <v>*</v>
      </c>
      <c r="F14" s="2"/>
      <c r="G14" s="70" t="s">
        <v>20</v>
      </c>
      <c r="H14" s="70" t="s">
        <v>20</v>
      </c>
      <c r="I14" s="70" t="s">
        <v>20</v>
      </c>
      <c r="J14" s="70" t="s">
        <v>20</v>
      </c>
      <c r="K14" s="70" t="s">
        <v>20</v>
      </c>
      <c r="L14" s="70" t="s">
        <v>20</v>
      </c>
      <c r="M14" s="70" t="s">
        <v>20</v>
      </c>
      <c r="N14" s="70" t="s">
        <v>20</v>
      </c>
      <c r="O14" s="2"/>
      <c r="P14" s="2"/>
      <c r="Q14" s="72" t="str">
        <f t="shared" si="0"/>
        <v>*</v>
      </c>
      <c r="R14" s="2"/>
      <c r="S14" s="2"/>
      <c r="T14" s="170"/>
      <c r="U14" s="170"/>
      <c r="V14" s="170"/>
      <c r="W14" s="170"/>
      <c r="X14" s="170"/>
      <c r="Y14" s="170"/>
      <c r="Z14" s="171"/>
      <c r="AA14" s="2"/>
    </row>
    <row r="15" spans="1:36" x14ac:dyDescent="0.45">
      <c r="A15" s="67" t="str">
        <f>IF('Ambient Data'!A17="*","*",'Ambient Data'!A17)</f>
        <v>*</v>
      </c>
      <c r="B15" s="40" t="str">
        <f>IF(ISNUMBER('Ambient Data'!B17),'Ambient Data'!B17,"*")</f>
        <v>*</v>
      </c>
      <c r="C15" s="11" t="str">
        <f>IF(ISNUMBER('Ambient Data'!E17),'Mixed Values'!Z19,"*")</f>
        <v>*</v>
      </c>
      <c r="D15" s="11" t="str">
        <f>IF(ISNUMBER('Ambient Data'!F17),'Mixed Values'!AA19,"*")</f>
        <v>*</v>
      </c>
      <c r="E15" s="11" t="str">
        <f>IF(ISNUMBER('Ambient Data'!G17),'Mixed Values'!AB19,"*")</f>
        <v>*</v>
      </c>
      <c r="F15" s="2"/>
      <c r="G15" s="70" t="s">
        <v>20</v>
      </c>
      <c r="H15" s="70" t="s">
        <v>20</v>
      </c>
      <c r="I15" s="70" t="s">
        <v>20</v>
      </c>
      <c r="J15" s="70" t="s">
        <v>20</v>
      </c>
      <c r="K15" s="70" t="s">
        <v>20</v>
      </c>
      <c r="L15" s="70" t="s">
        <v>20</v>
      </c>
      <c r="M15" s="70" t="s">
        <v>20</v>
      </c>
      <c r="N15" s="70" t="s">
        <v>20</v>
      </c>
      <c r="O15" s="2"/>
      <c r="P15" s="2"/>
      <c r="Q15" s="72" t="str">
        <f t="shared" si="0"/>
        <v>*</v>
      </c>
      <c r="R15" s="2"/>
      <c r="S15" s="2"/>
      <c r="T15" s="170"/>
      <c r="U15" s="170"/>
      <c r="V15" s="170"/>
      <c r="W15" s="170"/>
      <c r="X15" s="170"/>
      <c r="Y15" s="170"/>
      <c r="Z15" s="171"/>
      <c r="AA15" s="2"/>
    </row>
    <row r="16" spans="1:36" x14ac:dyDescent="0.45">
      <c r="A16" s="67" t="str">
        <f>IF('Ambient Data'!A18="*","*",'Ambient Data'!A18)</f>
        <v>*</v>
      </c>
      <c r="B16" s="40" t="str">
        <f>IF(ISNUMBER('Ambient Data'!B18),'Ambient Data'!B18,"*")</f>
        <v>*</v>
      </c>
      <c r="C16" s="11" t="str">
        <f>IF(ISNUMBER('Ambient Data'!E18),'Mixed Values'!Z20,"*")</f>
        <v>*</v>
      </c>
      <c r="D16" s="11" t="str">
        <f>IF(ISNUMBER('Ambient Data'!F18),'Mixed Values'!AA20,"*")</f>
        <v>*</v>
      </c>
      <c r="E16" s="11" t="str">
        <f>IF(ISNUMBER('Ambient Data'!G18),'Mixed Values'!AB20,"*")</f>
        <v>*</v>
      </c>
      <c r="F16" s="2"/>
      <c r="G16" s="70" t="s">
        <v>20</v>
      </c>
      <c r="H16" s="70" t="s">
        <v>20</v>
      </c>
      <c r="I16" s="70" t="s">
        <v>20</v>
      </c>
      <c r="J16" s="70" t="s">
        <v>20</v>
      </c>
      <c r="K16" s="70" t="s">
        <v>20</v>
      </c>
      <c r="L16" s="70" t="s">
        <v>20</v>
      </c>
      <c r="M16" s="70" t="s">
        <v>20</v>
      </c>
      <c r="N16" s="70" t="s">
        <v>20</v>
      </c>
      <c r="O16" s="2"/>
      <c r="P16" s="2"/>
      <c r="Q16" s="72" t="str">
        <f t="shared" si="0"/>
        <v>*</v>
      </c>
      <c r="R16" s="2"/>
      <c r="S16" s="2"/>
      <c r="T16" s="170"/>
      <c r="U16" s="170"/>
      <c r="V16" s="170"/>
      <c r="W16" s="170"/>
      <c r="X16" s="170"/>
      <c r="Y16" s="170"/>
      <c r="Z16" s="171"/>
      <c r="AA16" s="2"/>
    </row>
    <row r="17" spans="1:27" ht="15" customHeight="1" x14ac:dyDescent="0.45">
      <c r="A17" s="67" t="str">
        <f>IF('Ambient Data'!A19="*","*",'Ambient Data'!A19)</f>
        <v>*</v>
      </c>
      <c r="B17" s="40" t="str">
        <f>IF(ISNUMBER('Ambient Data'!B19),'Ambient Data'!B19,"*")</f>
        <v>*</v>
      </c>
      <c r="C17" s="11" t="str">
        <f>IF(ISNUMBER('Ambient Data'!E19),'Mixed Values'!Z21,"*")</f>
        <v>*</v>
      </c>
      <c r="D17" s="11" t="str">
        <f>IF(ISNUMBER('Ambient Data'!F19),'Mixed Values'!AA21,"*")</f>
        <v>*</v>
      </c>
      <c r="E17" s="11" t="str">
        <f>IF(ISNUMBER('Ambient Data'!G19),'Mixed Values'!AB21,"*")</f>
        <v>*</v>
      </c>
      <c r="F17" s="2"/>
      <c r="G17" s="70" t="s">
        <v>20</v>
      </c>
      <c r="H17" s="70" t="s">
        <v>20</v>
      </c>
      <c r="I17" s="70" t="s">
        <v>20</v>
      </c>
      <c r="J17" s="70" t="s">
        <v>20</v>
      </c>
      <c r="K17" s="70" t="s">
        <v>20</v>
      </c>
      <c r="L17" s="70" t="s">
        <v>20</v>
      </c>
      <c r="M17" s="70" t="s">
        <v>20</v>
      </c>
      <c r="N17" s="70" t="s">
        <v>20</v>
      </c>
      <c r="O17" s="2"/>
      <c r="P17" s="2"/>
      <c r="Q17" s="72" t="str">
        <f t="shared" si="0"/>
        <v>*</v>
      </c>
      <c r="R17" s="2"/>
      <c r="S17" s="2"/>
      <c r="T17" s="172"/>
      <c r="U17" s="172"/>
      <c r="V17" s="172"/>
      <c r="W17" s="172"/>
      <c r="X17" s="172"/>
      <c r="Y17" s="172"/>
      <c r="Z17" s="173"/>
      <c r="AA17" s="2"/>
    </row>
    <row r="18" spans="1:27" ht="15" customHeight="1" x14ac:dyDescent="0.45">
      <c r="A18" s="67" t="str">
        <f>IF('Ambient Data'!A20="*","*",'Ambient Data'!A20)</f>
        <v>*</v>
      </c>
      <c r="B18" s="40" t="str">
        <f>IF(ISNUMBER('Ambient Data'!B20),'Ambient Data'!B20,"*")</f>
        <v>*</v>
      </c>
      <c r="C18" s="11" t="str">
        <f>IF(ISNUMBER('Ambient Data'!E20),'Mixed Values'!Z22,"*")</f>
        <v>*</v>
      </c>
      <c r="D18" s="11" t="str">
        <f>IF(ISNUMBER('Ambient Data'!F20),'Mixed Values'!AA22,"*")</f>
        <v>*</v>
      </c>
      <c r="E18" s="11" t="str">
        <f>IF(ISNUMBER('Ambient Data'!G20),'Mixed Values'!AB22,"*")</f>
        <v>*</v>
      </c>
      <c r="F18" s="2"/>
      <c r="G18" s="70" t="s">
        <v>20</v>
      </c>
      <c r="H18" s="70" t="s">
        <v>20</v>
      </c>
      <c r="I18" s="70" t="s">
        <v>20</v>
      </c>
      <c r="J18" s="70" t="s">
        <v>20</v>
      </c>
      <c r="K18" s="70" t="s">
        <v>20</v>
      </c>
      <c r="L18" s="70" t="s">
        <v>20</v>
      </c>
      <c r="M18" s="70" t="s">
        <v>20</v>
      </c>
      <c r="N18" s="70" t="s">
        <v>20</v>
      </c>
      <c r="O18" s="2"/>
      <c r="P18" s="2"/>
      <c r="Q18" s="72" t="str">
        <f t="shared" si="0"/>
        <v>*</v>
      </c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65" thickBot="1" x14ac:dyDescent="0.5">
      <c r="A19" s="67" t="str">
        <f>IF('Ambient Data'!A21="*","*",'Ambient Data'!A21)</f>
        <v>*</v>
      </c>
      <c r="B19" s="40" t="str">
        <f>IF(ISNUMBER('Ambient Data'!B21),'Ambient Data'!B21,"*")</f>
        <v>*</v>
      </c>
      <c r="C19" s="11" t="str">
        <f>IF(ISNUMBER('Ambient Data'!E21),'Mixed Values'!Z23,"*")</f>
        <v>*</v>
      </c>
      <c r="D19" s="11" t="str">
        <f>IF(ISNUMBER('Ambient Data'!F21),'Mixed Values'!AA23,"*")</f>
        <v>*</v>
      </c>
      <c r="E19" s="11" t="str">
        <f>IF(ISNUMBER('Ambient Data'!G21),'Mixed Values'!AB23,"*")</f>
        <v>*</v>
      </c>
      <c r="F19" s="2"/>
      <c r="G19" s="70" t="s">
        <v>20</v>
      </c>
      <c r="H19" s="70" t="s">
        <v>20</v>
      </c>
      <c r="I19" s="70" t="s">
        <v>20</v>
      </c>
      <c r="J19" s="70" t="s">
        <v>20</v>
      </c>
      <c r="K19" s="70" t="s">
        <v>20</v>
      </c>
      <c r="L19" s="70" t="s">
        <v>20</v>
      </c>
      <c r="M19" s="70" t="s">
        <v>20</v>
      </c>
      <c r="N19" s="70" t="s">
        <v>20</v>
      </c>
      <c r="O19" s="2"/>
      <c r="P19" s="2"/>
      <c r="Q19" s="72" t="str">
        <f t="shared" si="0"/>
        <v>*</v>
      </c>
      <c r="R19" s="2"/>
      <c r="S19" s="4" t="s">
        <v>8</v>
      </c>
      <c r="T19" s="3"/>
      <c r="U19" s="28" t="s">
        <v>41</v>
      </c>
      <c r="V19" s="3"/>
      <c r="W19" s="3"/>
      <c r="X19" s="3"/>
      <c r="Y19" s="3"/>
      <c r="Z19" s="3"/>
      <c r="AA19" s="2"/>
    </row>
    <row r="20" spans="1:27" x14ac:dyDescent="0.45">
      <c r="A20" s="67" t="str">
        <f>IF('Ambient Data'!A22="*","*",'Ambient Data'!A22)</f>
        <v>*</v>
      </c>
      <c r="B20" s="40" t="str">
        <f>IF(ISNUMBER('Ambient Data'!B22),'Ambient Data'!B22,"*")</f>
        <v>*</v>
      </c>
      <c r="C20" s="11" t="str">
        <f>IF(ISNUMBER('Ambient Data'!E22),'Mixed Values'!Z24,"*")</f>
        <v>*</v>
      </c>
      <c r="D20" s="11" t="str">
        <f>IF(ISNUMBER('Ambient Data'!F22),'Mixed Values'!AA24,"*")</f>
        <v>*</v>
      </c>
      <c r="E20" s="11" t="str">
        <f>IF(ISNUMBER('Ambient Data'!G22),'Mixed Values'!AB24,"*")</f>
        <v>*</v>
      </c>
      <c r="F20" s="2"/>
      <c r="G20" s="70" t="s">
        <v>20</v>
      </c>
      <c r="H20" s="70" t="s">
        <v>20</v>
      </c>
      <c r="I20" s="70" t="s">
        <v>20</v>
      </c>
      <c r="J20" s="70" t="s">
        <v>20</v>
      </c>
      <c r="K20" s="70" t="s">
        <v>20</v>
      </c>
      <c r="L20" s="70" t="s">
        <v>20</v>
      </c>
      <c r="M20" s="70" t="s">
        <v>20</v>
      </c>
      <c r="N20" s="70" t="s">
        <v>20</v>
      </c>
      <c r="O20" s="2"/>
      <c r="P20" s="2"/>
      <c r="Q20" s="72" t="str">
        <f t="shared" si="0"/>
        <v>*</v>
      </c>
      <c r="R20" s="2"/>
      <c r="S20" s="2"/>
      <c r="T20" s="2" t="s">
        <v>46</v>
      </c>
      <c r="U20" s="57" t="str">
        <f>IF(ISNUMBER(Q$6),PERCENTILE(Q$6:Q$53,0.1),"*")</f>
        <v>*</v>
      </c>
      <c r="V20" s="41"/>
      <c r="W20" s="2"/>
      <c r="X20" s="2"/>
      <c r="Y20" s="2"/>
      <c r="Z20" s="2"/>
      <c r="AA20" s="2"/>
    </row>
    <row r="21" spans="1:27" x14ac:dyDescent="0.45">
      <c r="A21" s="67" t="str">
        <f>IF('Ambient Data'!A23="*","*",'Ambient Data'!A23)</f>
        <v>*</v>
      </c>
      <c r="B21" s="40" t="str">
        <f>IF(ISNUMBER('Ambient Data'!B23),'Ambient Data'!B23,"*")</f>
        <v>*</v>
      </c>
      <c r="C21" s="11" t="str">
        <f>IF(ISNUMBER('Ambient Data'!E23),'Mixed Values'!Z25,"*")</f>
        <v>*</v>
      </c>
      <c r="D21" s="11" t="str">
        <f>IF(ISNUMBER('Ambient Data'!F23),'Mixed Values'!AA25,"*")</f>
        <v>*</v>
      </c>
      <c r="E21" s="11" t="str">
        <f>IF(ISNUMBER('Ambient Data'!G23),'Mixed Values'!AB25,"*")</f>
        <v>*</v>
      </c>
      <c r="F21" s="2"/>
      <c r="G21" s="70" t="s">
        <v>20</v>
      </c>
      <c r="H21" s="70" t="s">
        <v>20</v>
      </c>
      <c r="I21" s="70" t="s">
        <v>20</v>
      </c>
      <c r="J21" s="70" t="s">
        <v>20</v>
      </c>
      <c r="K21" s="70" t="s">
        <v>20</v>
      </c>
      <c r="L21" s="70" t="s">
        <v>20</v>
      </c>
      <c r="M21" s="70" t="s">
        <v>20</v>
      </c>
      <c r="N21" s="70" t="s">
        <v>20</v>
      </c>
      <c r="O21" s="2"/>
      <c r="P21" s="2"/>
      <c r="Q21" s="72" t="str">
        <f t="shared" si="0"/>
        <v>*</v>
      </c>
      <c r="R21" s="2"/>
      <c r="S21" s="2"/>
      <c r="T21" s="2" t="s">
        <v>21</v>
      </c>
      <c r="U21" s="38" t="str">
        <f>IF(ISNUMBER(Q$6),MAX(Q$6:Q$53),"*")</f>
        <v>*</v>
      </c>
      <c r="V21" s="41"/>
      <c r="W21" s="2"/>
      <c r="X21" s="2"/>
      <c r="Y21" s="2"/>
      <c r="Z21" s="2"/>
      <c r="AA21" s="2"/>
    </row>
    <row r="22" spans="1:27" x14ac:dyDescent="0.45">
      <c r="A22" s="67" t="str">
        <f>IF('Ambient Data'!A24="*","*",'Ambient Data'!A24)</f>
        <v>*</v>
      </c>
      <c r="B22" s="40" t="str">
        <f>IF(ISNUMBER('Ambient Data'!B24),'Ambient Data'!B24,"*")</f>
        <v>*</v>
      </c>
      <c r="C22" s="11" t="str">
        <f>IF(ISNUMBER('Ambient Data'!E24),'Mixed Values'!Z26,"*")</f>
        <v>*</v>
      </c>
      <c r="D22" s="11" t="str">
        <f>IF(ISNUMBER('Ambient Data'!F24),'Mixed Values'!AA26,"*")</f>
        <v>*</v>
      </c>
      <c r="E22" s="11" t="str">
        <f>IF(ISNUMBER('Ambient Data'!G24),'Mixed Values'!AB26,"*")</f>
        <v>*</v>
      </c>
      <c r="F22" s="2"/>
      <c r="G22" s="70" t="s">
        <v>20</v>
      </c>
      <c r="H22" s="70" t="s">
        <v>20</v>
      </c>
      <c r="I22" s="70" t="s">
        <v>20</v>
      </c>
      <c r="J22" s="70" t="s">
        <v>20</v>
      </c>
      <c r="K22" s="70" t="s">
        <v>20</v>
      </c>
      <c r="L22" s="70" t="s">
        <v>20</v>
      </c>
      <c r="M22" s="70" t="s">
        <v>20</v>
      </c>
      <c r="N22" s="70" t="s">
        <v>20</v>
      </c>
      <c r="O22" s="2"/>
      <c r="P22" s="2"/>
      <c r="Q22" s="72" t="str">
        <f t="shared" si="0"/>
        <v>*</v>
      </c>
      <c r="R22" s="2"/>
      <c r="S22" s="2"/>
      <c r="T22" s="2" t="s">
        <v>19</v>
      </c>
      <c r="U22" s="38" t="str">
        <f>IF(ISNUMBER(Q$6),MIN(Q$6:Q$53),"*")</f>
        <v>*</v>
      </c>
      <c r="V22" s="41"/>
      <c r="W22" s="2"/>
      <c r="X22" s="2"/>
      <c r="Y22" s="2"/>
      <c r="Z22" s="2"/>
      <c r="AA22" s="2"/>
    </row>
    <row r="23" spans="1:27" x14ac:dyDescent="0.45">
      <c r="A23" s="67" t="str">
        <f>IF('Ambient Data'!A25="*","*",'Ambient Data'!A25)</f>
        <v>*</v>
      </c>
      <c r="B23" s="40" t="str">
        <f>IF(ISNUMBER('Ambient Data'!B25),'Ambient Data'!B25,"*")</f>
        <v>*</v>
      </c>
      <c r="C23" s="11" t="str">
        <f>IF(ISNUMBER('Ambient Data'!E25),'Mixed Values'!Z27,"*")</f>
        <v>*</v>
      </c>
      <c r="D23" s="11" t="str">
        <f>IF(ISNUMBER('Ambient Data'!F25),'Mixed Values'!AA27,"*")</f>
        <v>*</v>
      </c>
      <c r="E23" s="11" t="str">
        <f>IF(ISNUMBER('Ambient Data'!G25),'Mixed Values'!AB27,"*")</f>
        <v>*</v>
      </c>
      <c r="F23" s="2"/>
      <c r="G23" s="70" t="s">
        <v>20</v>
      </c>
      <c r="H23" s="70" t="s">
        <v>20</v>
      </c>
      <c r="I23" s="70" t="s">
        <v>20</v>
      </c>
      <c r="J23" s="70" t="s">
        <v>20</v>
      </c>
      <c r="K23" s="70" t="s">
        <v>20</v>
      </c>
      <c r="L23" s="70" t="s">
        <v>20</v>
      </c>
      <c r="M23" s="70" t="s">
        <v>20</v>
      </c>
      <c r="N23" s="70" t="s">
        <v>20</v>
      </c>
      <c r="O23" s="2"/>
      <c r="P23" s="2"/>
      <c r="Q23" s="72" t="str">
        <f t="shared" si="0"/>
        <v>*</v>
      </c>
      <c r="R23" s="2"/>
      <c r="S23" s="2"/>
      <c r="T23" s="2" t="s">
        <v>47</v>
      </c>
      <c r="U23" s="38" t="str">
        <f>IF(ISNUMBER(Q6),COUNT(Q6:Q53),"*")</f>
        <v>*</v>
      </c>
      <c r="V23" s="41"/>
      <c r="W23" s="2"/>
      <c r="X23" s="2"/>
      <c r="Y23" s="2"/>
      <c r="Z23" s="2"/>
      <c r="AA23" s="2"/>
    </row>
    <row r="24" spans="1:27" x14ac:dyDescent="0.45">
      <c r="A24" s="67" t="str">
        <f>IF('Ambient Data'!A26="*","*",'Ambient Data'!A26)</f>
        <v>*</v>
      </c>
      <c r="B24" s="40" t="str">
        <f>IF(ISNUMBER('Ambient Data'!B26),'Ambient Data'!B26,"*")</f>
        <v>*</v>
      </c>
      <c r="C24" s="11" t="str">
        <f>IF(ISNUMBER('Ambient Data'!E26),'Mixed Values'!Z28,"*")</f>
        <v>*</v>
      </c>
      <c r="D24" s="11" t="str">
        <f>IF(ISNUMBER('Ambient Data'!F26),'Mixed Values'!AA28,"*")</f>
        <v>*</v>
      </c>
      <c r="E24" s="11" t="str">
        <f>IF(ISNUMBER('Ambient Data'!G26),'Mixed Values'!AB28,"*")</f>
        <v>*</v>
      </c>
      <c r="F24" s="2"/>
      <c r="G24" s="70" t="s">
        <v>20</v>
      </c>
      <c r="H24" s="70" t="s">
        <v>20</v>
      </c>
      <c r="I24" s="70" t="s">
        <v>20</v>
      </c>
      <c r="J24" s="70" t="s">
        <v>20</v>
      </c>
      <c r="K24" s="70" t="s">
        <v>20</v>
      </c>
      <c r="L24" s="70" t="s">
        <v>20</v>
      </c>
      <c r="M24" s="70" t="s">
        <v>20</v>
      </c>
      <c r="N24" s="70" t="s">
        <v>20</v>
      </c>
      <c r="O24" s="2"/>
      <c r="P24" s="2"/>
      <c r="Q24" s="72" t="str">
        <f t="shared" si="0"/>
        <v>*</v>
      </c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45">
      <c r="A25" s="67" t="str">
        <f>IF('Ambient Data'!A27="*","*",'Ambient Data'!A27)</f>
        <v>*</v>
      </c>
      <c r="B25" s="40" t="str">
        <f>IF(ISNUMBER('Ambient Data'!B27),'Ambient Data'!B27,"*")</f>
        <v>*</v>
      </c>
      <c r="C25" s="11" t="str">
        <f>IF(ISNUMBER('Ambient Data'!E27),'Mixed Values'!Z29,"*")</f>
        <v>*</v>
      </c>
      <c r="D25" s="11" t="str">
        <f>IF(ISNUMBER('Ambient Data'!F27),'Mixed Values'!AA29,"*")</f>
        <v>*</v>
      </c>
      <c r="E25" s="11" t="str">
        <f>IF(ISNUMBER('Ambient Data'!G27),'Mixed Values'!AB29,"*")</f>
        <v>*</v>
      </c>
      <c r="F25" s="2"/>
      <c r="G25" s="70" t="s">
        <v>20</v>
      </c>
      <c r="H25" s="70" t="s">
        <v>20</v>
      </c>
      <c r="I25" s="70" t="s">
        <v>20</v>
      </c>
      <c r="J25" s="70" t="s">
        <v>20</v>
      </c>
      <c r="K25" s="70" t="s">
        <v>20</v>
      </c>
      <c r="L25" s="70" t="s">
        <v>20</v>
      </c>
      <c r="M25" s="70" t="s">
        <v>20</v>
      </c>
      <c r="N25" s="70" t="s">
        <v>20</v>
      </c>
      <c r="O25" s="2"/>
      <c r="P25" s="2"/>
      <c r="Q25" s="72" t="str">
        <f t="shared" si="0"/>
        <v>*</v>
      </c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45">
      <c r="A26" s="67" t="str">
        <f>IF('Ambient Data'!A28="*","*",'Ambient Data'!A28)</f>
        <v>*</v>
      </c>
      <c r="B26" s="40" t="str">
        <f>IF(ISNUMBER('Ambient Data'!B28),'Ambient Data'!B28,"*")</f>
        <v>*</v>
      </c>
      <c r="C26" s="11" t="str">
        <f>IF(ISNUMBER('Ambient Data'!E28),'Mixed Values'!Z30,"*")</f>
        <v>*</v>
      </c>
      <c r="D26" s="11" t="str">
        <f>IF(ISNUMBER('Ambient Data'!F28),'Mixed Values'!AA30,"*")</f>
        <v>*</v>
      </c>
      <c r="E26" s="11" t="str">
        <f>IF(ISNUMBER('Ambient Data'!G28),'Mixed Values'!AB30,"*")</f>
        <v>*</v>
      </c>
      <c r="F26" s="2"/>
      <c r="G26" s="70" t="s">
        <v>20</v>
      </c>
      <c r="H26" s="70" t="s">
        <v>20</v>
      </c>
      <c r="I26" s="70" t="s">
        <v>20</v>
      </c>
      <c r="J26" s="70" t="s">
        <v>20</v>
      </c>
      <c r="K26" s="70" t="s">
        <v>20</v>
      </c>
      <c r="L26" s="70" t="s">
        <v>20</v>
      </c>
      <c r="M26" s="70" t="s">
        <v>20</v>
      </c>
      <c r="N26" s="70" t="s">
        <v>20</v>
      </c>
      <c r="O26" s="2"/>
      <c r="P26" s="2"/>
      <c r="Q26" s="72" t="str">
        <f t="shared" si="0"/>
        <v>*</v>
      </c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45">
      <c r="A27" s="67" t="str">
        <f>IF('Ambient Data'!A29="*","*",'Ambient Data'!A29)</f>
        <v>*</v>
      </c>
      <c r="B27" s="40" t="str">
        <f>IF(ISNUMBER('Ambient Data'!B29),'Ambient Data'!B29,"*")</f>
        <v>*</v>
      </c>
      <c r="C27" s="11" t="str">
        <f>IF(ISNUMBER('Ambient Data'!E29),'Mixed Values'!Z31,"*")</f>
        <v>*</v>
      </c>
      <c r="D27" s="11" t="str">
        <f>IF(ISNUMBER('Ambient Data'!F29),'Mixed Values'!AA31,"*")</f>
        <v>*</v>
      </c>
      <c r="E27" s="11" t="str">
        <f>IF(ISNUMBER('Ambient Data'!G29),'Mixed Values'!AB31,"*")</f>
        <v>*</v>
      </c>
      <c r="F27" s="2"/>
      <c r="G27" s="70" t="s">
        <v>20</v>
      </c>
      <c r="H27" s="70" t="s">
        <v>20</v>
      </c>
      <c r="I27" s="70" t="s">
        <v>20</v>
      </c>
      <c r="J27" s="70" t="s">
        <v>20</v>
      </c>
      <c r="K27" s="70" t="s">
        <v>20</v>
      </c>
      <c r="L27" s="70" t="s">
        <v>20</v>
      </c>
      <c r="M27" s="70" t="s">
        <v>20</v>
      </c>
      <c r="N27" s="70" t="s">
        <v>20</v>
      </c>
      <c r="O27" s="2"/>
      <c r="P27" s="2"/>
      <c r="Q27" s="72" t="str">
        <f t="shared" si="0"/>
        <v>*</v>
      </c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45">
      <c r="A28" s="67" t="str">
        <f>IF('Ambient Data'!A30="*","*",'Ambient Data'!A30)</f>
        <v>*</v>
      </c>
      <c r="B28" s="40" t="str">
        <f>IF(ISNUMBER('Ambient Data'!B30),'Ambient Data'!B30,"*")</f>
        <v>*</v>
      </c>
      <c r="C28" s="11" t="str">
        <f>IF(ISNUMBER('Ambient Data'!E30),'Mixed Values'!Z32,"*")</f>
        <v>*</v>
      </c>
      <c r="D28" s="11" t="str">
        <f>IF(ISNUMBER('Ambient Data'!F30),'Mixed Values'!AA32,"*")</f>
        <v>*</v>
      </c>
      <c r="E28" s="11" t="str">
        <f>IF(ISNUMBER('Ambient Data'!G30),'Mixed Values'!AB32,"*")</f>
        <v>*</v>
      </c>
      <c r="F28" s="2"/>
      <c r="G28" s="70" t="s">
        <v>20</v>
      </c>
      <c r="H28" s="70" t="s">
        <v>20</v>
      </c>
      <c r="I28" s="70" t="s">
        <v>20</v>
      </c>
      <c r="J28" s="70" t="s">
        <v>20</v>
      </c>
      <c r="K28" s="70" t="s">
        <v>20</v>
      </c>
      <c r="L28" s="70" t="s">
        <v>20</v>
      </c>
      <c r="M28" s="70" t="s">
        <v>20</v>
      </c>
      <c r="N28" s="70" t="s">
        <v>20</v>
      </c>
      <c r="O28" s="2"/>
      <c r="P28" s="2"/>
      <c r="Q28" s="72" t="str">
        <f t="shared" si="0"/>
        <v>*</v>
      </c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45">
      <c r="A29" s="67" t="str">
        <f>IF('Ambient Data'!A31="*","*",'Ambient Data'!A31)</f>
        <v>*</v>
      </c>
      <c r="B29" s="40" t="str">
        <f>IF(ISNUMBER('Ambient Data'!B31),'Ambient Data'!B31,"*")</f>
        <v>*</v>
      </c>
      <c r="C29" s="11" t="str">
        <f>IF(ISNUMBER('Ambient Data'!E31),'Mixed Values'!Z33,"*")</f>
        <v>*</v>
      </c>
      <c r="D29" s="11" t="str">
        <f>IF(ISNUMBER('Ambient Data'!F31),'Mixed Values'!AA33,"*")</f>
        <v>*</v>
      </c>
      <c r="E29" s="11" t="str">
        <f>IF(ISNUMBER('Ambient Data'!G31),'Mixed Values'!AB33,"*")</f>
        <v>*</v>
      </c>
      <c r="F29" s="2"/>
      <c r="G29" s="70" t="s">
        <v>20</v>
      </c>
      <c r="H29" s="70" t="s">
        <v>20</v>
      </c>
      <c r="I29" s="70" t="s">
        <v>20</v>
      </c>
      <c r="J29" s="70" t="s">
        <v>20</v>
      </c>
      <c r="K29" s="70" t="s">
        <v>20</v>
      </c>
      <c r="L29" s="70" t="s">
        <v>20</v>
      </c>
      <c r="M29" s="70" t="s">
        <v>20</v>
      </c>
      <c r="N29" s="70" t="s">
        <v>20</v>
      </c>
      <c r="O29" s="2"/>
      <c r="P29" s="2"/>
      <c r="Q29" s="72" t="str">
        <f t="shared" si="0"/>
        <v>*</v>
      </c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45">
      <c r="A30" s="67" t="str">
        <f>IF('Ambient Data'!A32="*","*",'Ambient Data'!A32)</f>
        <v>*</v>
      </c>
      <c r="B30" s="40" t="str">
        <f>IF(ISNUMBER('Ambient Data'!B32),'Ambient Data'!B32,"*")</f>
        <v>*</v>
      </c>
      <c r="C30" s="11" t="str">
        <f>IF(ISNUMBER('Ambient Data'!E32),'Mixed Values'!Z34,"*")</f>
        <v>*</v>
      </c>
      <c r="D30" s="11" t="str">
        <f>IF(ISNUMBER('Ambient Data'!F32),'Mixed Values'!AA34,"*")</f>
        <v>*</v>
      </c>
      <c r="E30" s="11" t="str">
        <f>IF(ISNUMBER('Ambient Data'!G32),'Mixed Values'!AB34,"*")</f>
        <v>*</v>
      </c>
      <c r="F30" s="2"/>
      <c r="G30" s="70" t="s">
        <v>20</v>
      </c>
      <c r="H30" s="70" t="s">
        <v>20</v>
      </c>
      <c r="I30" s="70" t="s">
        <v>20</v>
      </c>
      <c r="J30" s="70" t="s">
        <v>20</v>
      </c>
      <c r="K30" s="70" t="s">
        <v>20</v>
      </c>
      <c r="L30" s="70" t="s">
        <v>20</v>
      </c>
      <c r="M30" s="70" t="s">
        <v>20</v>
      </c>
      <c r="N30" s="70" t="s">
        <v>20</v>
      </c>
      <c r="O30" s="2"/>
      <c r="P30" s="2"/>
      <c r="Q30" s="72" t="str">
        <f t="shared" si="0"/>
        <v>*</v>
      </c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45">
      <c r="A31" s="67" t="str">
        <f>IF('Ambient Data'!A33="*","*",'Ambient Data'!A33)</f>
        <v>*</v>
      </c>
      <c r="B31" s="40" t="str">
        <f>IF(ISNUMBER('Ambient Data'!B33),'Ambient Data'!B33,"*")</f>
        <v>*</v>
      </c>
      <c r="C31" s="11" t="str">
        <f>IF(ISNUMBER('Ambient Data'!E33),'Mixed Values'!Z35,"*")</f>
        <v>*</v>
      </c>
      <c r="D31" s="11" t="str">
        <f>IF(ISNUMBER('Ambient Data'!F33),'Mixed Values'!AA35,"*")</f>
        <v>*</v>
      </c>
      <c r="E31" s="11" t="str">
        <f>IF(ISNUMBER('Ambient Data'!G33),'Mixed Values'!AB35,"*")</f>
        <v>*</v>
      </c>
      <c r="F31" s="2"/>
      <c r="G31" s="70" t="s">
        <v>20</v>
      </c>
      <c r="H31" s="70" t="s">
        <v>20</v>
      </c>
      <c r="I31" s="70" t="s">
        <v>20</v>
      </c>
      <c r="J31" s="70" t="s">
        <v>20</v>
      </c>
      <c r="K31" s="70" t="s">
        <v>20</v>
      </c>
      <c r="L31" s="70" t="s">
        <v>20</v>
      </c>
      <c r="M31" s="70" t="s">
        <v>20</v>
      </c>
      <c r="N31" s="70" t="s">
        <v>20</v>
      </c>
      <c r="O31" s="2"/>
      <c r="P31" s="2"/>
      <c r="Q31" s="72" t="str">
        <f t="shared" si="0"/>
        <v>*</v>
      </c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45">
      <c r="A32" s="67" t="str">
        <f>IF('Ambient Data'!A34="*","*",'Ambient Data'!A34)</f>
        <v>*</v>
      </c>
      <c r="B32" s="40" t="str">
        <f>IF(ISNUMBER('Ambient Data'!B34),'Ambient Data'!B34,"*")</f>
        <v>*</v>
      </c>
      <c r="C32" s="11" t="str">
        <f>IF(ISNUMBER('Ambient Data'!E34),'Mixed Values'!Z36,"*")</f>
        <v>*</v>
      </c>
      <c r="D32" s="11" t="str">
        <f>IF(ISNUMBER('Ambient Data'!F34),'Mixed Values'!AA36,"*")</f>
        <v>*</v>
      </c>
      <c r="E32" s="11" t="str">
        <f>IF(ISNUMBER('Ambient Data'!G34),'Mixed Values'!AB36,"*")</f>
        <v>*</v>
      </c>
      <c r="F32" s="2"/>
      <c r="G32" s="70" t="s">
        <v>20</v>
      </c>
      <c r="H32" s="70" t="s">
        <v>20</v>
      </c>
      <c r="I32" s="70" t="s">
        <v>20</v>
      </c>
      <c r="J32" s="70" t="s">
        <v>20</v>
      </c>
      <c r="K32" s="70" t="s">
        <v>20</v>
      </c>
      <c r="L32" s="70" t="s">
        <v>20</v>
      </c>
      <c r="M32" s="70" t="s">
        <v>20</v>
      </c>
      <c r="N32" s="70" t="s">
        <v>20</v>
      </c>
      <c r="O32" s="2"/>
      <c r="P32" s="2"/>
      <c r="Q32" s="72" t="str">
        <f t="shared" si="0"/>
        <v>*</v>
      </c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45">
      <c r="A33" s="67" t="str">
        <f>IF('Ambient Data'!A35="*","*",'Ambient Data'!A35)</f>
        <v>*</v>
      </c>
      <c r="B33" s="40" t="str">
        <f>IF(ISNUMBER('Ambient Data'!B35),'Ambient Data'!B35,"*")</f>
        <v>*</v>
      </c>
      <c r="C33" s="11" t="str">
        <f>IF(ISNUMBER('Ambient Data'!E35),'Mixed Values'!Z37,"*")</f>
        <v>*</v>
      </c>
      <c r="D33" s="11" t="str">
        <f>IF(ISNUMBER('Ambient Data'!F35),'Mixed Values'!AA37,"*")</f>
        <v>*</v>
      </c>
      <c r="E33" s="11" t="str">
        <f>IF(ISNUMBER('Ambient Data'!G35),'Mixed Values'!AB37,"*")</f>
        <v>*</v>
      </c>
      <c r="F33" s="2"/>
      <c r="G33" s="70" t="s">
        <v>20</v>
      </c>
      <c r="H33" s="70" t="s">
        <v>20</v>
      </c>
      <c r="I33" s="70" t="s">
        <v>20</v>
      </c>
      <c r="J33" s="70" t="s">
        <v>20</v>
      </c>
      <c r="K33" s="70" t="s">
        <v>20</v>
      </c>
      <c r="L33" s="70" t="s">
        <v>20</v>
      </c>
      <c r="M33" s="70" t="s">
        <v>20</v>
      </c>
      <c r="N33" s="70" t="s">
        <v>20</v>
      </c>
      <c r="O33" s="2"/>
      <c r="P33" s="2"/>
      <c r="Q33" s="72" t="str">
        <f t="shared" si="0"/>
        <v>*</v>
      </c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45">
      <c r="A34" s="67" t="str">
        <f>IF('Ambient Data'!A36="*","*",'Ambient Data'!A36)</f>
        <v>*</v>
      </c>
      <c r="B34" s="40" t="str">
        <f>IF(ISNUMBER('Ambient Data'!B36),'Ambient Data'!B36,"*")</f>
        <v>*</v>
      </c>
      <c r="C34" s="11" t="str">
        <f>IF(ISNUMBER('Ambient Data'!E36),'Mixed Values'!Z38,"*")</f>
        <v>*</v>
      </c>
      <c r="D34" s="11" t="str">
        <f>IF(ISNUMBER('Ambient Data'!F36),'Mixed Values'!AA38,"*")</f>
        <v>*</v>
      </c>
      <c r="E34" s="11" t="str">
        <f>IF(ISNUMBER('Ambient Data'!G36),'Mixed Values'!AB38,"*")</f>
        <v>*</v>
      </c>
      <c r="F34" s="2"/>
      <c r="G34" s="70" t="s">
        <v>20</v>
      </c>
      <c r="H34" s="70" t="s">
        <v>20</v>
      </c>
      <c r="I34" s="70" t="s">
        <v>20</v>
      </c>
      <c r="J34" s="70" t="s">
        <v>20</v>
      </c>
      <c r="K34" s="70" t="s">
        <v>20</v>
      </c>
      <c r="L34" s="70" t="s">
        <v>20</v>
      </c>
      <c r="M34" s="70" t="s">
        <v>20</v>
      </c>
      <c r="N34" s="70" t="s">
        <v>20</v>
      </c>
      <c r="O34" s="2"/>
      <c r="P34" s="2"/>
      <c r="Q34" s="72" t="str">
        <f t="shared" si="0"/>
        <v>*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45">
      <c r="A35" s="67" t="str">
        <f>IF('Ambient Data'!A37="*","*",'Ambient Data'!A37)</f>
        <v>*</v>
      </c>
      <c r="B35" s="40" t="str">
        <f>IF(ISNUMBER('Ambient Data'!B37),'Ambient Data'!B37,"*")</f>
        <v>*</v>
      </c>
      <c r="C35" s="11" t="str">
        <f>IF(ISNUMBER('Ambient Data'!E37),'Mixed Values'!Z39,"*")</f>
        <v>*</v>
      </c>
      <c r="D35" s="11" t="str">
        <f>IF(ISNUMBER('Ambient Data'!F37),'Mixed Values'!AA39,"*")</f>
        <v>*</v>
      </c>
      <c r="E35" s="11" t="str">
        <f>IF(ISNUMBER('Ambient Data'!G37),'Mixed Values'!AB39,"*")</f>
        <v>*</v>
      </c>
      <c r="F35" s="2"/>
      <c r="G35" s="70" t="s">
        <v>20</v>
      </c>
      <c r="H35" s="70" t="s">
        <v>20</v>
      </c>
      <c r="I35" s="70" t="s">
        <v>20</v>
      </c>
      <c r="J35" s="70" t="s">
        <v>20</v>
      </c>
      <c r="K35" s="70" t="s">
        <v>20</v>
      </c>
      <c r="L35" s="70" t="s">
        <v>20</v>
      </c>
      <c r="M35" s="70" t="s">
        <v>20</v>
      </c>
      <c r="N35" s="70" t="s">
        <v>20</v>
      </c>
      <c r="O35" s="2"/>
      <c r="P35" s="2"/>
      <c r="Q35" s="72" t="str">
        <f t="shared" si="0"/>
        <v>*</v>
      </c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45">
      <c r="A36" s="67" t="str">
        <f>IF('Ambient Data'!A38="*","*",'Ambient Data'!A38)</f>
        <v>*</v>
      </c>
      <c r="B36" s="40" t="str">
        <f>IF(ISNUMBER('Ambient Data'!B38),'Ambient Data'!B38,"*")</f>
        <v>*</v>
      </c>
      <c r="C36" s="11" t="str">
        <f>IF(ISNUMBER('Ambient Data'!E38),'Mixed Values'!Z40,"*")</f>
        <v>*</v>
      </c>
      <c r="D36" s="11" t="str">
        <f>IF(ISNUMBER('Ambient Data'!F38),'Mixed Values'!AA40,"*")</f>
        <v>*</v>
      </c>
      <c r="E36" s="11" t="str">
        <f>IF(ISNUMBER('Ambient Data'!G38),'Mixed Values'!AB40,"*")</f>
        <v>*</v>
      </c>
      <c r="F36" s="2"/>
      <c r="G36" s="70" t="s">
        <v>20</v>
      </c>
      <c r="H36" s="70" t="s">
        <v>20</v>
      </c>
      <c r="I36" s="70" t="s">
        <v>20</v>
      </c>
      <c r="J36" s="70" t="s">
        <v>20</v>
      </c>
      <c r="K36" s="70" t="s">
        <v>20</v>
      </c>
      <c r="L36" s="70" t="s">
        <v>20</v>
      </c>
      <c r="M36" s="70" t="s">
        <v>20</v>
      </c>
      <c r="N36" s="70" t="s">
        <v>20</v>
      </c>
      <c r="O36" s="2"/>
      <c r="P36" s="2"/>
      <c r="Q36" s="72" t="str">
        <f t="shared" si="0"/>
        <v>*</v>
      </c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45">
      <c r="A37" s="67" t="str">
        <f>IF('Ambient Data'!A39="*","*",'Ambient Data'!A39)</f>
        <v>*</v>
      </c>
      <c r="B37" s="40" t="str">
        <f>IF(ISNUMBER('Ambient Data'!B39),'Ambient Data'!B39,"*")</f>
        <v>*</v>
      </c>
      <c r="C37" s="11" t="str">
        <f>IF(ISNUMBER('Ambient Data'!E39),'Mixed Values'!Z41,"*")</f>
        <v>*</v>
      </c>
      <c r="D37" s="11" t="str">
        <f>IF(ISNUMBER('Ambient Data'!F39),'Mixed Values'!AA41,"*")</f>
        <v>*</v>
      </c>
      <c r="E37" s="11" t="str">
        <f>IF(ISNUMBER('Ambient Data'!G39),'Mixed Values'!AB41,"*")</f>
        <v>*</v>
      </c>
      <c r="F37" s="2"/>
      <c r="G37" s="70" t="s">
        <v>20</v>
      </c>
      <c r="H37" s="70" t="s">
        <v>20</v>
      </c>
      <c r="I37" s="70" t="s">
        <v>20</v>
      </c>
      <c r="J37" s="70" t="s">
        <v>20</v>
      </c>
      <c r="K37" s="70" t="s">
        <v>20</v>
      </c>
      <c r="L37" s="70" t="s">
        <v>20</v>
      </c>
      <c r="M37" s="70" t="s">
        <v>20</v>
      </c>
      <c r="N37" s="70" t="s">
        <v>20</v>
      </c>
      <c r="O37" s="2"/>
      <c r="P37" s="2"/>
      <c r="Q37" s="72" t="str">
        <f t="shared" si="0"/>
        <v>*</v>
      </c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45">
      <c r="A38" s="67" t="str">
        <f>IF('Ambient Data'!A40="*","*",'Ambient Data'!A40)</f>
        <v>*</v>
      </c>
      <c r="B38" s="40" t="str">
        <f>IF(ISNUMBER('Ambient Data'!B40),'Ambient Data'!B40,"*")</f>
        <v>*</v>
      </c>
      <c r="C38" s="11" t="str">
        <f>IF(ISNUMBER('Ambient Data'!E40),'Mixed Values'!Z42,"*")</f>
        <v>*</v>
      </c>
      <c r="D38" s="11" t="str">
        <f>IF(ISNUMBER('Ambient Data'!F40),'Mixed Values'!AA42,"*")</f>
        <v>*</v>
      </c>
      <c r="E38" s="11" t="str">
        <f>IF(ISNUMBER('Ambient Data'!G40),'Mixed Values'!AB42,"*")</f>
        <v>*</v>
      </c>
      <c r="F38" s="2"/>
      <c r="G38" s="70" t="s">
        <v>20</v>
      </c>
      <c r="H38" s="70" t="s">
        <v>20</v>
      </c>
      <c r="I38" s="70" t="s">
        <v>20</v>
      </c>
      <c r="J38" s="70" t="s">
        <v>20</v>
      </c>
      <c r="K38" s="70" t="s">
        <v>20</v>
      </c>
      <c r="L38" s="70" t="s">
        <v>20</v>
      </c>
      <c r="M38" s="70" t="s">
        <v>20</v>
      </c>
      <c r="N38" s="70" t="s">
        <v>20</v>
      </c>
      <c r="O38" s="2"/>
      <c r="P38" s="2"/>
      <c r="Q38" s="72" t="str">
        <f t="shared" si="0"/>
        <v>*</v>
      </c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45">
      <c r="A39" s="67" t="str">
        <f>IF('Ambient Data'!A41="*","*",'Ambient Data'!A41)</f>
        <v>*</v>
      </c>
      <c r="B39" s="40" t="str">
        <f>IF(ISNUMBER('Ambient Data'!B41),'Ambient Data'!B41,"*")</f>
        <v>*</v>
      </c>
      <c r="C39" s="11" t="str">
        <f>IF(ISNUMBER('Ambient Data'!E41),'Mixed Values'!Z43,"*")</f>
        <v>*</v>
      </c>
      <c r="D39" s="11" t="str">
        <f>IF(ISNUMBER('Ambient Data'!F41),'Mixed Values'!AA43,"*")</f>
        <v>*</v>
      </c>
      <c r="E39" s="11" t="str">
        <f>IF(ISNUMBER('Ambient Data'!G41),'Mixed Values'!AB43,"*")</f>
        <v>*</v>
      </c>
      <c r="F39" s="2"/>
      <c r="G39" s="70" t="s">
        <v>20</v>
      </c>
      <c r="H39" s="70" t="s">
        <v>20</v>
      </c>
      <c r="I39" s="70" t="s">
        <v>20</v>
      </c>
      <c r="J39" s="70" t="s">
        <v>20</v>
      </c>
      <c r="K39" s="70" t="s">
        <v>20</v>
      </c>
      <c r="L39" s="70" t="s">
        <v>20</v>
      </c>
      <c r="M39" s="70" t="s">
        <v>20</v>
      </c>
      <c r="N39" s="70" t="s">
        <v>20</v>
      </c>
      <c r="O39" s="2"/>
      <c r="P39" s="2"/>
      <c r="Q39" s="72" t="str">
        <f t="shared" si="0"/>
        <v>*</v>
      </c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45">
      <c r="A40" s="67" t="str">
        <f>IF('Ambient Data'!A42="*","*",'Ambient Data'!A42)</f>
        <v>*</v>
      </c>
      <c r="B40" s="40" t="str">
        <f>IF(ISNUMBER('Ambient Data'!B42),'Ambient Data'!B42,"*")</f>
        <v>*</v>
      </c>
      <c r="C40" s="11" t="str">
        <f>IF(ISNUMBER('Ambient Data'!E42),'Mixed Values'!Z44,"*")</f>
        <v>*</v>
      </c>
      <c r="D40" s="11" t="str">
        <f>IF(ISNUMBER('Ambient Data'!F42),'Mixed Values'!AA44,"*")</f>
        <v>*</v>
      </c>
      <c r="E40" s="11" t="str">
        <f>IF(ISNUMBER('Ambient Data'!G42),'Mixed Values'!AB44,"*")</f>
        <v>*</v>
      </c>
      <c r="F40" s="2"/>
      <c r="G40" s="70" t="s">
        <v>20</v>
      </c>
      <c r="H40" s="70" t="s">
        <v>20</v>
      </c>
      <c r="I40" s="70" t="s">
        <v>20</v>
      </c>
      <c r="J40" s="70" t="s">
        <v>20</v>
      </c>
      <c r="K40" s="70" t="s">
        <v>20</v>
      </c>
      <c r="L40" s="70" t="s">
        <v>20</v>
      </c>
      <c r="M40" s="70" t="s">
        <v>20</v>
      </c>
      <c r="N40" s="70" t="s">
        <v>20</v>
      </c>
      <c r="O40" s="2"/>
      <c r="P40" s="2"/>
      <c r="Q40" s="72" t="str">
        <f t="shared" si="0"/>
        <v>*</v>
      </c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45">
      <c r="A41" s="67" t="str">
        <f>IF('Ambient Data'!A43="*","*",'Ambient Data'!A43)</f>
        <v>*</v>
      </c>
      <c r="B41" s="40" t="str">
        <f>IF(ISNUMBER('Ambient Data'!B43),'Ambient Data'!B43,"*")</f>
        <v>*</v>
      </c>
      <c r="C41" s="11" t="str">
        <f>IF(ISNUMBER('Ambient Data'!E43),'Mixed Values'!Z45,"*")</f>
        <v>*</v>
      </c>
      <c r="D41" s="11" t="str">
        <f>IF(ISNUMBER('Ambient Data'!F43),'Mixed Values'!AA45,"*")</f>
        <v>*</v>
      </c>
      <c r="E41" s="11" t="str">
        <f>IF(ISNUMBER('Ambient Data'!G43),'Mixed Values'!AB45,"*")</f>
        <v>*</v>
      </c>
      <c r="F41" s="2"/>
      <c r="G41" s="70" t="s">
        <v>20</v>
      </c>
      <c r="H41" s="70" t="s">
        <v>20</v>
      </c>
      <c r="I41" s="70" t="s">
        <v>20</v>
      </c>
      <c r="J41" s="70" t="s">
        <v>20</v>
      </c>
      <c r="K41" s="70" t="s">
        <v>20</v>
      </c>
      <c r="L41" s="70" t="s">
        <v>20</v>
      </c>
      <c r="M41" s="70" t="s">
        <v>20</v>
      </c>
      <c r="N41" s="70" t="s">
        <v>20</v>
      </c>
      <c r="O41" s="2"/>
      <c r="P41" s="2"/>
      <c r="Q41" s="72" t="str">
        <f t="shared" si="0"/>
        <v>*</v>
      </c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45">
      <c r="A42" s="67" t="str">
        <f>IF('Ambient Data'!A44="*","*",'Ambient Data'!A44)</f>
        <v>*</v>
      </c>
      <c r="B42" s="40" t="str">
        <f>IF(ISNUMBER('Ambient Data'!B44),'Ambient Data'!B44,"*")</f>
        <v>*</v>
      </c>
      <c r="C42" s="11" t="str">
        <f>IF(ISNUMBER('Ambient Data'!E44),'Mixed Values'!Z46,"*")</f>
        <v>*</v>
      </c>
      <c r="D42" s="11" t="str">
        <f>IF(ISNUMBER('Ambient Data'!F44),'Mixed Values'!AA46,"*")</f>
        <v>*</v>
      </c>
      <c r="E42" s="11" t="str">
        <f>IF(ISNUMBER('Ambient Data'!G44),'Mixed Values'!AB46,"*")</f>
        <v>*</v>
      </c>
      <c r="F42" s="2"/>
      <c r="G42" s="70" t="s">
        <v>20</v>
      </c>
      <c r="H42" s="70" t="s">
        <v>20</v>
      </c>
      <c r="I42" s="70" t="s">
        <v>20</v>
      </c>
      <c r="J42" s="70" t="s">
        <v>20</v>
      </c>
      <c r="K42" s="70" t="s">
        <v>20</v>
      </c>
      <c r="L42" s="70" t="s">
        <v>20</v>
      </c>
      <c r="M42" s="70" t="s">
        <v>20</v>
      </c>
      <c r="N42" s="70" t="s">
        <v>20</v>
      </c>
      <c r="O42" s="2"/>
      <c r="P42" s="2"/>
      <c r="Q42" s="72" t="str">
        <f t="shared" si="0"/>
        <v>*</v>
      </c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45">
      <c r="A43" s="67" t="str">
        <f>IF('Ambient Data'!A45="*","*",'Ambient Data'!A45)</f>
        <v>*</v>
      </c>
      <c r="B43" s="40" t="str">
        <f>IF(ISNUMBER('Ambient Data'!B45),'Ambient Data'!B45,"*")</f>
        <v>*</v>
      </c>
      <c r="C43" s="11" t="str">
        <f>IF(ISNUMBER('Ambient Data'!E45),'Mixed Values'!Z47,"*")</f>
        <v>*</v>
      </c>
      <c r="D43" s="11" t="str">
        <f>IF(ISNUMBER('Ambient Data'!F45),'Mixed Values'!AA47,"*")</f>
        <v>*</v>
      </c>
      <c r="E43" s="11" t="str">
        <f>IF(ISNUMBER('Ambient Data'!G45),'Mixed Values'!AB47,"*")</f>
        <v>*</v>
      </c>
      <c r="F43" s="2"/>
      <c r="G43" s="70" t="s">
        <v>20</v>
      </c>
      <c r="H43" s="70" t="s">
        <v>20</v>
      </c>
      <c r="I43" s="70" t="s">
        <v>20</v>
      </c>
      <c r="J43" s="70" t="s">
        <v>20</v>
      </c>
      <c r="K43" s="70" t="s">
        <v>20</v>
      </c>
      <c r="L43" s="70" t="s">
        <v>20</v>
      </c>
      <c r="M43" s="70" t="s">
        <v>20</v>
      </c>
      <c r="N43" s="70" t="s">
        <v>20</v>
      </c>
      <c r="O43" s="2"/>
      <c r="P43" s="2"/>
      <c r="Q43" s="72" t="str">
        <f t="shared" si="0"/>
        <v>*</v>
      </c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45">
      <c r="A44" s="67" t="str">
        <f>IF('Ambient Data'!A46="*","*",'Ambient Data'!A46)</f>
        <v>*</v>
      </c>
      <c r="B44" s="40" t="str">
        <f>IF(ISNUMBER('Ambient Data'!B46),'Ambient Data'!B46,"*")</f>
        <v>*</v>
      </c>
      <c r="C44" s="11" t="str">
        <f>IF(ISNUMBER('Ambient Data'!E46),'Mixed Values'!Z48,"*")</f>
        <v>*</v>
      </c>
      <c r="D44" s="11" t="str">
        <f>IF(ISNUMBER('Ambient Data'!F46),'Mixed Values'!AA48,"*")</f>
        <v>*</v>
      </c>
      <c r="E44" s="11" t="str">
        <f>IF(ISNUMBER('Ambient Data'!G46),'Mixed Values'!AB48,"*")</f>
        <v>*</v>
      </c>
      <c r="F44" s="2"/>
      <c r="G44" s="70" t="s">
        <v>20</v>
      </c>
      <c r="H44" s="70" t="s">
        <v>20</v>
      </c>
      <c r="I44" s="70" t="s">
        <v>20</v>
      </c>
      <c r="J44" s="70" t="s">
        <v>20</v>
      </c>
      <c r="K44" s="70" t="s">
        <v>20</v>
      </c>
      <c r="L44" s="70" t="s">
        <v>20</v>
      </c>
      <c r="M44" s="70" t="s">
        <v>20</v>
      </c>
      <c r="N44" s="70" t="s">
        <v>20</v>
      </c>
      <c r="O44" s="2"/>
      <c r="P44" s="2"/>
      <c r="Q44" s="72" t="str">
        <f t="shared" si="0"/>
        <v>*</v>
      </c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45">
      <c r="A45" s="67" t="str">
        <f>IF('Ambient Data'!A47="*","*",'Ambient Data'!A47)</f>
        <v>*</v>
      </c>
      <c r="B45" s="40" t="str">
        <f>IF(ISNUMBER('Ambient Data'!B47),'Ambient Data'!B47,"*")</f>
        <v>*</v>
      </c>
      <c r="C45" s="11" t="str">
        <f>IF(ISNUMBER('Ambient Data'!E47),'Mixed Values'!Z49,"*")</f>
        <v>*</v>
      </c>
      <c r="D45" s="11" t="str">
        <f>IF(ISNUMBER('Ambient Data'!F47),'Mixed Values'!AA49,"*")</f>
        <v>*</v>
      </c>
      <c r="E45" s="11" t="str">
        <f>IF(ISNUMBER('Ambient Data'!G47),'Mixed Values'!AB49,"*")</f>
        <v>*</v>
      </c>
      <c r="F45" s="2"/>
      <c r="G45" s="70" t="s">
        <v>20</v>
      </c>
      <c r="H45" s="70" t="s">
        <v>20</v>
      </c>
      <c r="I45" s="70" t="s">
        <v>20</v>
      </c>
      <c r="J45" s="70" t="s">
        <v>20</v>
      </c>
      <c r="K45" s="70" t="s">
        <v>20</v>
      </c>
      <c r="L45" s="70" t="s">
        <v>20</v>
      </c>
      <c r="M45" s="70" t="s">
        <v>20</v>
      </c>
      <c r="N45" s="70" t="s">
        <v>20</v>
      </c>
      <c r="O45" s="2"/>
      <c r="P45" s="2"/>
      <c r="Q45" s="72" t="str">
        <f t="shared" si="0"/>
        <v>*</v>
      </c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45">
      <c r="A46" s="67" t="str">
        <f>IF('Ambient Data'!A48="*","*",'Ambient Data'!A48)</f>
        <v>*</v>
      </c>
      <c r="B46" s="40" t="str">
        <f>IF(ISNUMBER('Ambient Data'!B48),'Ambient Data'!B48,"*")</f>
        <v>*</v>
      </c>
      <c r="C46" s="11" t="str">
        <f>IF(ISNUMBER('Ambient Data'!E48),'Mixed Values'!Z50,"*")</f>
        <v>*</v>
      </c>
      <c r="D46" s="11" t="str">
        <f>IF(ISNUMBER('Ambient Data'!F48),'Mixed Values'!AA50,"*")</f>
        <v>*</v>
      </c>
      <c r="E46" s="11" t="str">
        <f>IF(ISNUMBER('Ambient Data'!G48),'Mixed Values'!AB50,"*")</f>
        <v>*</v>
      </c>
      <c r="F46" s="2"/>
      <c r="G46" s="70" t="s">
        <v>20</v>
      </c>
      <c r="H46" s="70" t="s">
        <v>20</v>
      </c>
      <c r="I46" s="70" t="s">
        <v>20</v>
      </c>
      <c r="J46" s="70" t="s">
        <v>20</v>
      </c>
      <c r="K46" s="70" t="s">
        <v>20</v>
      </c>
      <c r="L46" s="70" t="s">
        <v>20</v>
      </c>
      <c r="M46" s="70" t="s">
        <v>20</v>
      </c>
      <c r="N46" s="70" t="s">
        <v>20</v>
      </c>
      <c r="O46" s="2"/>
      <c r="P46" s="2"/>
      <c r="Q46" s="72" t="str">
        <f t="shared" si="0"/>
        <v>*</v>
      </c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45">
      <c r="A47" s="67" t="str">
        <f>IF('Ambient Data'!A49="*","*",'Ambient Data'!A49)</f>
        <v>*</v>
      </c>
      <c r="B47" s="40" t="str">
        <f>IF(ISNUMBER('Ambient Data'!B49),'Ambient Data'!B49,"*")</f>
        <v>*</v>
      </c>
      <c r="C47" s="11" t="str">
        <f>IF(ISNUMBER('Ambient Data'!E49),'Mixed Values'!Z51,"*")</f>
        <v>*</v>
      </c>
      <c r="D47" s="11" t="str">
        <f>IF(ISNUMBER('Ambient Data'!F49),'Mixed Values'!AA51,"*")</f>
        <v>*</v>
      </c>
      <c r="E47" s="11" t="str">
        <f>IF(ISNUMBER('Ambient Data'!G49),'Mixed Values'!AB51,"*")</f>
        <v>*</v>
      </c>
      <c r="F47" s="2"/>
      <c r="G47" s="70" t="s">
        <v>20</v>
      </c>
      <c r="H47" s="70" t="s">
        <v>20</v>
      </c>
      <c r="I47" s="70" t="s">
        <v>20</v>
      </c>
      <c r="J47" s="70" t="s">
        <v>20</v>
      </c>
      <c r="K47" s="70" t="s">
        <v>20</v>
      </c>
      <c r="L47" s="70" t="s">
        <v>20</v>
      </c>
      <c r="M47" s="70" t="s">
        <v>20</v>
      </c>
      <c r="N47" s="70" t="s">
        <v>20</v>
      </c>
      <c r="O47" s="2"/>
      <c r="P47" s="2"/>
      <c r="Q47" s="72" t="str">
        <f t="shared" si="0"/>
        <v>*</v>
      </c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45">
      <c r="A48" s="67" t="str">
        <f>IF('Ambient Data'!A50="*","*",'Ambient Data'!A50)</f>
        <v>*</v>
      </c>
      <c r="B48" s="40" t="str">
        <f>IF(ISNUMBER('Ambient Data'!B50),'Ambient Data'!B50,"*")</f>
        <v>*</v>
      </c>
      <c r="C48" s="11" t="str">
        <f>IF(ISNUMBER('Ambient Data'!E50),'Mixed Values'!Z52,"*")</f>
        <v>*</v>
      </c>
      <c r="D48" s="11" t="str">
        <f>IF(ISNUMBER('Ambient Data'!F50),'Mixed Values'!AA52,"*")</f>
        <v>*</v>
      </c>
      <c r="E48" s="11" t="str">
        <f>IF(ISNUMBER('Ambient Data'!G50),'Mixed Values'!AB52,"*")</f>
        <v>*</v>
      </c>
      <c r="F48" s="2"/>
      <c r="G48" s="70" t="s">
        <v>20</v>
      </c>
      <c r="H48" s="70" t="s">
        <v>20</v>
      </c>
      <c r="I48" s="70" t="s">
        <v>20</v>
      </c>
      <c r="J48" s="70" t="s">
        <v>20</v>
      </c>
      <c r="K48" s="70" t="s">
        <v>20</v>
      </c>
      <c r="L48" s="70" t="s">
        <v>20</v>
      </c>
      <c r="M48" s="70" t="s">
        <v>20</v>
      </c>
      <c r="N48" s="70" t="s">
        <v>20</v>
      </c>
      <c r="O48" s="2"/>
      <c r="P48" s="2"/>
      <c r="Q48" s="72" t="str">
        <f t="shared" si="0"/>
        <v>*</v>
      </c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45">
      <c r="A49" s="67" t="str">
        <f>IF('Ambient Data'!A51="*","*",'Ambient Data'!A51)</f>
        <v>*</v>
      </c>
      <c r="B49" s="40" t="str">
        <f>IF(ISNUMBER('Ambient Data'!B51),'Ambient Data'!B51,"*")</f>
        <v>*</v>
      </c>
      <c r="C49" s="11" t="str">
        <f>IF(ISNUMBER('Ambient Data'!E51),'Mixed Values'!Z53,"*")</f>
        <v>*</v>
      </c>
      <c r="D49" s="11" t="str">
        <f>IF(ISNUMBER('Ambient Data'!F51),'Mixed Values'!AA53,"*")</f>
        <v>*</v>
      </c>
      <c r="E49" s="11" t="str">
        <f>IF(ISNUMBER('Ambient Data'!G51),'Mixed Values'!AB53,"*")</f>
        <v>*</v>
      </c>
      <c r="F49" s="2"/>
      <c r="G49" s="70" t="s">
        <v>20</v>
      </c>
      <c r="H49" s="70" t="s">
        <v>20</v>
      </c>
      <c r="I49" s="70" t="s">
        <v>20</v>
      </c>
      <c r="J49" s="70" t="s">
        <v>20</v>
      </c>
      <c r="K49" s="70" t="s">
        <v>20</v>
      </c>
      <c r="L49" s="70" t="s">
        <v>20</v>
      </c>
      <c r="M49" s="70" t="s">
        <v>20</v>
      </c>
      <c r="N49" s="70" t="s">
        <v>20</v>
      </c>
      <c r="O49" s="2"/>
      <c r="P49" s="2"/>
      <c r="Q49" s="72" t="str">
        <f t="shared" si="0"/>
        <v>*</v>
      </c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45">
      <c r="A50" s="67" t="str">
        <f>IF('Ambient Data'!A52="*","*",'Ambient Data'!A52)</f>
        <v>*</v>
      </c>
      <c r="B50" s="40" t="str">
        <f>IF(ISNUMBER('Ambient Data'!B52),'Ambient Data'!B52,"*")</f>
        <v>*</v>
      </c>
      <c r="C50" s="11" t="str">
        <f>IF(ISNUMBER('Ambient Data'!E52),'Mixed Values'!Z54,"*")</f>
        <v>*</v>
      </c>
      <c r="D50" s="11" t="str">
        <f>IF(ISNUMBER('Ambient Data'!F52),'Mixed Values'!AA54,"*")</f>
        <v>*</v>
      </c>
      <c r="E50" s="11" t="str">
        <f>IF(ISNUMBER('Ambient Data'!G52),'Mixed Values'!AB54,"*")</f>
        <v>*</v>
      </c>
      <c r="F50" s="2"/>
      <c r="G50" s="70" t="s">
        <v>20</v>
      </c>
      <c r="H50" s="70" t="s">
        <v>20</v>
      </c>
      <c r="I50" s="70" t="s">
        <v>20</v>
      </c>
      <c r="J50" s="70" t="s">
        <v>20</v>
      </c>
      <c r="K50" s="70" t="s">
        <v>20</v>
      </c>
      <c r="L50" s="70" t="s">
        <v>20</v>
      </c>
      <c r="M50" s="70" t="s">
        <v>20</v>
      </c>
      <c r="N50" s="70" t="s">
        <v>20</v>
      </c>
      <c r="O50" s="2"/>
      <c r="P50" s="2"/>
      <c r="Q50" s="72" t="str">
        <f t="shared" si="0"/>
        <v>*</v>
      </c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45">
      <c r="A51" s="67" t="str">
        <f>IF('Ambient Data'!A53="*","*",'Ambient Data'!A53)</f>
        <v>*</v>
      </c>
      <c r="B51" s="40" t="str">
        <f>IF(ISNUMBER('Ambient Data'!B53),'Ambient Data'!B53,"*")</f>
        <v>*</v>
      </c>
      <c r="C51" s="11" t="str">
        <f>IF(ISNUMBER('Ambient Data'!E53),'Mixed Values'!Z55,"*")</f>
        <v>*</v>
      </c>
      <c r="D51" s="11" t="str">
        <f>IF(ISNUMBER('Ambient Data'!F53),'Mixed Values'!AA55,"*")</f>
        <v>*</v>
      </c>
      <c r="E51" s="11" t="str">
        <f>IF(ISNUMBER('Ambient Data'!G53),'Mixed Values'!AB55,"*")</f>
        <v>*</v>
      </c>
      <c r="F51" s="2"/>
      <c r="G51" s="70" t="s">
        <v>20</v>
      </c>
      <c r="H51" s="70" t="s">
        <v>20</v>
      </c>
      <c r="I51" s="70" t="s">
        <v>20</v>
      </c>
      <c r="J51" s="70" t="s">
        <v>20</v>
      </c>
      <c r="K51" s="70" t="s">
        <v>20</v>
      </c>
      <c r="L51" s="70" t="s">
        <v>20</v>
      </c>
      <c r="M51" s="70" t="s">
        <v>20</v>
      </c>
      <c r="N51" s="70" t="s">
        <v>20</v>
      </c>
      <c r="O51" s="2"/>
      <c r="P51" s="2"/>
      <c r="Q51" s="72" t="str">
        <f t="shared" si="0"/>
        <v>*</v>
      </c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45">
      <c r="A52" s="67" t="str">
        <f>IF('Ambient Data'!A54="*","*",'Ambient Data'!A54)</f>
        <v>*</v>
      </c>
      <c r="B52" s="40" t="str">
        <f>IF(ISNUMBER('Ambient Data'!B54),'Ambient Data'!B54,"*")</f>
        <v>*</v>
      </c>
      <c r="C52" s="11" t="str">
        <f>IF(ISNUMBER('Ambient Data'!E54),'Mixed Values'!Z56,"*")</f>
        <v>*</v>
      </c>
      <c r="D52" s="11" t="str">
        <f>IF(ISNUMBER('Ambient Data'!F54),'Mixed Values'!AA56,"*")</f>
        <v>*</v>
      </c>
      <c r="E52" s="11" t="str">
        <f>IF(ISNUMBER('Ambient Data'!G54),'Mixed Values'!AB56,"*")</f>
        <v>*</v>
      </c>
      <c r="F52" s="2"/>
      <c r="G52" s="70" t="s">
        <v>20</v>
      </c>
      <c r="H52" s="70" t="s">
        <v>20</v>
      </c>
      <c r="I52" s="70" t="s">
        <v>20</v>
      </c>
      <c r="J52" s="70" t="s">
        <v>20</v>
      </c>
      <c r="K52" s="70" t="s">
        <v>20</v>
      </c>
      <c r="L52" s="70" t="s">
        <v>20</v>
      </c>
      <c r="M52" s="70" t="s">
        <v>20</v>
      </c>
      <c r="N52" s="70" t="s">
        <v>20</v>
      </c>
      <c r="O52" s="2"/>
      <c r="P52" s="2"/>
      <c r="Q52" s="72" t="str">
        <f t="shared" si="0"/>
        <v>*</v>
      </c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45">
      <c r="A53" s="67" t="str">
        <f>IF('Ambient Data'!A55="*","*",'Ambient Data'!A55)</f>
        <v>*</v>
      </c>
      <c r="B53" s="40" t="str">
        <f>IF(ISNUMBER('Ambient Data'!B55),'Ambient Data'!B55,"*")</f>
        <v>*</v>
      </c>
      <c r="C53" s="11" t="str">
        <f>IF(ISNUMBER('Ambient Data'!E55),'Mixed Values'!Z57,"*")</f>
        <v>*</v>
      </c>
      <c r="D53" s="11" t="str">
        <f>IF(ISNUMBER('Ambient Data'!F55),'Mixed Values'!AA57,"*")</f>
        <v>*</v>
      </c>
      <c r="E53" s="11" t="str">
        <f>IF(ISNUMBER('Ambient Data'!G55),'Mixed Values'!AB57,"*")</f>
        <v>*</v>
      </c>
      <c r="F53" s="2"/>
      <c r="G53" s="70" t="s">
        <v>20</v>
      </c>
      <c r="H53" s="70" t="s">
        <v>20</v>
      </c>
      <c r="I53" s="70" t="s">
        <v>20</v>
      </c>
      <c r="J53" s="70" t="s">
        <v>20</v>
      </c>
      <c r="K53" s="70" t="s">
        <v>20</v>
      </c>
      <c r="L53" s="70" t="s">
        <v>20</v>
      </c>
      <c r="M53" s="70" t="s">
        <v>20</v>
      </c>
      <c r="N53" s="70" t="s">
        <v>20</v>
      </c>
      <c r="O53" s="2"/>
      <c r="P53" s="2"/>
      <c r="Q53" s="72" t="str">
        <f t="shared" si="0"/>
        <v>*</v>
      </c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45">
      <c r="A54" s="68"/>
      <c r="B54" s="2"/>
      <c r="C54" s="2"/>
      <c r="D54" s="2"/>
      <c r="E54" s="2"/>
      <c r="F54" s="2"/>
      <c r="G54" s="70" t="s">
        <v>20</v>
      </c>
      <c r="H54" s="70" t="s">
        <v>20</v>
      </c>
      <c r="I54" s="70" t="s">
        <v>20</v>
      </c>
      <c r="J54" s="70" t="s">
        <v>20</v>
      </c>
      <c r="K54" s="70" t="s">
        <v>20</v>
      </c>
      <c r="L54" s="70" t="s">
        <v>20</v>
      </c>
      <c r="M54" s="70" t="s">
        <v>20</v>
      </c>
      <c r="N54" s="70" t="s">
        <v>20</v>
      </c>
      <c r="O54" s="2"/>
      <c r="P54" s="2"/>
      <c r="Q54" s="73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45">
      <c r="A55" s="68"/>
      <c r="B55" s="2"/>
      <c r="C55" s="2"/>
      <c r="D55" s="2"/>
      <c r="E55" s="2"/>
      <c r="F55" s="2"/>
      <c r="G55" s="70" t="s">
        <v>20</v>
      </c>
      <c r="H55" s="70" t="s">
        <v>20</v>
      </c>
      <c r="I55" s="70" t="s">
        <v>20</v>
      </c>
      <c r="J55" s="70" t="s">
        <v>20</v>
      </c>
      <c r="K55" s="70" t="s">
        <v>20</v>
      </c>
      <c r="L55" s="70" t="s">
        <v>20</v>
      </c>
      <c r="M55" s="70" t="s">
        <v>20</v>
      </c>
      <c r="N55" s="70" t="s">
        <v>20</v>
      </c>
      <c r="O55" s="2"/>
      <c r="P55" s="2"/>
      <c r="Q55" s="73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45">
      <c r="A56" s="68"/>
      <c r="B56" s="2"/>
      <c r="C56" s="2"/>
      <c r="D56" s="2"/>
      <c r="E56" s="2"/>
      <c r="F56" s="2"/>
      <c r="G56" s="70" t="s">
        <v>20</v>
      </c>
      <c r="H56" s="70" t="s">
        <v>20</v>
      </c>
      <c r="I56" s="70" t="s">
        <v>20</v>
      </c>
      <c r="J56" s="70" t="s">
        <v>20</v>
      </c>
      <c r="K56" s="70" t="s">
        <v>20</v>
      </c>
      <c r="L56" s="70" t="s">
        <v>20</v>
      </c>
      <c r="M56" s="70" t="s">
        <v>20</v>
      </c>
      <c r="N56" s="70" t="s">
        <v>20</v>
      </c>
      <c r="O56" s="2"/>
      <c r="P56" s="2"/>
      <c r="Q56" s="73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45">
      <c r="A57" s="68"/>
      <c r="B57" s="2"/>
      <c r="C57" s="2"/>
      <c r="D57" s="2"/>
      <c r="E57" s="2"/>
      <c r="F57" s="2"/>
      <c r="G57" s="70" t="s">
        <v>20</v>
      </c>
      <c r="H57" s="70" t="s">
        <v>20</v>
      </c>
      <c r="I57" s="70" t="s">
        <v>20</v>
      </c>
      <c r="J57" s="70" t="s">
        <v>20</v>
      </c>
      <c r="K57" s="70" t="s">
        <v>20</v>
      </c>
      <c r="L57" s="70" t="s">
        <v>20</v>
      </c>
      <c r="M57" s="70" t="s">
        <v>20</v>
      </c>
      <c r="N57" s="70" t="s">
        <v>20</v>
      </c>
      <c r="O57" s="2"/>
      <c r="P57" s="2"/>
      <c r="Q57" s="73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45">
      <c r="A58" s="68"/>
      <c r="B58" s="2"/>
      <c r="C58" s="2"/>
      <c r="D58" s="2"/>
      <c r="E58" s="2"/>
      <c r="F58" s="2"/>
      <c r="G58" s="70" t="s">
        <v>20</v>
      </c>
      <c r="H58" s="70" t="s">
        <v>20</v>
      </c>
      <c r="I58" s="70" t="s">
        <v>20</v>
      </c>
      <c r="J58" s="70" t="s">
        <v>20</v>
      </c>
      <c r="K58" s="70" t="s">
        <v>20</v>
      </c>
      <c r="L58" s="70" t="s">
        <v>20</v>
      </c>
      <c r="M58" s="70" t="s">
        <v>20</v>
      </c>
      <c r="N58" s="70" t="s">
        <v>20</v>
      </c>
      <c r="O58" s="2"/>
      <c r="P58" s="2"/>
      <c r="Q58" s="73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45">
      <c r="A59" s="68"/>
      <c r="B59" s="2"/>
      <c r="C59" s="2"/>
      <c r="D59" s="2"/>
      <c r="E59" s="2"/>
      <c r="F59" s="2"/>
      <c r="G59" s="70" t="s">
        <v>20</v>
      </c>
      <c r="H59" s="70" t="s">
        <v>20</v>
      </c>
      <c r="I59" s="70" t="s">
        <v>20</v>
      </c>
      <c r="J59" s="70" t="s">
        <v>20</v>
      </c>
      <c r="K59" s="70" t="s">
        <v>20</v>
      </c>
      <c r="L59" s="70" t="s">
        <v>20</v>
      </c>
      <c r="M59" s="70" t="s">
        <v>20</v>
      </c>
      <c r="N59" s="70" t="s">
        <v>20</v>
      </c>
      <c r="O59" s="2"/>
      <c r="P59" s="2"/>
      <c r="Q59" s="73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45">
      <c r="A60" s="68"/>
      <c r="B60" s="2"/>
      <c r="C60" s="2"/>
      <c r="D60" s="2"/>
      <c r="E60" s="2"/>
      <c r="F60" s="2"/>
      <c r="G60" s="70" t="s">
        <v>20</v>
      </c>
      <c r="H60" s="70" t="s">
        <v>20</v>
      </c>
      <c r="I60" s="70" t="s">
        <v>20</v>
      </c>
      <c r="J60" s="70" t="s">
        <v>20</v>
      </c>
      <c r="K60" s="70" t="s">
        <v>20</v>
      </c>
      <c r="L60" s="70" t="s">
        <v>20</v>
      </c>
      <c r="M60" s="70" t="s">
        <v>20</v>
      </c>
      <c r="N60" s="70" t="s">
        <v>20</v>
      </c>
      <c r="O60" s="2"/>
      <c r="P60" s="2"/>
      <c r="Q60" s="73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45">
      <c r="A61" s="68"/>
      <c r="B61" s="2"/>
      <c r="C61" s="2"/>
      <c r="D61" s="2"/>
      <c r="E61" s="2"/>
      <c r="F61" s="2"/>
      <c r="G61" s="70" t="s">
        <v>20</v>
      </c>
      <c r="H61" s="70" t="s">
        <v>20</v>
      </c>
      <c r="I61" s="70" t="s">
        <v>20</v>
      </c>
      <c r="J61" s="70" t="s">
        <v>20</v>
      </c>
      <c r="K61" s="70" t="s">
        <v>20</v>
      </c>
      <c r="L61" s="70" t="s">
        <v>20</v>
      </c>
      <c r="M61" s="70" t="s">
        <v>20</v>
      </c>
      <c r="N61" s="70" t="s">
        <v>20</v>
      </c>
      <c r="O61" s="2"/>
      <c r="P61" s="2"/>
      <c r="Q61" s="73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45">
      <c r="A62" s="68"/>
      <c r="B62" s="2"/>
      <c r="C62" s="2"/>
      <c r="D62" s="2"/>
      <c r="E62" s="2"/>
      <c r="F62" s="2"/>
      <c r="G62" s="70" t="s">
        <v>20</v>
      </c>
      <c r="H62" s="70" t="s">
        <v>20</v>
      </c>
      <c r="I62" s="70" t="s">
        <v>20</v>
      </c>
      <c r="J62" s="70" t="s">
        <v>20</v>
      </c>
      <c r="K62" s="70" t="s">
        <v>20</v>
      </c>
      <c r="L62" s="70" t="s">
        <v>20</v>
      </c>
      <c r="M62" s="70" t="s">
        <v>20</v>
      </c>
      <c r="N62" s="70" t="s">
        <v>20</v>
      </c>
      <c r="O62" s="2"/>
      <c r="P62" s="2"/>
      <c r="Q62" s="73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45">
      <c r="A63" s="68"/>
      <c r="B63" s="2"/>
      <c r="C63" s="2"/>
      <c r="D63" s="2"/>
      <c r="E63" s="2"/>
      <c r="F63" s="2"/>
      <c r="G63" s="70" t="s">
        <v>20</v>
      </c>
      <c r="H63" s="70" t="s">
        <v>20</v>
      </c>
      <c r="I63" s="70" t="s">
        <v>20</v>
      </c>
      <c r="J63" s="70" t="s">
        <v>20</v>
      </c>
      <c r="K63" s="70" t="s">
        <v>20</v>
      </c>
      <c r="L63" s="70" t="s">
        <v>20</v>
      </c>
      <c r="M63" s="70" t="s">
        <v>20</v>
      </c>
      <c r="N63" s="70" t="s">
        <v>20</v>
      </c>
      <c r="O63" s="2"/>
      <c r="P63" s="2"/>
      <c r="Q63" s="73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45">
      <c r="A64" s="68"/>
      <c r="B64" s="2"/>
      <c r="C64" s="2"/>
      <c r="D64" s="2"/>
      <c r="E64" s="2"/>
      <c r="F64" s="2"/>
      <c r="G64" s="70" t="s">
        <v>20</v>
      </c>
      <c r="H64" s="70" t="s">
        <v>20</v>
      </c>
      <c r="I64" s="70" t="s">
        <v>20</v>
      </c>
      <c r="J64" s="70" t="s">
        <v>20</v>
      </c>
      <c r="K64" s="70" t="s">
        <v>20</v>
      </c>
      <c r="L64" s="70" t="s">
        <v>20</v>
      </c>
      <c r="M64" s="70" t="s">
        <v>20</v>
      </c>
      <c r="N64" s="70" t="s">
        <v>20</v>
      </c>
      <c r="O64" s="2"/>
      <c r="P64" s="2"/>
      <c r="Q64" s="73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45">
      <c r="A65" s="68"/>
      <c r="B65" s="2"/>
      <c r="C65" s="2"/>
      <c r="D65" s="2"/>
      <c r="E65" s="2"/>
      <c r="F65" s="2"/>
      <c r="G65" s="70" t="s">
        <v>20</v>
      </c>
      <c r="H65" s="70" t="s">
        <v>20</v>
      </c>
      <c r="I65" s="70" t="s">
        <v>20</v>
      </c>
      <c r="J65" s="70" t="s">
        <v>20</v>
      </c>
      <c r="K65" s="70" t="s">
        <v>20</v>
      </c>
      <c r="L65" s="70" t="s">
        <v>20</v>
      </c>
      <c r="M65" s="70" t="s">
        <v>20</v>
      </c>
      <c r="N65" s="70" t="s">
        <v>20</v>
      </c>
      <c r="O65" s="2"/>
      <c r="P65" s="2"/>
      <c r="Q65" s="73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45">
      <c r="A66" s="68"/>
      <c r="B66" s="2"/>
      <c r="C66" s="2"/>
      <c r="D66" s="2"/>
      <c r="E66" s="2"/>
      <c r="F66" s="2"/>
      <c r="G66" s="70" t="s">
        <v>20</v>
      </c>
      <c r="H66" s="70" t="s">
        <v>20</v>
      </c>
      <c r="I66" s="70" t="s">
        <v>20</v>
      </c>
      <c r="J66" s="70" t="s">
        <v>20</v>
      </c>
      <c r="K66" s="70" t="s">
        <v>20</v>
      </c>
      <c r="L66" s="70" t="s">
        <v>20</v>
      </c>
      <c r="M66" s="70" t="s">
        <v>20</v>
      </c>
      <c r="N66" s="70" t="s">
        <v>20</v>
      </c>
      <c r="O66" s="2"/>
      <c r="P66" s="2"/>
      <c r="Q66" s="73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45">
      <c r="A67" s="68"/>
      <c r="B67" s="2"/>
      <c r="C67" s="2"/>
      <c r="D67" s="2"/>
      <c r="E67" s="2"/>
      <c r="F67" s="2"/>
      <c r="G67" s="70" t="s">
        <v>20</v>
      </c>
      <c r="H67" s="70" t="s">
        <v>20</v>
      </c>
      <c r="I67" s="70" t="s">
        <v>20</v>
      </c>
      <c r="J67" s="70" t="s">
        <v>20</v>
      </c>
      <c r="K67" s="70" t="s">
        <v>20</v>
      </c>
      <c r="L67" s="70" t="s">
        <v>20</v>
      </c>
      <c r="M67" s="70" t="s">
        <v>20</v>
      </c>
      <c r="N67" s="70" t="s">
        <v>20</v>
      </c>
      <c r="O67" s="2"/>
      <c r="P67" s="2"/>
      <c r="Q67" s="73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45">
      <c r="A68" s="68"/>
      <c r="B68" s="2"/>
      <c r="C68" s="2"/>
      <c r="D68" s="2"/>
      <c r="E68" s="2"/>
      <c r="F68" s="2"/>
      <c r="G68" s="70" t="s">
        <v>20</v>
      </c>
      <c r="H68" s="70" t="s">
        <v>20</v>
      </c>
      <c r="I68" s="70" t="s">
        <v>20</v>
      </c>
      <c r="J68" s="70" t="s">
        <v>20</v>
      </c>
      <c r="K68" s="70" t="s">
        <v>20</v>
      </c>
      <c r="L68" s="70" t="s">
        <v>20</v>
      </c>
      <c r="M68" s="70" t="s">
        <v>20</v>
      </c>
      <c r="N68" s="70" t="s">
        <v>20</v>
      </c>
      <c r="O68" s="2"/>
      <c r="P68" s="2"/>
      <c r="Q68" s="73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45">
      <c r="A69" s="68"/>
      <c r="B69" s="2"/>
      <c r="C69" s="2"/>
      <c r="D69" s="2"/>
      <c r="E69" s="2"/>
      <c r="F69" s="2"/>
      <c r="G69" s="70" t="s">
        <v>20</v>
      </c>
      <c r="H69" s="70" t="s">
        <v>20</v>
      </c>
      <c r="I69" s="70" t="s">
        <v>20</v>
      </c>
      <c r="J69" s="70" t="s">
        <v>20</v>
      </c>
      <c r="K69" s="70" t="s">
        <v>20</v>
      </c>
      <c r="L69" s="70" t="s">
        <v>20</v>
      </c>
      <c r="M69" s="70" t="s">
        <v>20</v>
      </c>
      <c r="N69" s="70" t="s">
        <v>20</v>
      </c>
      <c r="O69" s="2"/>
      <c r="P69" s="2"/>
      <c r="Q69" s="73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45">
      <c r="A70" s="68"/>
      <c r="B70" s="2"/>
      <c r="C70" s="2"/>
      <c r="D70" s="2"/>
      <c r="E70" s="2"/>
      <c r="F70" s="2"/>
      <c r="G70" s="70" t="s">
        <v>20</v>
      </c>
      <c r="H70" s="70" t="s">
        <v>20</v>
      </c>
      <c r="I70" s="70" t="s">
        <v>20</v>
      </c>
      <c r="J70" s="70" t="s">
        <v>20</v>
      </c>
      <c r="K70" s="70" t="s">
        <v>20</v>
      </c>
      <c r="L70" s="70" t="s">
        <v>20</v>
      </c>
      <c r="M70" s="70" t="s">
        <v>20</v>
      </c>
      <c r="N70" s="70" t="s">
        <v>20</v>
      </c>
      <c r="O70" s="2"/>
      <c r="P70" s="2"/>
      <c r="Q70" s="73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45">
      <c r="A71" s="68"/>
      <c r="B71" s="2"/>
      <c r="C71" s="2"/>
      <c r="D71" s="2"/>
      <c r="E71" s="2"/>
      <c r="F71" s="2"/>
      <c r="G71" s="70" t="s">
        <v>20</v>
      </c>
      <c r="H71" s="70" t="s">
        <v>20</v>
      </c>
      <c r="I71" s="70" t="s">
        <v>20</v>
      </c>
      <c r="J71" s="70" t="s">
        <v>20</v>
      </c>
      <c r="K71" s="70" t="s">
        <v>20</v>
      </c>
      <c r="L71" s="70" t="s">
        <v>20</v>
      </c>
      <c r="M71" s="70" t="s">
        <v>20</v>
      </c>
      <c r="N71" s="70" t="s">
        <v>20</v>
      </c>
      <c r="O71" s="2"/>
      <c r="P71" s="2"/>
      <c r="Q71" s="73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45">
      <c r="A72" s="68"/>
      <c r="B72" s="2"/>
      <c r="C72" s="2"/>
      <c r="D72" s="2"/>
      <c r="E72" s="2"/>
      <c r="F72" s="2"/>
      <c r="G72" s="70" t="s">
        <v>20</v>
      </c>
      <c r="H72" s="70" t="s">
        <v>20</v>
      </c>
      <c r="I72" s="70" t="s">
        <v>20</v>
      </c>
      <c r="J72" s="70" t="s">
        <v>20</v>
      </c>
      <c r="K72" s="70" t="s">
        <v>20</v>
      </c>
      <c r="L72" s="70" t="s">
        <v>20</v>
      </c>
      <c r="M72" s="70" t="s">
        <v>20</v>
      </c>
      <c r="N72" s="70" t="s">
        <v>20</v>
      </c>
      <c r="O72" s="2"/>
      <c r="P72" s="2"/>
      <c r="Q72" s="73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45">
      <c r="A73" s="68"/>
      <c r="B73" s="2"/>
      <c r="C73" s="2"/>
      <c r="D73" s="2"/>
      <c r="E73" s="2"/>
      <c r="F73" s="2"/>
      <c r="G73" s="70" t="s">
        <v>20</v>
      </c>
      <c r="H73" s="70" t="s">
        <v>20</v>
      </c>
      <c r="I73" s="70" t="s">
        <v>20</v>
      </c>
      <c r="J73" s="70" t="s">
        <v>20</v>
      </c>
      <c r="K73" s="70" t="s">
        <v>20</v>
      </c>
      <c r="L73" s="70" t="s">
        <v>20</v>
      </c>
      <c r="M73" s="70" t="s">
        <v>20</v>
      </c>
      <c r="N73" s="70" t="s">
        <v>20</v>
      </c>
      <c r="O73" s="2"/>
      <c r="P73" s="2"/>
      <c r="Q73" s="73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45">
      <c r="A74" s="68"/>
      <c r="B74" s="2"/>
      <c r="C74" s="2"/>
      <c r="D74" s="2"/>
      <c r="E74" s="2"/>
      <c r="F74" s="2"/>
      <c r="G74" s="70" t="s">
        <v>20</v>
      </c>
      <c r="H74" s="70" t="s">
        <v>20</v>
      </c>
      <c r="I74" s="70" t="s">
        <v>20</v>
      </c>
      <c r="J74" s="70" t="s">
        <v>20</v>
      </c>
      <c r="K74" s="70" t="s">
        <v>20</v>
      </c>
      <c r="L74" s="70" t="s">
        <v>20</v>
      </c>
      <c r="M74" s="70" t="s">
        <v>20</v>
      </c>
      <c r="N74" s="70" t="s">
        <v>20</v>
      </c>
      <c r="O74" s="2"/>
      <c r="P74" s="2"/>
      <c r="Q74" s="73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45">
      <c r="A75" s="68"/>
      <c r="B75" s="2"/>
      <c r="C75" s="2"/>
      <c r="D75" s="2"/>
      <c r="E75" s="2"/>
      <c r="F75" s="2"/>
      <c r="G75" s="70" t="s">
        <v>20</v>
      </c>
      <c r="H75" s="70" t="s">
        <v>20</v>
      </c>
      <c r="I75" s="70" t="s">
        <v>20</v>
      </c>
      <c r="J75" s="70" t="s">
        <v>20</v>
      </c>
      <c r="K75" s="70" t="s">
        <v>20</v>
      </c>
      <c r="L75" s="70" t="s">
        <v>20</v>
      </c>
      <c r="M75" s="70" t="s">
        <v>20</v>
      </c>
      <c r="N75" s="70" t="s">
        <v>20</v>
      </c>
      <c r="O75" s="2"/>
      <c r="P75" s="2"/>
      <c r="Q75" s="73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45">
      <c r="A76" s="68"/>
      <c r="B76" s="2"/>
      <c r="C76" s="2"/>
      <c r="D76" s="2"/>
      <c r="E76" s="2"/>
      <c r="F76" s="2"/>
      <c r="G76" s="70" t="s">
        <v>20</v>
      </c>
      <c r="H76" s="70" t="s">
        <v>20</v>
      </c>
      <c r="I76" s="70" t="s">
        <v>20</v>
      </c>
      <c r="J76" s="70" t="s">
        <v>20</v>
      </c>
      <c r="K76" s="70" t="s">
        <v>20</v>
      </c>
      <c r="L76" s="70" t="s">
        <v>20</v>
      </c>
      <c r="M76" s="70" t="s">
        <v>20</v>
      </c>
      <c r="N76" s="70" t="s">
        <v>20</v>
      </c>
      <c r="O76" s="2"/>
      <c r="P76" s="2"/>
      <c r="Q76" s="73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45">
      <c r="A77" s="68"/>
      <c r="B77" s="2"/>
      <c r="C77" s="2"/>
      <c r="D77" s="2"/>
      <c r="E77" s="2"/>
      <c r="F77" s="2"/>
      <c r="G77" s="70" t="s">
        <v>20</v>
      </c>
      <c r="H77" s="70" t="s">
        <v>20</v>
      </c>
      <c r="I77" s="70" t="s">
        <v>20</v>
      </c>
      <c r="J77" s="70" t="s">
        <v>20</v>
      </c>
      <c r="K77" s="70" t="s">
        <v>20</v>
      </c>
      <c r="L77" s="70" t="s">
        <v>20</v>
      </c>
      <c r="M77" s="70" t="s">
        <v>20</v>
      </c>
      <c r="N77" s="70" t="s">
        <v>20</v>
      </c>
      <c r="O77" s="2"/>
      <c r="P77" s="2"/>
      <c r="Q77" s="73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45">
      <c r="A78" s="68"/>
      <c r="B78" s="2"/>
      <c r="C78" s="2"/>
      <c r="D78" s="2"/>
      <c r="E78" s="2"/>
      <c r="F78" s="2"/>
      <c r="G78" s="70" t="s">
        <v>20</v>
      </c>
      <c r="H78" s="70" t="s">
        <v>20</v>
      </c>
      <c r="I78" s="70" t="s">
        <v>20</v>
      </c>
      <c r="J78" s="70" t="s">
        <v>20</v>
      </c>
      <c r="K78" s="70" t="s">
        <v>20</v>
      </c>
      <c r="L78" s="70" t="s">
        <v>20</v>
      </c>
      <c r="M78" s="70" t="s">
        <v>20</v>
      </c>
      <c r="N78" s="70" t="s">
        <v>20</v>
      </c>
      <c r="O78" s="2"/>
      <c r="P78" s="2"/>
      <c r="Q78" s="73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45">
      <c r="A79" s="68"/>
      <c r="B79" s="2"/>
      <c r="C79" s="2"/>
      <c r="D79" s="2"/>
      <c r="E79" s="2"/>
      <c r="F79" s="2"/>
      <c r="G79" s="70" t="s">
        <v>20</v>
      </c>
      <c r="H79" s="70" t="s">
        <v>20</v>
      </c>
      <c r="I79" s="70" t="s">
        <v>20</v>
      </c>
      <c r="J79" s="70" t="s">
        <v>20</v>
      </c>
      <c r="K79" s="70" t="s">
        <v>20</v>
      </c>
      <c r="L79" s="70" t="s">
        <v>20</v>
      </c>
      <c r="M79" s="70" t="s">
        <v>20</v>
      </c>
      <c r="N79" s="70" t="s">
        <v>20</v>
      </c>
      <c r="O79" s="2"/>
      <c r="P79" s="2"/>
      <c r="Q79" s="73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45">
      <c r="A80" s="68"/>
      <c r="B80" s="2"/>
      <c r="C80" s="2"/>
      <c r="D80" s="2"/>
      <c r="E80" s="2"/>
      <c r="F80" s="2"/>
      <c r="G80" s="70" t="s">
        <v>20</v>
      </c>
      <c r="H80" s="70" t="s">
        <v>20</v>
      </c>
      <c r="I80" s="70" t="s">
        <v>20</v>
      </c>
      <c r="J80" s="70" t="s">
        <v>20</v>
      </c>
      <c r="K80" s="70" t="s">
        <v>20</v>
      </c>
      <c r="L80" s="70" t="s">
        <v>20</v>
      </c>
      <c r="M80" s="70" t="s">
        <v>20</v>
      </c>
      <c r="N80" s="70" t="s">
        <v>20</v>
      </c>
      <c r="O80" s="2"/>
      <c r="P80" s="2"/>
      <c r="Q80" s="73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45">
      <c r="A81" s="68"/>
      <c r="B81" s="2"/>
      <c r="C81" s="2"/>
      <c r="D81" s="2"/>
      <c r="E81" s="2"/>
      <c r="F81" s="2"/>
      <c r="G81" s="70" t="s">
        <v>20</v>
      </c>
      <c r="H81" s="70" t="s">
        <v>20</v>
      </c>
      <c r="I81" s="70" t="s">
        <v>20</v>
      </c>
      <c r="J81" s="70" t="s">
        <v>20</v>
      </c>
      <c r="K81" s="70" t="s">
        <v>20</v>
      </c>
      <c r="L81" s="70" t="s">
        <v>20</v>
      </c>
      <c r="M81" s="70" t="s">
        <v>20</v>
      </c>
      <c r="N81" s="70" t="s">
        <v>20</v>
      </c>
      <c r="O81" s="2"/>
      <c r="P81" s="2"/>
      <c r="Q81" s="73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45">
      <c r="A82" s="68"/>
      <c r="B82" s="2"/>
      <c r="C82" s="2"/>
      <c r="D82" s="2"/>
      <c r="E82" s="2"/>
      <c r="F82" s="2"/>
      <c r="G82" s="70" t="s">
        <v>20</v>
      </c>
      <c r="H82" s="70" t="s">
        <v>20</v>
      </c>
      <c r="I82" s="70" t="s">
        <v>20</v>
      </c>
      <c r="J82" s="70" t="s">
        <v>20</v>
      </c>
      <c r="K82" s="70" t="s">
        <v>20</v>
      </c>
      <c r="L82" s="70" t="s">
        <v>20</v>
      </c>
      <c r="M82" s="70" t="s">
        <v>20</v>
      </c>
      <c r="N82" s="70" t="s">
        <v>20</v>
      </c>
      <c r="O82" s="2"/>
      <c r="P82" s="2"/>
      <c r="Q82" s="73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45">
      <c r="A83" s="68"/>
      <c r="B83" s="2"/>
      <c r="C83" s="2"/>
      <c r="D83" s="2"/>
      <c r="E83" s="2"/>
      <c r="F83" s="2"/>
      <c r="G83" s="70" t="s">
        <v>20</v>
      </c>
      <c r="H83" s="70" t="s">
        <v>20</v>
      </c>
      <c r="I83" s="70" t="s">
        <v>20</v>
      </c>
      <c r="J83" s="70" t="s">
        <v>20</v>
      </c>
      <c r="K83" s="70" t="s">
        <v>20</v>
      </c>
      <c r="L83" s="70" t="s">
        <v>20</v>
      </c>
      <c r="M83" s="70" t="s">
        <v>20</v>
      </c>
      <c r="N83" s="70" t="s">
        <v>20</v>
      </c>
      <c r="O83" s="2"/>
      <c r="P83" s="2"/>
      <c r="Q83" s="73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45">
      <c r="A84" s="68"/>
      <c r="B84" s="2"/>
      <c r="C84" s="2"/>
      <c r="D84" s="2"/>
      <c r="E84" s="2"/>
      <c r="F84" s="2"/>
      <c r="G84" s="70" t="s">
        <v>20</v>
      </c>
      <c r="H84" s="70" t="s">
        <v>20</v>
      </c>
      <c r="I84" s="70" t="s">
        <v>20</v>
      </c>
      <c r="J84" s="70" t="s">
        <v>20</v>
      </c>
      <c r="K84" s="70" t="s">
        <v>20</v>
      </c>
      <c r="L84" s="70" t="s">
        <v>20</v>
      </c>
      <c r="M84" s="70" t="s">
        <v>20</v>
      </c>
      <c r="N84" s="70" t="s">
        <v>20</v>
      </c>
      <c r="O84" s="2"/>
      <c r="P84" s="2"/>
      <c r="Q84" s="73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45">
      <c r="A85" s="68"/>
      <c r="B85" s="2"/>
      <c r="C85" s="2"/>
      <c r="D85" s="2"/>
      <c r="E85" s="2"/>
      <c r="F85" s="2"/>
      <c r="G85" s="70" t="s">
        <v>20</v>
      </c>
      <c r="H85" s="70" t="s">
        <v>20</v>
      </c>
      <c r="I85" s="70" t="s">
        <v>20</v>
      </c>
      <c r="J85" s="70" t="s">
        <v>20</v>
      </c>
      <c r="K85" s="70" t="s">
        <v>20</v>
      </c>
      <c r="L85" s="70" t="s">
        <v>20</v>
      </c>
      <c r="M85" s="70" t="s">
        <v>20</v>
      </c>
      <c r="N85" s="70" t="s">
        <v>20</v>
      </c>
      <c r="O85" s="2"/>
      <c r="P85" s="2"/>
      <c r="Q85" s="73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45">
      <c r="A86" s="68"/>
      <c r="B86" s="2"/>
      <c r="C86" s="2"/>
      <c r="D86" s="2"/>
      <c r="E86" s="2"/>
      <c r="F86" s="2"/>
      <c r="G86" s="70" t="s">
        <v>20</v>
      </c>
      <c r="H86" s="70" t="s">
        <v>20</v>
      </c>
      <c r="I86" s="70" t="s">
        <v>20</v>
      </c>
      <c r="J86" s="70" t="s">
        <v>20</v>
      </c>
      <c r="K86" s="70" t="s">
        <v>20</v>
      </c>
      <c r="L86" s="70" t="s">
        <v>20</v>
      </c>
      <c r="M86" s="70" t="s">
        <v>20</v>
      </c>
      <c r="N86" s="70" t="s">
        <v>20</v>
      </c>
      <c r="O86" s="2"/>
      <c r="P86" s="2"/>
      <c r="Q86" s="73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45">
      <c r="A87" s="68"/>
      <c r="B87" s="2"/>
      <c r="C87" s="2"/>
      <c r="D87" s="2"/>
      <c r="E87" s="2"/>
      <c r="F87" s="2"/>
      <c r="G87" s="70" t="s">
        <v>20</v>
      </c>
      <c r="H87" s="70" t="s">
        <v>20</v>
      </c>
      <c r="I87" s="70" t="s">
        <v>20</v>
      </c>
      <c r="J87" s="70" t="s">
        <v>20</v>
      </c>
      <c r="K87" s="70" t="s">
        <v>20</v>
      </c>
      <c r="L87" s="70" t="s">
        <v>20</v>
      </c>
      <c r="M87" s="70" t="s">
        <v>20</v>
      </c>
      <c r="N87" s="70" t="s">
        <v>20</v>
      </c>
      <c r="O87" s="2"/>
      <c r="P87" s="2"/>
      <c r="Q87" s="73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45">
      <c r="A88" s="68"/>
      <c r="B88" s="2"/>
      <c r="C88" s="2"/>
      <c r="D88" s="2"/>
      <c r="E88" s="2"/>
      <c r="F88" s="2"/>
      <c r="G88" s="70" t="s">
        <v>20</v>
      </c>
      <c r="H88" s="70" t="s">
        <v>20</v>
      </c>
      <c r="I88" s="70" t="s">
        <v>20</v>
      </c>
      <c r="J88" s="70" t="s">
        <v>20</v>
      </c>
      <c r="K88" s="70" t="s">
        <v>20</v>
      </c>
      <c r="L88" s="70" t="s">
        <v>20</v>
      </c>
      <c r="M88" s="70" t="s">
        <v>20</v>
      </c>
      <c r="N88" s="70" t="s">
        <v>20</v>
      </c>
      <c r="O88" s="2"/>
      <c r="P88" s="2"/>
      <c r="Q88" s="73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45">
      <c r="A89" s="68"/>
      <c r="B89" s="2"/>
      <c r="C89" s="2"/>
      <c r="D89" s="2"/>
      <c r="E89" s="2"/>
      <c r="F89" s="2"/>
      <c r="G89" s="70" t="s">
        <v>20</v>
      </c>
      <c r="H89" s="70" t="s">
        <v>20</v>
      </c>
      <c r="I89" s="70" t="s">
        <v>20</v>
      </c>
      <c r="J89" s="70" t="s">
        <v>20</v>
      </c>
      <c r="K89" s="70" t="s">
        <v>20</v>
      </c>
      <c r="L89" s="70" t="s">
        <v>20</v>
      </c>
      <c r="M89" s="70" t="s">
        <v>20</v>
      </c>
      <c r="N89" s="70" t="s">
        <v>20</v>
      </c>
      <c r="O89" s="2"/>
      <c r="P89" s="2"/>
      <c r="Q89" s="73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45">
      <c r="A90" s="68"/>
      <c r="B90" s="2"/>
      <c r="C90" s="2"/>
      <c r="D90" s="2"/>
      <c r="E90" s="2"/>
      <c r="F90" s="2"/>
      <c r="G90" s="70" t="s">
        <v>20</v>
      </c>
      <c r="H90" s="70" t="s">
        <v>20</v>
      </c>
      <c r="I90" s="70" t="s">
        <v>20</v>
      </c>
      <c r="J90" s="70" t="s">
        <v>20</v>
      </c>
      <c r="K90" s="70" t="s">
        <v>20</v>
      </c>
      <c r="L90" s="70" t="s">
        <v>20</v>
      </c>
      <c r="M90" s="70" t="s">
        <v>20</v>
      </c>
      <c r="N90" s="70" t="s">
        <v>20</v>
      </c>
      <c r="O90" s="2"/>
      <c r="P90" s="2"/>
      <c r="Q90" s="73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45">
      <c r="A91" s="68"/>
      <c r="B91" s="2"/>
      <c r="C91" s="2"/>
      <c r="D91" s="2"/>
      <c r="E91" s="2"/>
      <c r="F91" s="2"/>
      <c r="G91" s="70" t="s">
        <v>20</v>
      </c>
      <c r="H91" s="70" t="s">
        <v>20</v>
      </c>
      <c r="I91" s="70" t="s">
        <v>20</v>
      </c>
      <c r="J91" s="70" t="s">
        <v>20</v>
      </c>
      <c r="K91" s="70" t="s">
        <v>20</v>
      </c>
      <c r="L91" s="70" t="s">
        <v>20</v>
      </c>
      <c r="M91" s="70" t="s">
        <v>20</v>
      </c>
      <c r="N91" s="70" t="s">
        <v>20</v>
      </c>
      <c r="O91" s="2"/>
      <c r="P91" s="2"/>
      <c r="Q91" s="73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45">
      <c r="A92" s="68"/>
      <c r="B92" s="2"/>
      <c r="C92" s="2"/>
      <c r="D92" s="2"/>
      <c r="E92" s="2"/>
      <c r="F92" s="2"/>
      <c r="G92" s="70" t="s">
        <v>20</v>
      </c>
      <c r="H92" s="70" t="s">
        <v>20</v>
      </c>
      <c r="I92" s="70" t="s">
        <v>20</v>
      </c>
      <c r="J92" s="70" t="s">
        <v>20</v>
      </c>
      <c r="K92" s="70" t="s">
        <v>20</v>
      </c>
      <c r="L92" s="70" t="s">
        <v>20</v>
      </c>
      <c r="M92" s="70" t="s">
        <v>20</v>
      </c>
      <c r="N92" s="70" t="s">
        <v>20</v>
      </c>
      <c r="O92" s="2"/>
      <c r="P92" s="2"/>
      <c r="Q92" s="73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45">
      <c r="A93" s="68"/>
      <c r="B93" s="2"/>
      <c r="C93" s="2"/>
      <c r="D93" s="2"/>
      <c r="E93" s="2"/>
      <c r="F93" s="2"/>
      <c r="G93" s="70" t="s">
        <v>20</v>
      </c>
      <c r="H93" s="70" t="s">
        <v>20</v>
      </c>
      <c r="I93" s="70" t="s">
        <v>20</v>
      </c>
      <c r="J93" s="70" t="s">
        <v>20</v>
      </c>
      <c r="K93" s="70" t="s">
        <v>20</v>
      </c>
      <c r="L93" s="70" t="s">
        <v>20</v>
      </c>
      <c r="M93" s="70" t="s">
        <v>20</v>
      </c>
      <c r="N93" s="70" t="s">
        <v>20</v>
      </c>
      <c r="O93" s="2"/>
      <c r="P93" s="2"/>
      <c r="Q93" s="73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45">
      <c r="A94" s="68"/>
      <c r="B94" s="2"/>
      <c r="C94" s="2"/>
      <c r="D94" s="2"/>
      <c r="E94" s="2"/>
      <c r="F94" s="2"/>
      <c r="G94" s="70" t="s">
        <v>20</v>
      </c>
      <c r="H94" s="70" t="s">
        <v>20</v>
      </c>
      <c r="I94" s="70" t="s">
        <v>20</v>
      </c>
      <c r="J94" s="70" t="s">
        <v>20</v>
      </c>
      <c r="K94" s="70" t="s">
        <v>20</v>
      </c>
      <c r="L94" s="70" t="s">
        <v>20</v>
      </c>
      <c r="M94" s="70" t="s">
        <v>20</v>
      </c>
      <c r="N94" s="70" t="s">
        <v>20</v>
      </c>
      <c r="O94" s="2"/>
      <c r="P94" s="2"/>
      <c r="Q94" s="73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45">
      <c r="A95" s="68"/>
      <c r="B95" s="2"/>
      <c r="C95" s="2"/>
      <c r="D95" s="2"/>
      <c r="E95" s="2"/>
      <c r="F95" s="2"/>
      <c r="G95" s="70" t="s">
        <v>20</v>
      </c>
      <c r="H95" s="70" t="s">
        <v>20</v>
      </c>
      <c r="I95" s="70" t="s">
        <v>20</v>
      </c>
      <c r="J95" s="70" t="s">
        <v>20</v>
      </c>
      <c r="K95" s="70" t="s">
        <v>20</v>
      </c>
      <c r="L95" s="70" t="s">
        <v>20</v>
      </c>
      <c r="M95" s="70" t="s">
        <v>20</v>
      </c>
      <c r="N95" s="70" t="s">
        <v>20</v>
      </c>
      <c r="O95" s="2"/>
      <c r="P95" s="2"/>
      <c r="Q95" s="73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45">
      <c r="A96" s="68"/>
      <c r="B96" s="2"/>
      <c r="C96" s="2"/>
      <c r="D96" s="2"/>
      <c r="E96" s="2"/>
      <c r="F96" s="2"/>
      <c r="G96" s="70" t="s">
        <v>20</v>
      </c>
      <c r="H96" s="70" t="s">
        <v>20</v>
      </c>
      <c r="I96" s="70" t="s">
        <v>20</v>
      </c>
      <c r="J96" s="70" t="s">
        <v>20</v>
      </c>
      <c r="K96" s="70" t="s">
        <v>20</v>
      </c>
      <c r="L96" s="70" t="s">
        <v>20</v>
      </c>
      <c r="M96" s="70" t="s">
        <v>20</v>
      </c>
      <c r="N96" s="70" t="s">
        <v>20</v>
      </c>
      <c r="O96" s="2"/>
      <c r="P96" s="2"/>
      <c r="Q96" s="73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45">
      <c r="A97" s="68"/>
      <c r="B97" s="2"/>
      <c r="C97" s="2"/>
      <c r="D97" s="2"/>
      <c r="E97" s="2"/>
      <c r="F97" s="2"/>
      <c r="G97" s="70" t="s">
        <v>20</v>
      </c>
      <c r="H97" s="70" t="s">
        <v>20</v>
      </c>
      <c r="I97" s="70" t="s">
        <v>20</v>
      </c>
      <c r="J97" s="70" t="s">
        <v>20</v>
      </c>
      <c r="K97" s="70" t="s">
        <v>20</v>
      </c>
      <c r="L97" s="70" t="s">
        <v>20</v>
      </c>
      <c r="M97" s="70" t="s">
        <v>20</v>
      </c>
      <c r="N97" s="70" t="s">
        <v>20</v>
      </c>
      <c r="O97" s="2"/>
      <c r="P97" s="2"/>
      <c r="Q97" s="73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45">
      <c r="A98" s="68"/>
      <c r="B98" s="2"/>
      <c r="C98" s="2"/>
      <c r="D98" s="2"/>
      <c r="E98" s="2"/>
      <c r="F98" s="2"/>
      <c r="G98" s="70" t="s">
        <v>20</v>
      </c>
      <c r="H98" s="70" t="s">
        <v>20</v>
      </c>
      <c r="I98" s="70" t="s">
        <v>20</v>
      </c>
      <c r="J98" s="70" t="s">
        <v>20</v>
      </c>
      <c r="K98" s="70" t="s">
        <v>20</v>
      </c>
      <c r="L98" s="70" t="s">
        <v>20</v>
      </c>
      <c r="M98" s="70" t="s">
        <v>20</v>
      </c>
      <c r="N98" s="70" t="s">
        <v>20</v>
      </c>
      <c r="O98" s="2"/>
      <c r="P98" s="2"/>
      <c r="Q98" s="73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45">
      <c r="A99" s="68"/>
      <c r="B99" s="2"/>
      <c r="C99" s="2"/>
      <c r="D99" s="2"/>
      <c r="E99" s="2"/>
      <c r="F99" s="2"/>
      <c r="G99" s="70" t="s">
        <v>20</v>
      </c>
      <c r="H99" s="70" t="s">
        <v>20</v>
      </c>
      <c r="I99" s="70" t="s">
        <v>20</v>
      </c>
      <c r="J99" s="70" t="s">
        <v>20</v>
      </c>
      <c r="K99" s="70" t="s">
        <v>20</v>
      </c>
      <c r="L99" s="70" t="s">
        <v>20</v>
      </c>
      <c r="M99" s="70" t="s">
        <v>20</v>
      </c>
      <c r="N99" s="70" t="s">
        <v>20</v>
      </c>
      <c r="O99" s="2"/>
      <c r="P99" s="2"/>
      <c r="Q99" s="73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45">
      <c r="A100" s="68"/>
      <c r="B100" s="2"/>
      <c r="C100" s="2"/>
      <c r="D100" s="2"/>
      <c r="E100" s="2"/>
      <c r="F100" s="2"/>
      <c r="G100" s="70" t="s">
        <v>20</v>
      </c>
      <c r="H100" s="70" t="s">
        <v>20</v>
      </c>
      <c r="I100" s="70" t="s">
        <v>20</v>
      </c>
      <c r="J100" s="70" t="s">
        <v>20</v>
      </c>
      <c r="K100" s="70" t="s">
        <v>20</v>
      </c>
      <c r="L100" s="70" t="s">
        <v>20</v>
      </c>
      <c r="M100" s="70" t="s">
        <v>20</v>
      </c>
      <c r="N100" s="70" t="s">
        <v>20</v>
      </c>
      <c r="O100" s="2"/>
      <c r="P100" s="2"/>
      <c r="Q100" s="73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45">
      <c r="A101" s="68"/>
      <c r="B101" s="2"/>
      <c r="C101" s="2"/>
      <c r="D101" s="2"/>
      <c r="E101" s="2"/>
      <c r="F101" s="2"/>
      <c r="G101" s="70" t="s">
        <v>20</v>
      </c>
      <c r="H101" s="70" t="s">
        <v>20</v>
      </c>
      <c r="I101" s="70" t="s">
        <v>20</v>
      </c>
      <c r="J101" s="70" t="s">
        <v>20</v>
      </c>
      <c r="K101" s="70" t="s">
        <v>20</v>
      </c>
      <c r="L101" s="70" t="s">
        <v>20</v>
      </c>
      <c r="M101" s="70" t="s">
        <v>20</v>
      </c>
      <c r="N101" s="70" t="s">
        <v>20</v>
      </c>
      <c r="O101" s="2"/>
      <c r="P101" s="2"/>
      <c r="Q101" s="73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45">
      <c r="A102" s="68"/>
      <c r="B102" s="2"/>
      <c r="C102" s="2"/>
      <c r="D102" s="2"/>
      <c r="E102" s="2"/>
      <c r="F102" s="2"/>
      <c r="G102" s="70" t="s">
        <v>20</v>
      </c>
      <c r="H102" s="70" t="s">
        <v>20</v>
      </c>
      <c r="I102" s="70" t="s">
        <v>20</v>
      </c>
      <c r="J102" s="70" t="s">
        <v>20</v>
      </c>
      <c r="K102" s="70" t="s">
        <v>20</v>
      </c>
      <c r="L102" s="70" t="s">
        <v>20</v>
      </c>
      <c r="M102" s="70" t="s">
        <v>20</v>
      </c>
      <c r="N102" s="70" t="s">
        <v>20</v>
      </c>
      <c r="O102" s="2"/>
      <c r="P102" s="2"/>
      <c r="Q102" s="73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45">
      <c r="A103" s="68"/>
      <c r="B103" s="2"/>
      <c r="C103" s="2"/>
      <c r="D103" s="2"/>
      <c r="E103" s="2"/>
      <c r="F103" s="2"/>
      <c r="G103" s="70" t="s">
        <v>20</v>
      </c>
      <c r="H103" s="70" t="s">
        <v>20</v>
      </c>
      <c r="I103" s="70" t="s">
        <v>20</v>
      </c>
      <c r="J103" s="70" t="s">
        <v>20</v>
      </c>
      <c r="K103" s="70" t="s">
        <v>20</v>
      </c>
      <c r="L103" s="70" t="s">
        <v>20</v>
      </c>
      <c r="M103" s="70" t="s">
        <v>20</v>
      </c>
      <c r="N103" s="70" t="s">
        <v>20</v>
      </c>
      <c r="O103" s="2"/>
      <c r="P103" s="2"/>
      <c r="Q103" s="73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45">
      <c r="A104" s="68"/>
      <c r="B104" s="2"/>
      <c r="C104" s="2"/>
      <c r="D104" s="2"/>
      <c r="E104" s="2"/>
      <c r="F104" s="2"/>
      <c r="G104" s="70" t="s">
        <v>20</v>
      </c>
      <c r="H104" s="70" t="s">
        <v>20</v>
      </c>
      <c r="I104" s="70" t="s">
        <v>20</v>
      </c>
      <c r="J104" s="70" t="s">
        <v>20</v>
      </c>
      <c r="K104" s="70" t="s">
        <v>20</v>
      </c>
      <c r="L104" s="70" t="s">
        <v>20</v>
      </c>
      <c r="M104" s="70" t="s">
        <v>20</v>
      </c>
      <c r="N104" s="70" t="s">
        <v>20</v>
      </c>
      <c r="O104" s="2"/>
      <c r="P104" s="2"/>
      <c r="Q104" s="73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45">
      <c r="A105" s="68"/>
      <c r="B105" s="2"/>
      <c r="C105" s="2"/>
      <c r="D105" s="2"/>
      <c r="E105" s="2"/>
      <c r="F105" s="2"/>
      <c r="G105" s="70" t="s">
        <v>20</v>
      </c>
      <c r="H105" s="70" t="s">
        <v>20</v>
      </c>
      <c r="I105" s="70" t="s">
        <v>20</v>
      </c>
      <c r="J105" s="70" t="s">
        <v>20</v>
      </c>
      <c r="K105" s="70" t="s">
        <v>20</v>
      </c>
      <c r="L105" s="70" t="s">
        <v>20</v>
      </c>
      <c r="M105" s="70" t="s">
        <v>20</v>
      </c>
      <c r="N105" s="70" t="s">
        <v>20</v>
      </c>
      <c r="O105" s="2"/>
      <c r="P105" s="2"/>
      <c r="Q105" s="73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s="2" customFormat="1" x14ac:dyDescent="0.45">
      <c r="A106" s="68"/>
      <c r="G106" s="70" t="s">
        <v>20</v>
      </c>
      <c r="H106" s="70" t="s">
        <v>20</v>
      </c>
      <c r="I106" s="70" t="s">
        <v>20</v>
      </c>
      <c r="J106" s="70" t="s">
        <v>20</v>
      </c>
      <c r="K106" s="70" t="s">
        <v>20</v>
      </c>
      <c r="L106" s="70" t="s">
        <v>20</v>
      </c>
      <c r="M106" s="70" t="s">
        <v>20</v>
      </c>
      <c r="N106" s="70" t="s">
        <v>20</v>
      </c>
      <c r="Q106" s="73"/>
    </row>
    <row r="107" spans="1:27" s="2" customFormat="1" x14ac:dyDescent="0.45">
      <c r="A107" s="68"/>
      <c r="G107" s="70" t="s">
        <v>20</v>
      </c>
      <c r="H107" s="70" t="s">
        <v>20</v>
      </c>
      <c r="I107" s="70" t="s">
        <v>20</v>
      </c>
      <c r="J107" s="70" t="s">
        <v>20</v>
      </c>
      <c r="K107" s="70" t="s">
        <v>20</v>
      </c>
      <c r="L107" s="70" t="s">
        <v>20</v>
      </c>
      <c r="M107" s="70" t="s">
        <v>20</v>
      </c>
      <c r="N107" s="70" t="s">
        <v>20</v>
      </c>
      <c r="Q107" s="73"/>
    </row>
    <row r="108" spans="1:27" s="2" customFormat="1" x14ac:dyDescent="0.45">
      <c r="A108" s="68"/>
      <c r="G108" s="70" t="s">
        <v>20</v>
      </c>
      <c r="H108" s="70" t="s">
        <v>20</v>
      </c>
      <c r="I108" s="70" t="s">
        <v>20</v>
      </c>
      <c r="J108" s="70" t="s">
        <v>20</v>
      </c>
      <c r="K108" s="70" t="s">
        <v>20</v>
      </c>
      <c r="L108" s="70" t="s">
        <v>20</v>
      </c>
      <c r="M108" s="70" t="s">
        <v>20</v>
      </c>
      <c r="N108" s="70" t="s">
        <v>20</v>
      </c>
      <c r="Q108" s="73"/>
    </row>
    <row r="109" spans="1:27" s="2" customFormat="1" x14ac:dyDescent="0.45">
      <c r="A109" s="68"/>
      <c r="G109" s="70" t="s">
        <v>20</v>
      </c>
      <c r="H109" s="70" t="s">
        <v>20</v>
      </c>
      <c r="I109" s="70" t="s">
        <v>20</v>
      </c>
      <c r="J109" s="70" t="s">
        <v>20</v>
      </c>
      <c r="K109" s="70" t="s">
        <v>20</v>
      </c>
      <c r="L109" s="70" t="s">
        <v>20</v>
      </c>
      <c r="M109" s="70" t="s">
        <v>20</v>
      </c>
      <c r="N109" s="70" t="s">
        <v>20</v>
      </c>
      <c r="Q109" s="73"/>
    </row>
    <row r="110" spans="1:27" s="2" customFormat="1" x14ac:dyDescent="0.45">
      <c r="A110" s="68"/>
      <c r="G110" s="70" t="s">
        <v>20</v>
      </c>
      <c r="H110" s="70" t="s">
        <v>20</v>
      </c>
      <c r="I110" s="70" t="s">
        <v>20</v>
      </c>
      <c r="J110" s="70" t="s">
        <v>20</v>
      </c>
      <c r="K110" s="70" t="s">
        <v>20</v>
      </c>
      <c r="L110" s="70" t="s">
        <v>20</v>
      </c>
      <c r="M110" s="70" t="s">
        <v>20</v>
      </c>
      <c r="N110" s="70" t="s">
        <v>20</v>
      </c>
      <c r="Q110" s="73"/>
    </row>
    <row r="111" spans="1:27" s="2" customFormat="1" x14ac:dyDescent="0.45">
      <c r="A111" s="68"/>
      <c r="G111" s="70" t="s">
        <v>20</v>
      </c>
      <c r="H111" s="70" t="s">
        <v>20</v>
      </c>
      <c r="I111" s="70" t="s">
        <v>20</v>
      </c>
      <c r="J111" s="70" t="s">
        <v>20</v>
      </c>
      <c r="K111" s="70" t="s">
        <v>20</v>
      </c>
      <c r="L111" s="70" t="s">
        <v>20</v>
      </c>
      <c r="M111" s="70" t="s">
        <v>20</v>
      </c>
      <c r="N111" s="70" t="s">
        <v>20</v>
      </c>
      <c r="Q111" s="73"/>
    </row>
    <row r="112" spans="1:27" s="2" customFormat="1" x14ac:dyDescent="0.45">
      <c r="A112" s="68"/>
      <c r="G112" s="70" t="s">
        <v>20</v>
      </c>
      <c r="H112" s="70" t="s">
        <v>20</v>
      </c>
      <c r="I112" s="70" t="s">
        <v>20</v>
      </c>
      <c r="J112" s="70" t="s">
        <v>20</v>
      </c>
      <c r="K112" s="70" t="s">
        <v>20</v>
      </c>
      <c r="L112" s="70" t="s">
        <v>20</v>
      </c>
      <c r="M112" s="70" t="s">
        <v>20</v>
      </c>
      <c r="N112" s="70" t="s">
        <v>20</v>
      </c>
      <c r="Q112" s="73"/>
    </row>
    <row r="113" spans="1:27" s="2" customFormat="1" x14ac:dyDescent="0.45">
      <c r="A113" s="68"/>
      <c r="G113" s="70" t="s">
        <v>20</v>
      </c>
      <c r="H113" s="70" t="s">
        <v>20</v>
      </c>
      <c r="I113" s="70" t="s">
        <v>20</v>
      </c>
      <c r="J113" s="70" t="s">
        <v>20</v>
      </c>
      <c r="K113" s="70" t="s">
        <v>20</v>
      </c>
      <c r="L113" s="70" t="s">
        <v>20</v>
      </c>
      <c r="M113" s="70" t="s">
        <v>20</v>
      </c>
      <c r="N113" s="70" t="s">
        <v>20</v>
      </c>
      <c r="Q113" s="73"/>
    </row>
    <row r="114" spans="1:27" s="2" customFormat="1" x14ac:dyDescent="0.45">
      <c r="A114" s="68"/>
      <c r="G114" s="70" t="s">
        <v>20</v>
      </c>
      <c r="H114" s="70" t="s">
        <v>20</v>
      </c>
      <c r="I114" s="70" t="s">
        <v>20</v>
      </c>
      <c r="J114" s="70" t="s">
        <v>20</v>
      </c>
      <c r="K114" s="70" t="s">
        <v>20</v>
      </c>
      <c r="L114" s="70" t="s">
        <v>20</v>
      </c>
      <c r="M114" s="70" t="s">
        <v>20</v>
      </c>
      <c r="N114" s="70" t="s">
        <v>20</v>
      </c>
      <c r="Q114" s="73"/>
    </row>
    <row r="115" spans="1:27" s="2" customFormat="1" x14ac:dyDescent="0.45">
      <c r="A115" s="68"/>
      <c r="G115" s="70" t="s">
        <v>20</v>
      </c>
      <c r="H115" s="70" t="s">
        <v>20</v>
      </c>
      <c r="I115" s="70" t="s">
        <v>20</v>
      </c>
      <c r="J115" s="70" t="s">
        <v>20</v>
      </c>
      <c r="K115" s="70" t="s">
        <v>20</v>
      </c>
      <c r="L115" s="70" t="s">
        <v>20</v>
      </c>
      <c r="M115" s="70" t="s">
        <v>20</v>
      </c>
      <c r="N115" s="70" t="s">
        <v>20</v>
      </c>
      <c r="Q115" s="73"/>
    </row>
    <row r="116" spans="1:27" s="2" customFormat="1" x14ac:dyDescent="0.45">
      <c r="A116" s="68"/>
      <c r="G116" s="70" t="s">
        <v>20</v>
      </c>
      <c r="H116" s="70" t="s">
        <v>20</v>
      </c>
      <c r="I116" s="70" t="s">
        <v>20</v>
      </c>
      <c r="J116" s="70" t="s">
        <v>20</v>
      </c>
      <c r="K116" s="70" t="s">
        <v>20</v>
      </c>
      <c r="L116" s="70" t="s">
        <v>20</v>
      </c>
      <c r="M116" s="70" t="s">
        <v>20</v>
      </c>
      <c r="N116" s="70" t="s">
        <v>20</v>
      </c>
      <c r="Q116" s="73"/>
    </row>
    <row r="117" spans="1:27" s="2" customFormat="1" x14ac:dyDescent="0.45">
      <c r="A117" s="68"/>
      <c r="G117" s="70" t="s">
        <v>20</v>
      </c>
      <c r="H117" s="70" t="s">
        <v>20</v>
      </c>
      <c r="I117" s="70" t="s">
        <v>20</v>
      </c>
      <c r="J117" s="70" t="s">
        <v>20</v>
      </c>
      <c r="K117" s="70" t="s">
        <v>20</v>
      </c>
      <c r="L117" s="70" t="s">
        <v>20</v>
      </c>
      <c r="M117" s="70" t="s">
        <v>20</v>
      </c>
      <c r="N117" s="70" t="s">
        <v>20</v>
      </c>
      <c r="Q117" s="73"/>
    </row>
    <row r="118" spans="1:27" s="2" customFormat="1" x14ac:dyDescent="0.45">
      <c r="A118" s="68"/>
      <c r="G118" s="70" t="s">
        <v>20</v>
      </c>
      <c r="H118" s="70" t="s">
        <v>20</v>
      </c>
      <c r="I118" s="70" t="s">
        <v>20</v>
      </c>
      <c r="J118" s="70" t="s">
        <v>20</v>
      </c>
      <c r="K118" s="70" t="s">
        <v>20</v>
      </c>
      <c r="L118" s="70" t="s">
        <v>20</v>
      </c>
      <c r="M118" s="70" t="s">
        <v>20</v>
      </c>
      <c r="N118" s="70" t="s">
        <v>20</v>
      </c>
      <c r="Q118" s="73"/>
    </row>
    <row r="119" spans="1:27" s="2" customFormat="1" x14ac:dyDescent="0.45">
      <c r="A119" s="68"/>
      <c r="G119" s="70" t="s">
        <v>20</v>
      </c>
      <c r="H119" s="70" t="s">
        <v>20</v>
      </c>
      <c r="I119" s="70" t="s">
        <v>20</v>
      </c>
      <c r="J119" s="70" t="s">
        <v>20</v>
      </c>
      <c r="K119" s="70" t="s">
        <v>20</v>
      </c>
      <c r="L119" s="70" t="s">
        <v>20</v>
      </c>
      <c r="M119" s="70" t="s">
        <v>20</v>
      </c>
      <c r="N119" s="70" t="s">
        <v>20</v>
      </c>
      <c r="Q119" s="73"/>
    </row>
    <row r="120" spans="1:27" x14ac:dyDescent="0.45">
      <c r="A120" s="68"/>
      <c r="B120" s="2"/>
      <c r="C120" s="2"/>
      <c r="D120" s="2"/>
      <c r="E120" s="2"/>
      <c r="F120" s="2"/>
      <c r="G120" s="70" t="s">
        <v>20</v>
      </c>
      <c r="H120" s="70" t="s">
        <v>20</v>
      </c>
      <c r="I120" s="70" t="s">
        <v>20</v>
      </c>
      <c r="J120" s="70" t="s">
        <v>20</v>
      </c>
      <c r="K120" s="70" t="s">
        <v>20</v>
      </c>
      <c r="L120" s="70" t="s">
        <v>20</v>
      </c>
      <c r="M120" s="70" t="s">
        <v>20</v>
      </c>
      <c r="N120" s="70" t="s">
        <v>20</v>
      </c>
      <c r="O120" s="2"/>
      <c r="P120" s="2"/>
      <c r="Q120" s="73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45">
      <c r="A121" s="68"/>
      <c r="B121" s="2"/>
      <c r="C121" s="2"/>
      <c r="D121" s="2"/>
      <c r="E121" s="2"/>
      <c r="F121" s="2"/>
      <c r="G121" s="70" t="s">
        <v>20</v>
      </c>
      <c r="H121" s="70" t="s">
        <v>20</v>
      </c>
      <c r="I121" s="70" t="s">
        <v>20</v>
      </c>
      <c r="J121" s="70" t="s">
        <v>20</v>
      </c>
      <c r="K121" s="70" t="s">
        <v>20</v>
      </c>
      <c r="L121" s="70" t="s">
        <v>20</v>
      </c>
      <c r="M121" s="70" t="s">
        <v>20</v>
      </c>
      <c r="N121" s="70" t="s">
        <v>20</v>
      </c>
      <c r="O121" s="2"/>
      <c r="P121" s="2"/>
      <c r="Q121" s="73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45">
      <c r="A122" s="68"/>
      <c r="B122" s="2"/>
      <c r="C122" s="2"/>
      <c r="D122" s="2"/>
      <c r="E122" s="2"/>
      <c r="F122" s="2"/>
      <c r="G122" s="70" t="s">
        <v>20</v>
      </c>
      <c r="H122" s="70" t="s">
        <v>20</v>
      </c>
      <c r="I122" s="70" t="s">
        <v>20</v>
      </c>
      <c r="J122" s="70" t="s">
        <v>20</v>
      </c>
      <c r="K122" s="70" t="s">
        <v>20</v>
      </c>
      <c r="L122" s="70" t="s">
        <v>20</v>
      </c>
      <c r="M122" s="70" t="s">
        <v>20</v>
      </c>
      <c r="N122" s="70" t="s">
        <v>20</v>
      </c>
      <c r="O122" s="2"/>
      <c r="P122" s="2"/>
      <c r="Q122" s="73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45">
      <c r="A123" s="68"/>
      <c r="B123" s="2"/>
      <c r="C123" s="2"/>
      <c r="D123" s="2"/>
      <c r="E123" s="2"/>
      <c r="F123" s="2"/>
      <c r="G123" s="70" t="s">
        <v>20</v>
      </c>
      <c r="H123" s="70" t="s">
        <v>20</v>
      </c>
      <c r="I123" s="70" t="s">
        <v>20</v>
      </c>
      <c r="J123" s="70" t="s">
        <v>20</v>
      </c>
      <c r="K123" s="70" t="s">
        <v>20</v>
      </c>
      <c r="L123" s="70" t="s">
        <v>20</v>
      </c>
      <c r="M123" s="70" t="s">
        <v>20</v>
      </c>
      <c r="N123" s="70" t="s">
        <v>20</v>
      </c>
      <c r="O123" s="2"/>
      <c r="P123" s="2"/>
      <c r="Q123" s="73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45">
      <c r="A124" s="68"/>
      <c r="B124" s="2"/>
      <c r="C124" s="2"/>
      <c r="D124" s="2"/>
      <c r="E124" s="2"/>
      <c r="F124" s="2"/>
      <c r="G124" s="70" t="s">
        <v>20</v>
      </c>
      <c r="H124" s="70" t="s">
        <v>20</v>
      </c>
      <c r="I124" s="70" t="s">
        <v>20</v>
      </c>
      <c r="J124" s="70" t="s">
        <v>20</v>
      </c>
      <c r="K124" s="70" t="s">
        <v>20</v>
      </c>
      <c r="L124" s="70" t="s">
        <v>20</v>
      </c>
      <c r="M124" s="70" t="s">
        <v>20</v>
      </c>
      <c r="N124" s="70" t="s">
        <v>20</v>
      </c>
      <c r="O124" s="2"/>
      <c r="P124" s="2"/>
      <c r="Q124" s="73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45">
      <c r="A125" s="68"/>
      <c r="B125" s="2"/>
      <c r="C125" s="2"/>
      <c r="D125" s="2"/>
      <c r="E125" s="2"/>
      <c r="F125" s="2"/>
      <c r="G125" s="70" t="s">
        <v>20</v>
      </c>
      <c r="H125" s="70" t="s">
        <v>20</v>
      </c>
      <c r="I125" s="70" t="s">
        <v>20</v>
      </c>
      <c r="J125" s="70" t="s">
        <v>20</v>
      </c>
      <c r="K125" s="70" t="s">
        <v>20</v>
      </c>
      <c r="L125" s="70" t="s">
        <v>20</v>
      </c>
      <c r="M125" s="70" t="s">
        <v>20</v>
      </c>
      <c r="N125" s="70" t="s">
        <v>20</v>
      </c>
      <c r="O125" s="2"/>
      <c r="P125" s="2"/>
      <c r="Q125" s="73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45">
      <c r="A126" s="68"/>
      <c r="B126" s="2"/>
      <c r="C126" s="2"/>
      <c r="D126" s="2"/>
      <c r="E126" s="2"/>
      <c r="F126" s="2"/>
      <c r="G126" s="70" t="s">
        <v>20</v>
      </c>
      <c r="H126" s="70" t="s">
        <v>20</v>
      </c>
      <c r="I126" s="70" t="s">
        <v>20</v>
      </c>
      <c r="J126" s="70" t="s">
        <v>20</v>
      </c>
      <c r="K126" s="70" t="s">
        <v>20</v>
      </c>
      <c r="L126" s="70" t="s">
        <v>20</v>
      </c>
      <c r="M126" s="70" t="s">
        <v>20</v>
      </c>
      <c r="N126" s="70" t="s">
        <v>20</v>
      </c>
      <c r="O126" s="2"/>
      <c r="P126" s="2"/>
      <c r="Q126" s="73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45">
      <c r="A127" s="68"/>
      <c r="B127" s="2"/>
      <c r="C127" s="2"/>
      <c r="D127" s="2"/>
      <c r="E127" s="2"/>
      <c r="F127" s="2"/>
      <c r="G127" s="70" t="s">
        <v>20</v>
      </c>
      <c r="H127" s="70" t="s">
        <v>20</v>
      </c>
      <c r="I127" s="70" t="s">
        <v>20</v>
      </c>
      <c r="J127" s="70" t="s">
        <v>20</v>
      </c>
      <c r="K127" s="70" t="s">
        <v>20</v>
      </c>
      <c r="L127" s="70" t="s">
        <v>20</v>
      </c>
      <c r="M127" s="70" t="s">
        <v>20</v>
      </c>
      <c r="N127" s="70" t="s">
        <v>20</v>
      </c>
      <c r="O127" s="2"/>
      <c r="P127" s="2"/>
      <c r="Q127" s="73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45">
      <c r="A128" s="68"/>
      <c r="B128" s="2"/>
      <c r="C128" s="2"/>
      <c r="D128" s="2"/>
      <c r="E128" s="2"/>
      <c r="F128" s="2"/>
      <c r="G128" s="70" t="s">
        <v>20</v>
      </c>
      <c r="H128" s="70" t="s">
        <v>20</v>
      </c>
      <c r="I128" s="70" t="s">
        <v>20</v>
      </c>
      <c r="J128" s="70" t="s">
        <v>20</v>
      </c>
      <c r="K128" s="70" t="s">
        <v>20</v>
      </c>
      <c r="L128" s="70" t="s">
        <v>20</v>
      </c>
      <c r="M128" s="70" t="s">
        <v>20</v>
      </c>
      <c r="N128" s="70" t="s">
        <v>20</v>
      </c>
      <c r="O128" s="2"/>
      <c r="P128" s="2"/>
      <c r="Q128" s="73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45">
      <c r="A129" s="68"/>
      <c r="B129" s="2"/>
      <c r="C129" s="2"/>
      <c r="D129" s="2"/>
      <c r="E129" s="2"/>
      <c r="F129" s="2"/>
      <c r="G129" s="70" t="s">
        <v>20</v>
      </c>
      <c r="H129" s="70" t="s">
        <v>20</v>
      </c>
      <c r="I129" s="70" t="s">
        <v>20</v>
      </c>
      <c r="J129" s="70" t="s">
        <v>20</v>
      </c>
      <c r="K129" s="70" t="s">
        <v>20</v>
      </c>
      <c r="L129" s="70" t="s">
        <v>20</v>
      </c>
      <c r="M129" s="70" t="s">
        <v>20</v>
      </c>
      <c r="N129" s="70" t="s">
        <v>20</v>
      </c>
      <c r="O129" s="2"/>
      <c r="P129" s="2"/>
      <c r="Q129" s="73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45">
      <c r="A130" s="68"/>
      <c r="B130" s="2"/>
      <c r="C130" s="2"/>
      <c r="D130" s="2"/>
      <c r="E130" s="2"/>
      <c r="F130" s="2"/>
      <c r="G130" s="70" t="s">
        <v>20</v>
      </c>
      <c r="H130" s="70" t="s">
        <v>20</v>
      </c>
      <c r="I130" s="70" t="s">
        <v>20</v>
      </c>
      <c r="J130" s="70" t="s">
        <v>20</v>
      </c>
      <c r="K130" s="70" t="s">
        <v>20</v>
      </c>
      <c r="L130" s="70" t="s">
        <v>20</v>
      </c>
      <c r="M130" s="70" t="s">
        <v>20</v>
      </c>
      <c r="N130" s="70" t="s">
        <v>20</v>
      </c>
      <c r="O130" s="2"/>
      <c r="P130" s="2"/>
      <c r="Q130" s="73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45">
      <c r="A131" s="68"/>
      <c r="B131" s="2"/>
      <c r="C131" s="2"/>
      <c r="D131" s="2"/>
      <c r="E131" s="2"/>
      <c r="F131" s="2"/>
      <c r="G131" s="70" t="s">
        <v>20</v>
      </c>
      <c r="H131" s="70" t="s">
        <v>20</v>
      </c>
      <c r="I131" s="70" t="s">
        <v>20</v>
      </c>
      <c r="J131" s="70" t="s">
        <v>20</v>
      </c>
      <c r="K131" s="70" t="s">
        <v>20</v>
      </c>
      <c r="L131" s="70" t="s">
        <v>20</v>
      </c>
      <c r="M131" s="70" t="s">
        <v>20</v>
      </c>
      <c r="N131" s="70" t="s">
        <v>20</v>
      </c>
      <c r="O131" s="2"/>
      <c r="P131" s="2"/>
      <c r="Q131" s="73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45">
      <c r="A132" s="68"/>
      <c r="B132" s="2"/>
      <c r="C132" s="2"/>
      <c r="D132" s="2"/>
      <c r="E132" s="2"/>
      <c r="F132" s="2"/>
      <c r="G132" s="70" t="s">
        <v>20</v>
      </c>
      <c r="H132" s="70" t="s">
        <v>20</v>
      </c>
      <c r="I132" s="70" t="s">
        <v>20</v>
      </c>
      <c r="J132" s="70" t="s">
        <v>20</v>
      </c>
      <c r="K132" s="70" t="s">
        <v>20</v>
      </c>
      <c r="L132" s="70" t="s">
        <v>20</v>
      </c>
      <c r="M132" s="70" t="s">
        <v>20</v>
      </c>
      <c r="N132" s="70" t="s">
        <v>20</v>
      </c>
      <c r="O132" s="2"/>
      <c r="P132" s="2"/>
      <c r="Q132" s="73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45">
      <c r="A133" s="68"/>
      <c r="B133" s="2"/>
      <c r="C133" s="2"/>
      <c r="D133" s="2"/>
      <c r="E133" s="2"/>
      <c r="F133" s="2"/>
      <c r="G133" s="70" t="s">
        <v>20</v>
      </c>
      <c r="H133" s="70" t="s">
        <v>20</v>
      </c>
      <c r="I133" s="70" t="s">
        <v>20</v>
      </c>
      <c r="J133" s="70" t="s">
        <v>20</v>
      </c>
      <c r="K133" s="70" t="s">
        <v>20</v>
      </c>
      <c r="L133" s="70" t="s">
        <v>20</v>
      </c>
      <c r="M133" s="70" t="s">
        <v>20</v>
      </c>
      <c r="N133" s="70" t="s">
        <v>20</v>
      </c>
      <c r="O133" s="2"/>
      <c r="P133" s="2"/>
      <c r="Q133" s="73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45">
      <c r="A134" s="68"/>
      <c r="B134" s="2"/>
      <c r="C134" s="2"/>
      <c r="D134" s="2"/>
      <c r="E134" s="2"/>
      <c r="F134" s="2"/>
      <c r="G134" s="70" t="s">
        <v>20</v>
      </c>
      <c r="H134" s="70" t="s">
        <v>20</v>
      </c>
      <c r="I134" s="70" t="s">
        <v>20</v>
      </c>
      <c r="J134" s="70" t="s">
        <v>20</v>
      </c>
      <c r="K134" s="70" t="s">
        <v>20</v>
      </c>
      <c r="L134" s="70" t="s">
        <v>20</v>
      </c>
      <c r="M134" s="70" t="s">
        <v>20</v>
      </c>
      <c r="N134" s="70" t="s">
        <v>20</v>
      </c>
      <c r="O134" s="2"/>
      <c r="P134" s="2"/>
      <c r="Q134" s="73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45">
      <c r="A135" s="68"/>
      <c r="B135" s="2"/>
      <c r="C135" s="2"/>
      <c r="D135" s="2"/>
      <c r="E135" s="2"/>
      <c r="F135" s="2"/>
      <c r="G135" s="70" t="s">
        <v>20</v>
      </c>
      <c r="H135" s="70" t="s">
        <v>20</v>
      </c>
      <c r="I135" s="70" t="s">
        <v>20</v>
      </c>
      <c r="J135" s="70" t="s">
        <v>20</v>
      </c>
      <c r="K135" s="70" t="s">
        <v>20</v>
      </c>
      <c r="L135" s="70" t="s">
        <v>20</v>
      </c>
      <c r="M135" s="70" t="s">
        <v>20</v>
      </c>
      <c r="N135" s="70" t="s">
        <v>20</v>
      </c>
      <c r="O135" s="2"/>
      <c r="P135" s="2"/>
      <c r="Q135" s="73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45">
      <c r="A136" s="68"/>
      <c r="B136" s="2"/>
      <c r="C136" s="2"/>
      <c r="D136" s="2"/>
      <c r="E136" s="2"/>
      <c r="F136" s="2"/>
      <c r="G136" s="70" t="s">
        <v>20</v>
      </c>
      <c r="H136" s="70" t="s">
        <v>20</v>
      </c>
      <c r="I136" s="70" t="s">
        <v>20</v>
      </c>
      <c r="J136" s="70" t="s">
        <v>20</v>
      </c>
      <c r="K136" s="70" t="s">
        <v>20</v>
      </c>
      <c r="L136" s="70" t="s">
        <v>20</v>
      </c>
      <c r="M136" s="70" t="s">
        <v>20</v>
      </c>
      <c r="N136" s="70" t="s">
        <v>20</v>
      </c>
      <c r="O136" s="2"/>
      <c r="P136" s="2"/>
      <c r="Q136" s="73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45">
      <c r="A137" s="68"/>
      <c r="B137" s="2"/>
      <c r="C137" s="2"/>
      <c r="D137" s="2"/>
      <c r="E137" s="2"/>
      <c r="F137" s="2"/>
      <c r="G137" s="70" t="s">
        <v>20</v>
      </c>
      <c r="H137" s="70" t="s">
        <v>20</v>
      </c>
      <c r="I137" s="70" t="s">
        <v>20</v>
      </c>
      <c r="J137" s="70" t="s">
        <v>20</v>
      </c>
      <c r="K137" s="70" t="s">
        <v>20</v>
      </c>
      <c r="L137" s="70" t="s">
        <v>20</v>
      </c>
      <c r="M137" s="70" t="s">
        <v>20</v>
      </c>
      <c r="N137" s="70" t="s">
        <v>20</v>
      </c>
      <c r="O137" s="2"/>
      <c r="P137" s="2"/>
      <c r="Q137" s="73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45">
      <c r="A138" s="68"/>
      <c r="B138" s="2"/>
      <c r="C138" s="2"/>
      <c r="D138" s="2"/>
      <c r="E138" s="2"/>
      <c r="F138" s="2"/>
      <c r="G138" s="70" t="s">
        <v>20</v>
      </c>
      <c r="H138" s="70" t="s">
        <v>20</v>
      </c>
      <c r="I138" s="70" t="s">
        <v>20</v>
      </c>
      <c r="J138" s="70" t="s">
        <v>20</v>
      </c>
      <c r="K138" s="70" t="s">
        <v>20</v>
      </c>
      <c r="L138" s="70" t="s">
        <v>20</v>
      </c>
      <c r="M138" s="70" t="s">
        <v>20</v>
      </c>
      <c r="N138" s="70" t="s">
        <v>20</v>
      </c>
      <c r="O138" s="2"/>
      <c r="P138" s="2"/>
      <c r="Q138" s="73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45">
      <c r="A139" s="68"/>
      <c r="B139" s="2"/>
      <c r="C139" s="2"/>
      <c r="D139" s="2"/>
      <c r="E139" s="2"/>
      <c r="F139" s="2"/>
      <c r="G139" s="70" t="s">
        <v>20</v>
      </c>
      <c r="H139" s="70" t="s">
        <v>20</v>
      </c>
      <c r="I139" s="70" t="s">
        <v>20</v>
      </c>
      <c r="J139" s="70" t="s">
        <v>20</v>
      </c>
      <c r="K139" s="70" t="s">
        <v>20</v>
      </c>
      <c r="L139" s="70" t="s">
        <v>20</v>
      </c>
      <c r="M139" s="70" t="s">
        <v>20</v>
      </c>
      <c r="N139" s="70" t="s">
        <v>20</v>
      </c>
      <c r="O139" s="2"/>
      <c r="P139" s="2"/>
      <c r="Q139" s="73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45">
      <c r="A140" s="68"/>
      <c r="B140" s="2"/>
      <c r="C140" s="2"/>
      <c r="D140" s="2"/>
      <c r="E140" s="2"/>
      <c r="F140" s="2"/>
      <c r="G140" s="70" t="s">
        <v>20</v>
      </c>
      <c r="H140" s="70" t="s">
        <v>20</v>
      </c>
      <c r="I140" s="70" t="s">
        <v>20</v>
      </c>
      <c r="J140" s="70" t="s">
        <v>20</v>
      </c>
      <c r="K140" s="70" t="s">
        <v>20</v>
      </c>
      <c r="L140" s="70" t="s">
        <v>20</v>
      </c>
      <c r="M140" s="70" t="s">
        <v>20</v>
      </c>
      <c r="N140" s="70" t="s">
        <v>20</v>
      </c>
      <c r="O140" s="2"/>
      <c r="P140" s="2"/>
      <c r="Q140" s="73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45">
      <c r="A141" s="68"/>
      <c r="B141" s="2"/>
      <c r="C141" s="2"/>
      <c r="D141" s="2"/>
      <c r="E141" s="2"/>
      <c r="F141" s="2"/>
      <c r="G141" s="70" t="s">
        <v>20</v>
      </c>
      <c r="H141" s="70" t="s">
        <v>20</v>
      </c>
      <c r="I141" s="70" t="s">
        <v>20</v>
      </c>
      <c r="J141" s="70" t="s">
        <v>20</v>
      </c>
      <c r="K141" s="70" t="s">
        <v>20</v>
      </c>
      <c r="L141" s="70" t="s">
        <v>20</v>
      </c>
      <c r="M141" s="70" t="s">
        <v>20</v>
      </c>
      <c r="N141" s="70" t="s">
        <v>20</v>
      </c>
      <c r="O141" s="2"/>
      <c r="P141" s="2"/>
      <c r="Q141" s="73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45">
      <c r="A142" s="68"/>
      <c r="B142" s="2"/>
      <c r="C142" s="2"/>
      <c r="D142" s="2"/>
      <c r="E142" s="2"/>
      <c r="F142" s="2"/>
      <c r="G142" s="70" t="s">
        <v>20</v>
      </c>
      <c r="H142" s="70" t="s">
        <v>20</v>
      </c>
      <c r="I142" s="70" t="s">
        <v>20</v>
      </c>
      <c r="J142" s="70" t="s">
        <v>20</v>
      </c>
      <c r="K142" s="70" t="s">
        <v>20</v>
      </c>
      <c r="L142" s="70" t="s">
        <v>20</v>
      </c>
      <c r="M142" s="70" t="s">
        <v>20</v>
      </c>
      <c r="N142" s="70" t="s">
        <v>20</v>
      </c>
      <c r="O142" s="2"/>
      <c r="P142" s="2"/>
      <c r="Q142" s="73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45">
      <c r="A143" s="68"/>
      <c r="B143" s="2"/>
      <c r="C143" s="2"/>
      <c r="D143" s="2"/>
      <c r="E143" s="2"/>
      <c r="F143" s="2"/>
      <c r="G143" s="70" t="s">
        <v>20</v>
      </c>
      <c r="H143" s="70" t="s">
        <v>20</v>
      </c>
      <c r="I143" s="70" t="s">
        <v>20</v>
      </c>
      <c r="J143" s="70" t="s">
        <v>20</v>
      </c>
      <c r="K143" s="70" t="s">
        <v>20</v>
      </c>
      <c r="L143" s="70" t="s">
        <v>20</v>
      </c>
      <c r="M143" s="70" t="s">
        <v>20</v>
      </c>
      <c r="N143" s="70" t="s">
        <v>20</v>
      </c>
      <c r="O143" s="2"/>
      <c r="P143" s="2"/>
      <c r="Q143" s="73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45">
      <c r="A144" s="68"/>
      <c r="B144" s="2"/>
      <c r="C144" s="2"/>
      <c r="D144" s="2"/>
      <c r="E144" s="2"/>
      <c r="F144" s="2"/>
      <c r="G144" s="70" t="s">
        <v>20</v>
      </c>
      <c r="H144" s="70" t="s">
        <v>20</v>
      </c>
      <c r="I144" s="70" t="s">
        <v>20</v>
      </c>
      <c r="J144" s="70" t="s">
        <v>20</v>
      </c>
      <c r="K144" s="70" t="s">
        <v>20</v>
      </c>
      <c r="L144" s="70" t="s">
        <v>20</v>
      </c>
      <c r="M144" s="70" t="s">
        <v>20</v>
      </c>
      <c r="N144" s="70" t="s">
        <v>20</v>
      </c>
      <c r="O144" s="2"/>
      <c r="P144" s="2"/>
      <c r="Q144" s="73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45">
      <c r="A145" s="68"/>
      <c r="B145" s="2"/>
      <c r="C145" s="2"/>
      <c r="D145" s="2"/>
      <c r="E145" s="2"/>
      <c r="F145" s="2"/>
      <c r="G145" s="70" t="s">
        <v>20</v>
      </c>
      <c r="H145" s="70" t="s">
        <v>20</v>
      </c>
      <c r="I145" s="70" t="s">
        <v>20</v>
      </c>
      <c r="J145" s="70" t="s">
        <v>20</v>
      </c>
      <c r="K145" s="70" t="s">
        <v>20</v>
      </c>
      <c r="L145" s="70" t="s">
        <v>20</v>
      </c>
      <c r="M145" s="70" t="s">
        <v>20</v>
      </c>
      <c r="N145" s="70" t="s">
        <v>20</v>
      </c>
      <c r="O145" s="2"/>
      <c r="P145" s="2"/>
      <c r="Q145" s="73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45">
      <c r="A146" s="68"/>
      <c r="B146" s="2"/>
      <c r="C146" s="2"/>
      <c r="D146" s="2"/>
      <c r="E146" s="2"/>
      <c r="F146" s="2"/>
      <c r="G146" s="70" t="s">
        <v>20</v>
      </c>
      <c r="H146" s="70" t="s">
        <v>20</v>
      </c>
      <c r="I146" s="70" t="s">
        <v>20</v>
      </c>
      <c r="J146" s="70" t="s">
        <v>20</v>
      </c>
      <c r="K146" s="70" t="s">
        <v>20</v>
      </c>
      <c r="L146" s="70" t="s">
        <v>20</v>
      </c>
      <c r="M146" s="70" t="s">
        <v>20</v>
      </c>
      <c r="N146" s="70" t="s">
        <v>20</v>
      </c>
      <c r="O146" s="2"/>
      <c r="P146" s="2"/>
      <c r="Q146" s="73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45">
      <c r="A147" s="68"/>
      <c r="B147" s="2"/>
      <c r="C147" s="2"/>
      <c r="D147" s="2"/>
      <c r="E147" s="2"/>
      <c r="F147" s="2"/>
      <c r="G147" s="70" t="s">
        <v>20</v>
      </c>
      <c r="H147" s="70" t="s">
        <v>20</v>
      </c>
      <c r="I147" s="70" t="s">
        <v>20</v>
      </c>
      <c r="J147" s="70" t="s">
        <v>20</v>
      </c>
      <c r="K147" s="70" t="s">
        <v>20</v>
      </c>
      <c r="L147" s="70" t="s">
        <v>20</v>
      </c>
      <c r="M147" s="70" t="s">
        <v>20</v>
      </c>
      <c r="N147" s="70" t="s">
        <v>20</v>
      </c>
      <c r="O147" s="2"/>
      <c r="P147" s="2"/>
      <c r="Q147" s="73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45">
      <c r="A148" s="68"/>
      <c r="B148" s="2"/>
      <c r="C148" s="2"/>
      <c r="D148" s="2"/>
      <c r="E148" s="2"/>
      <c r="F148" s="2"/>
      <c r="G148" s="70" t="s">
        <v>20</v>
      </c>
      <c r="H148" s="70" t="s">
        <v>20</v>
      </c>
      <c r="I148" s="70" t="s">
        <v>20</v>
      </c>
      <c r="J148" s="70" t="s">
        <v>20</v>
      </c>
      <c r="K148" s="70" t="s">
        <v>20</v>
      </c>
      <c r="L148" s="70" t="s">
        <v>20</v>
      </c>
      <c r="M148" s="70" t="s">
        <v>20</v>
      </c>
      <c r="N148" s="70" t="s">
        <v>20</v>
      </c>
      <c r="O148" s="2"/>
      <c r="P148" s="2"/>
      <c r="Q148" s="73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45">
      <c r="A149" s="68"/>
      <c r="B149" s="2"/>
      <c r="C149" s="2"/>
      <c r="D149" s="2"/>
      <c r="E149" s="2"/>
      <c r="F149" s="2"/>
      <c r="G149" s="70" t="s">
        <v>20</v>
      </c>
      <c r="H149" s="70" t="s">
        <v>20</v>
      </c>
      <c r="I149" s="70" t="s">
        <v>20</v>
      </c>
      <c r="J149" s="70" t="s">
        <v>20</v>
      </c>
      <c r="K149" s="70" t="s">
        <v>20</v>
      </c>
      <c r="L149" s="70" t="s">
        <v>20</v>
      </c>
      <c r="M149" s="70" t="s">
        <v>20</v>
      </c>
      <c r="N149" s="70" t="s">
        <v>20</v>
      </c>
      <c r="O149" s="2"/>
      <c r="P149" s="2"/>
      <c r="Q149" s="73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45">
      <c r="A150" s="68"/>
      <c r="B150" s="2"/>
      <c r="C150" s="2"/>
      <c r="D150" s="2"/>
      <c r="E150" s="2"/>
      <c r="F150" s="2"/>
      <c r="G150" s="70" t="s">
        <v>20</v>
      </c>
      <c r="H150" s="70" t="s">
        <v>20</v>
      </c>
      <c r="I150" s="70" t="s">
        <v>20</v>
      </c>
      <c r="J150" s="70" t="s">
        <v>20</v>
      </c>
      <c r="K150" s="70" t="s">
        <v>20</v>
      </c>
      <c r="L150" s="70" t="s">
        <v>20</v>
      </c>
      <c r="M150" s="70" t="s">
        <v>20</v>
      </c>
      <c r="N150" s="70" t="s">
        <v>20</v>
      </c>
      <c r="O150" s="2"/>
      <c r="P150" s="2"/>
      <c r="Q150" s="73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45">
      <c r="A151" s="68"/>
      <c r="B151" s="2"/>
      <c r="C151" s="2"/>
      <c r="D151" s="2"/>
      <c r="E151" s="2"/>
      <c r="F151" s="2"/>
      <c r="G151" s="70" t="s">
        <v>20</v>
      </c>
      <c r="H151" s="70" t="s">
        <v>20</v>
      </c>
      <c r="I151" s="70" t="s">
        <v>20</v>
      </c>
      <c r="J151" s="70" t="s">
        <v>20</v>
      </c>
      <c r="K151" s="70" t="s">
        <v>20</v>
      </c>
      <c r="L151" s="70" t="s">
        <v>20</v>
      </c>
      <c r="M151" s="70" t="s">
        <v>20</v>
      </c>
      <c r="N151" s="70" t="s">
        <v>20</v>
      </c>
      <c r="O151" s="2"/>
      <c r="P151" s="2"/>
      <c r="Q151" s="73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45">
      <c r="A152" s="68"/>
      <c r="B152" s="2"/>
      <c r="C152" s="2"/>
      <c r="D152" s="2"/>
      <c r="E152" s="2"/>
      <c r="F152" s="2"/>
      <c r="G152" s="70" t="s">
        <v>20</v>
      </c>
      <c r="H152" s="70" t="s">
        <v>20</v>
      </c>
      <c r="I152" s="70" t="s">
        <v>20</v>
      </c>
      <c r="J152" s="70" t="s">
        <v>20</v>
      </c>
      <c r="K152" s="70" t="s">
        <v>20</v>
      </c>
      <c r="L152" s="70" t="s">
        <v>20</v>
      </c>
      <c r="M152" s="70" t="s">
        <v>20</v>
      </c>
      <c r="N152" s="70" t="s">
        <v>20</v>
      </c>
      <c r="O152" s="2"/>
      <c r="P152" s="2"/>
      <c r="Q152" s="73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45">
      <c r="A153" s="68"/>
      <c r="B153" s="2"/>
      <c r="C153" s="2"/>
      <c r="D153" s="2"/>
      <c r="E153" s="2"/>
      <c r="F153" s="2"/>
      <c r="G153" s="70" t="s">
        <v>20</v>
      </c>
      <c r="H153" s="70" t="s">
        <v>20</v>
      </c>
      <c r="I153" s="70" t="s">
        <v>20</v>
      </c>
      <c r="J153" s="70" t="s">
        <v>20</v>
      </c>
      <c r="K153" s="70" t="s">
        <v>20</v>
      </c>
      <c r="L153" s="70" t="s">
        <v>20</v>
      </c>
      <c r="M153" s="70" t="s">
        <v>20</v>
      </c>
      <c r="N153" s="70" t="s">
        <v>20</v>
      </c>
      <c r="O153" s="2"/>
      <c r="P153" s="2"/>
      <c r="Q153" s="73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45">
      <c r="A154" s="68"/>
      <c r="B154" s="2"/>
      <c r="C154" s="2"/>
      <c r="D154" s="2"/>
      <c r="E154" s="2"/>
      <c r="F154" s="2"/>
      <c r="G154" s="70" t="s">
        <v>20</v>
      </c>
      <c r="H154" s="70" t="s">
        <v>20</v>
      </c>
      <c r="I154" s="70" t="s">
        <v>20</v>
      </c>
      <c r="J154" s="70" t="s">
        <v>20</v>
      </c>
      <c r="K154" s="70" t="s">
        <v>20</v>
      </c>
      <c r="L154" s="70" t="s">
        <v>20</v>
      </c>
      <c r="M154" s="70" t="s">
        <v>20</v>
      </c>
      <c r="N154" s="70" t="s">
        <v>20</v>
      </c>
      <c r="O154" s="2"/>
      <c r="P154" s="2"/>
      <c r="Q154" s="73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45">
      <c r="A155" s="68"/>
      <c r="B155" s="2"/>
      <c r="C155" s="2"/>
      <c r="D155" s="2"/>
      <c r="E155" s="2"/>
      <c r="F155" s="2"/>
      <c r="G155" s="70" t="s">
        <v>20</v>
      </c>
      <c r="H155" s="70" t="s">
        <v>20</v>
      </c>
      <c r="I155" s="70" t="s">
        <v>20</v>
      </c>
      <c r="J155" s="70" t="s">
        <v>20</v>
      </c>
      <c r="K155" s="70" t="s">
        <v>20</v>
      </c>
      <c r="L155" s="70" t="s">
        <v>20</v>
      </c>
      <c r="M155" s="70" t="s">
        <v>20</v>
      </c>
      <c r="N155" s="70" t="s">
        <v>20</v>
      </c>
      <c r="O155" s="2"/>
      <c r="P155" s="2"/>
      <c r="Q155" s="73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45">
      <c r="A156" s="68"/>
      <c r="B156" s="2"/>
      <c r="C156" s="2"/>
      <c r="D156" s="2"/>
      <c r="E156" s="2"/>
      <c r="F156" s="2"/>
      <c r="G156" s="70" t="s">
        <v>20</v>
      </c>
      <c r="H156" s="70" t="s">
        <v>20</v>
      </c>
      <c r="I156" s="70" t="s">
        <v>20</v>
      </c>
      <c r="J156" s="70" t="s">
        <v>20</v>
      </c>
      <c r="K156" s="70" t="s">
        <v>20</v>
      </c>
      <c r="L156" s="70" t="s">
        <v>20</v>
      </c>
      <c r="M156" s="70" t="s">
        <v>20</v>
      </c>
      <c r="N156" s="70" t="s">
        <v>20</v>
      </c>
      <c r="O156" s="2"/>
      <c r="P156" s="2"/>
      <c r="Q156" s="73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45">
      <c r="A157" s="68"/>
      <c r="B157" s="2"/>
      <c r="C157" s="2"/>
      <c r="D157" s="2"/>
      <c r="E157" s="2"/>
      <c r="F157" s="2"/>
      <c r="G157" s="70" t="s">
        <v>20</v>
      </c>
      <c r="H157" s="70" t="s">
        <v>20</v>
      </c>
      <c r="I157" s="70" t="s">
        <v>20</v>
      </c>
      <c r="J157" s="70" t="s">
        <v>20</v>
      </c>
      <c r="K157" s="70" t="s">
        <v>20</v>
      </c>
      <c r="L157" s="70" t="s">
        <v>20</v>
      </c>
      <c r="M157" s="70" t="s">
        <v>20</v>
      </c>
      <c r="N157" s="70" t="s">
        <v>20</v>
      </c>
      <c r="O157" s="2"/>
      <c r="P157" s="2"/>
      <c r="Q157" s="73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45">
      <c r="A158" s="68"/>
      <c r="B158" s="2"/>
      <c r="C158" s="2"/>
      <c r="D158" s="2"/>
      <c r="E158" s="2"/>
      <c r="F158" s="2"/>
      <c r="G158" s="70" t="s">
        <v>20</v>
      </c>
      <c r="H158" s="70" t="s">
        <v>20</v>
      </c>
      <c r="I158" s="70" t="s">
        <v>20</v>
      </c>
      <c r="J158" s="70" t="s">
        <v>20</v>
      </c>
      <c r="K158" s="70" t="s">
        <v>20</v>
      </c>
      <c r="L158" s="70" t="s">
        <v>20</v>
      </c>
      <c r="M158" s="70" t="s">
        <v>20</v>
      </c>
      <c r="N158" s="70" t="s">
        <v>20</v>
      </c>
      <c r="O158" s="2"/>
      <c r="P158" s="2"/>
      <c r="Q158" s="73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45">
      <c r="A159" s="68"/>
      <c r="B159" s="2"/>
      <c r="C159" s="2"/>
      <c r="D159" s="2"/>
      <c r="E159" s="2"/>
      <c r="F159" s="2"/>
      <c r="G159" s="70" t="s">
        <v>20</v>
      </c>
      <c r="H159" s="70" t="s">
        <v>20</v>
      </c>
      <c r="I159" s="70" t="s">
        <v>20</v>
      </c>
      <c r="J159" s="70" t="s">
        <v>20</v>
      </c>
      <c r="K159" s="70" t="s">
        <v>20</v>
      </c>
      <c r="L159" s="70" t="s">
        <v>20</v>
      </c>
      <c r="M159" s="70" t="s">
        <v>20</v>
      </c>
      <c r="N159" s="70" t="s">
        <v>20</v>
      </c>
      <c r="O159" s="2"/>
      <c r="P159" s="2"/>
      <c r="Q159" s="73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45">
      <c r="A160" s="68"/>
      <c r="B160" s="2"/>
      <c r="C160" s="2"/>
      <c r="D160" s="2"/>
      <c r="E160" s="2"/>
      <c r="F160" s="2"/>
      <c r="G160" s="70" t="s">
        <v>20</v>
      </c>
      <c r="H160" s="70" t="s">
        <v>20</v>
      </c>
      <c r="I160" s="70" t="s">
        <v>20</v>
      </c>
      <c r="J160" s="70" t="s">
        <v>20</v>
      </c>
      <c r="K160" s="70" t="s">
        <v>20</v>
      </c>
      <c r="L160" s="70" t="s">
        <v>20</v>
      </c>
      <c r="M160" s="70" t="s">
        <v>20</v>
      </c>
      <c r="N160" s="70" t="s">
        <v>20</v>
      </c>
      <c r="O160" s="2"/>
      <c r="P160" s="2"/>
      <c r="Q160" s="73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45">
      <c r="A161" s="68"/>
      <c r="B161" s="2"/>
      <c r="C161" s="2"/>
      <c r="D161" s="2"/>
      <c r="E161" s="2"/>
      <c r="F161" s="2"/>
      <c r="G161" s="70" t="s">
        <v>20</v>
      </c>
      <c r="H161" s="70" t="s">
        <v>20</v>
      </c>
      <c r="I161" s="70" t="s">
        <v>20</v>
      </c>
      <c r="J161" s="70" t="s">
        <v>20</v>
      </c>
      <c r="K161" s="70" t="s">
        <v>20</v>
      </c>
      <c r="L161" s="70" t="s">
        <v>20</v>
      </c>
      <c r="M161" s="70" t="s">
        <v>20</v>
      </c>
      <c r="N161" s="70" t="s">
        <v>20</v>
      </c>
      <c r="O161" s="2"/>
      <c r="P161" s="2"/>
      <c r="Q161" s="73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45">
      <c r="A162" s="6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73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45">
      <c r="A163" s="6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73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45">
      <c r="A164" s="6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73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45">
      <c r="A165" s="6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73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45">
      <c r="A166" s="6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73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45">
      <c r="A167" s="6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73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45">
      <c r="A168" s="6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73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45">
      <c r="A169" s="6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73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45">
      <c r="A170" s="6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73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45">
      <c r="A171" s="6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73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45">
      <c r="A172" s="6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73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45">
      <c r="A173" s="6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73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45">
      <c r="A174" s="6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73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45">
      <c r="A175" s="6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73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45">
      <c r="A176" s="6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3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45">
      <c r="A177" s="6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3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45">
      <c r="A178" s="6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73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45">
      <c r="A179" s="6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73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45">
      <c r="A180" s="6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73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45">
      <c r="A181" s="6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73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45">
      <c r="A182" s="6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73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45">
      <c r="A183" s="6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73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45">
      <c r="A184" s="6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73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45">
      <c r="A185" s="6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73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45">
      <c r="A186" s="6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73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45">
      <c r="A187" s="6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73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45">
      <c r="A188" s="6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73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45">
      <c r="A189" s="6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73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45">
      <c r="A190" s="6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73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45">
      <c r="A191" s="6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73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45">
      <c r="A192" s="6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73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45">
      <c r="A193" s="6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73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45">
      <c r="A194" s="6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73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45">
      <c r="A195" s="6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73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45">
      <c r="A196" s="6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73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45">
      <c r="A197" s="6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73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45">
      <c r="A198" s="6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73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45">
      <c r="A199" s="6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73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45">
      <c r="A200" s="6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73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45">
      <c r="A201" s="6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73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45">
      <c r="A202" s="6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73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45">
      <c r="A203" s="6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73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45">
      <c r="A204" s="6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73"/>
      <c r="R204" s="2"/>
      <c r="AA204" s="2"/>
    </row>
    <row r="205" spans="1:27" x14ac:dyDescent="0.45">
      <c r="A205" s="6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73"/>
      <c r="R205" s="2"/>
      <c r="AA205" s="2"/>
    </row>
    <row r="206" spans="1:27" x14ac:dyDescent="0.45">
      <c r="A206" s="6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73"/>
      <c r="R206" s="2"/>
      <c r="AA206" s="2"/>
    </row>
    <row r="207" spans="1:27" s="2" customFormat="1" x14ac:dyDescent="0.45">
      <c r="A207" s="68"/>
      <c r="Q207" s="73"/>
      <c r="S207"/>
      <c r="T207"/>
      <c r="U207"/>
      <c r="V207"/>
      <c r="W207"/>
      <c r="X207"/>
      <c r="Y207"/>
      <c r="Z207"/>
      <c r="AA207"/>
    </row>
    <row r="208" spans="1:27" s="2" customFormat="1" x14ac:dyDescent="0.45">
      <c r="A208" s="68"/>
      <c r="Q208" s="73"/>
      <c r="S208"/>
      <c r="T208"/>
      <c r="U208"/>
      <c r="V208"/>
      <c r="W208"/>
      <c r="X208"/>
      <c r="Y208"/>
      <c r="Z208"/>
      <c r="AA208"/>
    </row>
    <row r="209" spans="1:27" s="2" customFormat="1" x14ac:dyDescent="0.45">
      <c r="A209" s="68"/>
      <c r="Q209" s="73"/>
      <c r="S209"/>
      <c r="T209"/>
      <c r="U209"/>
      <c r="V209"/>
      <c r="W209"/>
      <c r="X209"/>
      <c r="Y209"/>
      <c r="Z209"/>
      <c r="AA209"/>
    </row>
    <row r="210" spans="1:27" s="2" customFormat="1" x14ac:dyDescent="0.45">
      <c r="A210" s="68"/>
      <c r="Q210" s="73"/>
      <c r="S210"/>
      <c r="T210"/>
      <c r="U210"/>
      <c r="V210"/>
      <c r="W210"/>
      <c r="X210"/>
      <c r="Y210"/>
      <c r="Z210"/>
      <c r="AA210"/>
    </row>
    <row r="211" spans="1:27" s="2" customFormat="1" x14ac:dyDescent="0.45">
      <c r="A211" s="68"/>
      <c r="Q211" s="73"/>
      <c r="S211"/>
      <c r="T211"/>
      <c r="U211"/>
      <c r="V211"/>
      <c r="W211"/>
      <c r="X211"/>
      <c r="Y211"/>
      <c r="Z211"/>
      <c r="AA211"/>
    </row>
    <row r="212" spans="1:27" s="2" customFormat="1" x14ac:dyDescent="0.45">
      <c r="A212" s="68"/>
      <c r="Q212" s="73"/>
      <c r="S212"/>
      <c r="T212"/>
      <c r="U212"/>
      <c r="V212"/>
      <c r="W212"/>
      <c r="X212"/>
      <c r="Y212"/>
      <c r="Z212"/>
      <c r="AA212"/>
    </row>
    <row r="213" spans="1:27" s="2" customFormat="1" x14ac:dyDescent="0.45">
      <c r="A213" s="68"/>
      <c r="Q213" s="73"/>
      <c r="S213"/>
      <c r="T213"/>
      <c r="U213"/>
      <c r="V213"/>
      <c r="W213"/>
      <c r="X213"/>
      <c r="Y213"/>
      <c r="Z213"/>
      <c r="AA213"/>
    </row>
    <row r="214" spans="1:27" s="2" customFormat="1" x14ac:dyDescent="0.45">
      <c r="A214" s="68"/>
      <c r="Q214" s="73"/>
      <c r="S214"/>
      <c r="T214"/>
      <c r="U214"/>
      <c r="V214"/>
      <c r="W214"/>
      <c r="X214"/>
      <c r="Y214"/>
      <c r="Z214"/>
      <c r="AA214"/>
    </row>
    <row r="215" spans="1:27" s="2" customFormat="1" x14ac:dyDescent="0.45">
      <c r="A215" s="68"/>
      <c r="Q215" s="73"/>
      <c r="S215"/>
      <c r="T215"/>
      <c r="U215"/>
      <c r="V215"/>
      <c r="W215"/>
      <c r="X215"/>
      <c r="Y215"/>
      <c r="Z215"/>
      <c r="AA215"/>
    </row>
    <row r="216" spans="1:27" s="2" customFormat="1" x14ac:dyDescent="0.45">
      <c r="A216" s="68"/>
      <c r="Q216" s="73"/>
      <c r="S216"/>
      <c r="T216"/>
      <c r="U216"/>
      <c r="V216"/>
      <c r="W216"/>
      <c r="X216"/>
      <c r="Y216"/>
      <c r="Z216"/>
      <c r="AA216"/>
    </row>
    <row r="217" spans="1:27" s="2" customFormat="1" x14ac:dyDescent="0.45">
      <c r="A217" s="68"/>
      <c r="Q217" s="73"/>
      <c r="S217"/>
      <c r="T217"/>
      <c r="U217"/>
      <c r="V217"/>
      <c r="W217"/>
      <c r="X217"/>
      <c r="Y217"/>
      <c r="Z217"/>
      <c r="AA217"/>
    </row>
    <row r="218" spans="1:27" s="2" customFormat="1" x14ac:dyDescent="0.45">
      <c r="A218" s="68"/>
      <c r="Q218" s="73"/>
      <c r="S218"/>
      <c r="T218"/>
      <c r="U218"/>
      <c r="V218"/>
      <c r="W218"/>
      <c r="X218"/>
      <c r="Y218"/>
      <c r="Z218"/>
      <c r="AA218"/>
    </row>
    <row r="219" spans="1:27" s="2" customFormat="1" x14ac:dyDescent="0.45">
      <c r="A219" s="68"/>
      <c r="Q219" s="73"/>
      <c r="S219"/>
      <c r="T219"/>
      <c r="U219"/>
      <c r="V219"/>
      <c r="W219"/>
      <c r="X219"/>
      <c r="Y219"/>
      <c r="Z219"/>
      <c r="AA219"/>
    </row>
    <row r="220" spans="1:27" s="2" customFormat="1" x14ac:dyDescent="0.45">
      <c r="A220" s="68"/>
      <c r="Q220" s="73"/>
      <c r="R220"/>
      <c r="S220"/>
      <c r="T220"/>
      <c r="U220"/>
      <c r="V220"/>
      <c r="W220"/>
      <c r="X220"/>
      <c r="Y220"/>
      <c r="Z220"/>
      <c r="AA220"/>
    </row>
    <row r="221" spans="1:27" s="2" customFormat="1" x14ac:dyDescent="0.45">
      <c r="A221" s="29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74"/>
      <c r="R221"/>
      <c r="S221"/>
      <c r="T221"/>
      <c r="U221"/>
      <c r="V221"/>
      <c r="W221"/>
      <c r="X221"/>
      <c r="Y221"/>
      <c r="Z221"/>
      <c r="AA221"/>
    </row>
    <row r="222" spans="1:27" s="2" customFormat="1" x14ac:dyDescent="0.45">
      <c r="A222" s="29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74"/>
      <c r="R222"/>
      <c r="S222"/>
      <c r="T222"/>
      <c r="U222"/>
      <c r="V222"/>
      <c r="W222"/>
      <c r="X222"/>
      <c r="Y222"/>
      <c r="Z222"/>
      <c r="AA222"/>
    </row>
    <row r="223" spans="1:27" s="2" customFormat="1" x14ac:dyDescent="0.45">
      <c r="A223" s="29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74"/>
      <c r="R223"/>
      <c r="S223"/>
      <c r="T223"/>
      <c r="U223"/>
      <c r="V223"/>
      <c r="W223"/>
      <c r="X223"/>
      <c r="Y223"/>
      <c r="Z223"/>
      <c r="AA223"/>
    </row>
    <row r="224" spans="1:27" s="2" customFormat="1" x14ac:dyDescent="0.45">
      <c r="A224" s="29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74"/>
      <c r="R224"/>
      <c r="S224"/>
      <c r="T224"/>
      <c r="U224"/>
      <c r="V224"/>
      <c r="W224"/>
      <c r="X224"/>
      <c r="Y224"/>
      <c r="Z224"/>
      <c r="AA224"/>
    </row>
  </sheetData>
  <mergeCells count="2">
    <mergeCell ref="A3:E4"/>
    <mergeCell ref="T7:Z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74"/>
  <sheetViews>
    <sheetView zoomScale="80" zoomScaleNormal="80" workbookViewId="0">
      <selection activeCell="V19" sqref="V19"/>
    </sheetView>
  </sheetViews>
  <sheetFormatPr defaultRowHeight="14.25" x14ac:dyDescent="0.45"/>
  <cols>
    <col min="1" max="1" width="5" customWidth="1"/>
    <col min="4" max="4" width="7.86328125" bestFit="1" customWidth="1"/>
    <col min="10" max="10" width="2.3984375" customWidth="1"/>
    <col min="11" max="11" width="3.86328125" customWidth="1"/>
    <col min="12" max="12" width="10.1328125" bestFit="1" customWidth="1"/>
    <col min="20" max="20" width="3.59765625" customWidth="1"/>
    <col min="29" max="29" width="3" customWidth="1"/>
    <col min="30" max="32" width="9.1328125" customWidth="1"/>
    <col min="33" max="40" width="9.1328125" style="2"/>
  </cols>
  <sheetData>
    <row r="1" spans="1:32" s="123" customFormat="1" ht="30.75" x14ac:dyDescent="0.9">
      <c r="A1" s="123" t="s">
        <v>78</v>
      </c>
    </row>
    <row r="2" spans="1:32" s="124" customFormat="1" ht="21" x14ac:dyDescent="0.65">
      <c r="A2" s="124" t="s">
        <v>79</v>
      </c>
    </row>
    <row r="3" spans="1:32" s="124" customFormat="1" ht="21" x14ac:dyDescent="0.65">
      <c r="A3" s="124" t="s">
        <v>80</v>
      </c>
    </row>
    <row r="4" spans="1:32" s="2" customFormat="1" x14ac:dyDescent="0.45"/>
    <row r="5" spans="1:32" ht="14.65" thickBot="1" x14ac:dyDescent="0.5">
      <c r="A5" s="4" t="s">
        <v>81</v>
      </c>
      <c r="B5" s="3"/>
      <c r="C5" s="3"/>
      <c r="D5" s="3"/>
      <c r="E5" s="3"/>
      <c r="F5" s="3"/>
      <c r="G5" s="3"/>
      <c r="H5" s="3"/>
      <c r="I5" s="3"/>
      <c r="J5" s="2"/>
      <c r="K5" s="4" t="s">
        <v>82</v>
      </c>
      <c r="L5" s="3"/>
      <c r="M5" s="3"/>
      <c r="N5" s="3"/>
      <c r="O5" s="3"/>
      <c r="P5" s="3"/>
      <c r="Q5" s="3"/>
      <c r="R5" s="3"/>
      <c r="S5" s="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4.65" thickBot="1" x14ac:dyDescent="0.5">
      <c r="A6" s="2"/>
      <c r="B6" s="6" t="s">
        <v>83</v>
      </c>
      <c r="C6" s="6" t="s">
        <v>66</v>
      </c>
      <c r="D6" s="6" t="s">
        <v>84</v>
      </c>
      <c r="E6" s="6" t="s">
        <v>85</v>
      </c>
      <c r="F6" s="6" t="s">
        <v>86</v>
      </c>
      <c r="G6" s="6" t="s">
        <v>87</v>
      </c>
      <c r="H6" s="6" t="s">
        <v>88</v>
      </c>
      <c r="I6" s="6" t="s">
        <v>89</v>
      </c>
      <c r="J6" s="2"/>
      <c r="K6" s="2"/>
      <c r="L6" s="6" t="s">
        <v>90</v>
      </c>
      <c r="M6" s="6" t="s">
        <v>66</v>
      </c>
      <c r="N6" s="6" t="s">
        <v>84</v>
      </c>
      <c r="O6" s="6" t="s">
        <v>85</v>
      </c>
      <c r="P6" s="6" t="s">
        <v>86</v>
      </c>
      <c r="Q6" s="6" t="s">
        <v>87</v>
      </c>
      <c r="R6" s="6" t="s">
        <v>88</v>
      </c>
      <c r="S6" s="6" t="s">
        <v>89</v>
      </c>
      <c r="T6" s="2"/>
      <c r="U6" s="4" t="s">
        <v>91</v>
      </c>
      <c r="V6" s="3"/>
      <c r="W6" s="15"/>
      <c r="X6" s="15"/>
      <c r="Y6" s="15"/>
      <c r="Z6" s="3"/>
      <c r="AA6" s="3"/>
      <c r="AB6" s="3"/>
      <c r="AC6" s="2"/>
      <c r="AD6" s="2" t="s">
        <v>92</v>
      </c>
      <c r="AE6" s="2" t="s">
        <v>93</v>
      </c>
      <c r="AF6" s="2"/>
    </row>
    <row r="7" spans="1:32" x14ac:dyDescent="0.45">
      <c r="A7" s="2"/>
      <c r="B7" s="39" t="s">
        <v>20</v>
      </c>
      <c r="C7" s="75" t="s">
        <v>20</v>
      </c>
      <c r="D7" s="39" t="s">
        <v>20</v>
      </c>
      <c r="E7" s="39" t="s">
        <v>20</v>
      </c>
      <c r="F7" s="39" t="s">
        <v>20</v>
      </c>
      <c r="G7" s="39" t="s">
        <v>20</v>
      </c>
      <c r="H7" s="39" t="s">
        <v>20</v>
      </c>
      <c r="I7" s="39" t="s">
        <v>20</v>
      </c>
      <c r="J7" s="2"/>
      <c r="K7" s="2"/>
      <c r="L7" s="39" t="s">
        <v>20</v>
      </c>
      <c r="M7" s="75" t="s">
        <v>20</v>
      </c>
      <c r="N7" s="39" t="s">
        <v>20</v>
      </c>
      <c r="O7" s="39" t="s">
        <v>20</v>
      </c>
      <c r="P7" s="39" t="s">
        <v>20</v>
      </c>
      <c r="Q7" s="39" t="s">
        <v>20</v>
      </c>
      <c r="R7" s="39" t="s">
        <v>20</v>
      </c>
      <c r="S7" s="39" t="s">
        <v>20</v>
      </c>
      <c r="T7" s="2"/>
      <c r="U7" s="7" t="s">
        <v>20</v>
      </c>
      <c r="V7" s="176" t="s">
        <v>94</v>
      </c>
      <c r="W7" s="176"/>
      <c r="X7" s="176"/>
      <c r="Y7" s="176"/>
      <c r="Z7" s="176"/>
      <c r="AA7" s="176"/>
      <c r="AB7" s="176"/>
      <c r="AC7" s="176"/>
      <c r="AD7" s="53" t="str">
        <f>IF(ISNUMBER(SEARCH("&lt;",E7)),0,IF(E7&lt;H7,G7,E7))</f>
        <v>*</v>
      </c>
      <c r="AE7" s="53" t="str">
        <f>IF(ISNUMBER(SEARCH("&lt;",O7)),0,IF(O7&lt;R7,Q7,O7))</f>
        <v>*</v>
      </c>
      <c r="AF7" s="2"/>
    </row>
    <row r="8" spans="1:32" x14ac:dyDescent="0.45">
      <c r="A8" s="2"/>
      <c r="B8" s="39" t="s">
        <v>20</v>
      </c>
      <c r="C8" s="39" t="s">
        <v>20</v>
      </c>
      <c r="D8" s="39" t="s">
        <v>20</v>
      </c>
      <c r="E8" s="39" t="s">
        <v>20</v>
      </c>
      <c r="F8" s="39" t="s">
        <v>20</v>
      </c>
      <c r="G8" s="39" t="s">
        <v>20</v>
      </c>
      <c r="H8" s="39" t="s">
        <v>20</v>
      </c>
      <c r="I8" s="39" t="s">
        <v>20</v>
      </c>
      <c r="J8" s="2"/>
      <c r="K8" s="2"/>
      <c r="L8" s="39" t="s">
        <v>20</v>
      </c>
      <c r="M8" s="39" t="s">
        <v>20</v>
      </c>
      <c r="N8" s="39" t="s">
        <v>20</v>
      </c>
      <c r="O8" s="39" t="s">
        <v>20</v>
      </c>
      <c r="P8" s="39" t="s">
        <v>20</v>
      </c>
      <c r="Q8" s="39" t="s">
        <v>20</v>
      </c>
      <c r="R8" s="39" t="s">
        <v>20</v>
      </c>
      <c r="S8" s="39" t="s">
        <v>20</v>
      </c>
      <c r="T8" s="2"/>
      <c r="U8" s="2"/>
      <c r="V8" s="176"/>
      <c r="W8" s="176"/>
      <c r="X8" s="176"/>
      <c r="Y8" s="176"/>
      <c r="Z8" s="176"/>
      <c r="AA8" s="176"/>
      <c r="AB8" s="176"/>
      <c r="AC8" s="176"/>
      <c r="AD8" s="53" t="str">
        <f t="shared" ref="AD8:AD54" si="0">IF(ISNUMBER(SEARCH("&lt;",E8)),0,IF(E8&lt;H8,G8,E8))</f>
        <v>*</v>
      </c>
      <c r="AE8" s="53" t="str">
        <f t="shared" ref="AE8:AE54" si="1">IF(ISNUMBER(SEARCH("&lt;",O8)),0,IF(O8&lt;R8,Q8,O8))</f>
        <v>*</v>
      </c>
      <c r="AF8" s="2"/>
    </row>
    <row r="9" spans="1:32" x14ac:dyDescent="0.45">
      <c r="A9" s="2"/>
      <c r="B9" s="39" t="s">
        <v>20</v>
      </c>
      <c r="C9" s="39" t="s">
        <v>20</v>
      </c>
      <c r="D9" s="39" t="s">
        <v>20</v>
      </c>
      <c r="E9" s="39" t="s">
        <v>20</v>
      </c>
      <c r="F9" s="39" t="s">
        <v>20</v>
      </c>
      <c r="G9" s="39" t="s">
        <v>20</v>
      </c>
      <c r="H9" s="39" t="s">
        <v>20</v>
      </c>
      <c r="I9" s="39" t="s">
        <v>20</v>
      </c>
      <c r="J9" s="2"/>
      <c r="K9" s="2"/>
      <c r="L9" s="39" t="s">
        <v>20</v>
      </c>
      <c r="M9" s="39" t="s">
        <v>20</v>
      </c>
      <c r="N9" s="39" t="s">
        <v>20</v>
      </c>
      <c r="O9" s="39" t="s">
        <v>20</v>
      </c>
      <c r="P9" s="39" t="s">
        <v>20</v>
      </c>
      <c r="Q9" s="39" t="s">
        <v>20</v>
      </c>
      <c r="R9" s="39" t="s">
        <v>20</v>
      </c>
      <c r="S9" s="39" t="s">
        <v>20</v>
      </c>
      <c r="T9" s="2"/>
      <c r="U9" s="2"/>
      <c r="V9" s="2"/>
      <c r="W9" s="2"/>
      <c r="X9" s="2"/>
      <c r="Y9" s="2"/>
      <c r="Z9" s="2"/>
      <c r="AA9" s="2"/>
      <c r="AB9" s="2"/>
      <c r="AC9" s="2"/>
      <c r="AD9" s="53" t="str">
        <f t="shared" si="0"/>
        <v>*</v>
      </c>
      <c r="AE9" s="53" t="str">
        <f t="shared" si="1"/>
        <v>*</v>
      </c>
      <c r="AF9" s="2"/>
    </row>
    <row r="10" spans="1:32" x14ac:dyDescent="0.45">
      <c r="A10" s="2"/>
      <c r="B10" s="39" t="s">
        <v>20</v>
      </c>
      <c r="C10" s="39" t="s">
        <v>20</v>
      </c>
      <c r="D10" s="39" t="s">
        <v>20</v>
      </c>
      <c r="E10" s="39" t="s">
        <v>20</v>
      </c>
      <c r="F10" s="39" t="s">
        <v>20</v>
      </c>
      <c r="G10" s="39" t="s">
        <v>20</v>
      </c>
      <c r="H10" s="39" t="s">
        <v>20</v>
      </c>
      <c r="I10" s="39" t="s">
        <v>20</v>
      </c>
      <c r="J10" s="2"/>
      <c r="K10" s="2"/>
      <c r="L10" s="39" t="s">
        <v>20</v>
      </c>
      <c r="M10" s="39" t="s">
        <v>20</v>
      </c>
      <c r="N10" s="39" t="s">
        <v>20</v>
      </c>
      <c r="O10" s="39" t="s">
        <v>20</v>
      </c>
      <c r="P10" s="39" t="s">
        <v>20</v>
      </c>
      <c r="Q10" s="39" t="s">
        <v>20</v>
      </c>
      <c r="R10" s="39" t="s">
        <v>20</v>
      </c>
      <c r="S10" s="39" t="s">
        <v>20</v>
      </c>
      <c r="T10" s="2"/>
      <c r="U10" s="7" t="s">
        <v>20</v>
      </c>
      <c r="V10" s="176" t="s">
        <v>95</v>
      </c>
      <c r="W10" s="176"/>
      <c r="X10" s="176"/>
      <c r="Y10" s="176"/>
      <c r="Z10" s="176"/>
      <c r="AA10" s="176"/>
      <c r="AB10" s="176"/>
      <c r="AC10" s="2"/>
      <c r="AD10" s="53" t="str">
        <f t="shared" si="0"/>
        <v>*</v>
      </c>
      <c r="AE10" s="53" t="str">
        <f t="shared" si="1"/>
        <v>*</v>
      </c>
      <c r="AF10" s="2"/>
    </row>
    <row r="11" spans="1:32" x14ac:dyDescent="0.45">
      <c r="A11" s="2"/>
      <c r="B11" s="39" t="s">
        <v>20</v>
      </c>
      <c r="C11" s="39" t="s">
        <v>20</v>
      </c>
      <c r="D11" s="39" t="s">
        <v>20</v>
      </c>
      <c r="E11" s="39" t="s">
        <v>20</v>
      </c>
      <c r="F11" s="39" t="s">
        <v>20</v>
      </c>
      <c r="G11" s="39" t="s">
        <v>20</v>
      </c>
      <c r="H11" s="39" t="s">
        <v>20</v>
      </c>
      <c r="I11" s="39" t="s">
        <v>20</v>
      </c>
      <c r="J11" s="2"/>
      <c r="K11" s="2"/>
      <c r="L11" s="39" t="s">
        <v>20</v>
      </c>
      <c r="M11" s="39" t="s">
        <v>20</v>
      </c>
      <c r="N11" s="39" t="s">
        <v>20</v>
      </c>
      <c r="O11" s="39" t="s">
        <v>20</v>
      </c>
      <c r="P11" s="39" t="s">
        <v>20</v>
      </c>
      <c r="Q11" s="39" t="s">
        <v>20</v>
      </c>
      <c r="R11" s="39" t="s">
        <v>20</v>
      </c>
      <c r="S11" s="39" t="s">
        <v>20</v>
      </c>
      <c r="T11" s="2"/>
      <c r="U11" s="2"/>
      <c r="V11" s="176"/>
      <c r="W11" s="176"/>
      <c r="X11" s="176"/>
      <c r="Y11" s="176"/>
      <c r="Z11" s="176"/>
      <c r="AA11" s="176"/>
      <c r="AB11" s="176"/>
      <c r="AC11" s="2"/>
      <c r="AD11" s="53" t="str">
        <f t="shared" si="0"/>
        <v>*</v>
      </c>
      <c r="AE11" s="53" t="str">
        <f t="shared" si="1"/>
        <v>*</v>
      </c>
      <c r="AF11" s="2"/>
    </row>
    <row r="12" spans="1:32" x14ac:dyDescent="0.45">
      <c r="A12" s="2"/>
      <c r="B12" s="39" t="s">
        <v>20</v>
      </c>
      <c r="C12" s="39" t="s">
        <v>20</v>
      </c>
      <c r="D12" s="39" t="s">
        <v>20</v>
      </c>
      <c r="E12" s="39" t="s">
        <v>20</v>
      </c>
      <c r="F12" s="39" t="s">
        <v>20</v>
      </c>
      <c r="G12" s="39" t="s">
        <v>20</v>
      </c>
      <c r="H12" s="39" t="s">
        <v>20</v>
      </c>
      <c r="I12" s="39" t="s">
        <v>20</v>
      </c>
      <c r="J12" s="2"/>
      <c r="K12" s="2"/>
      <c r="L12" s="39" t="s">
        <v>20</v>
      </c>
      <c r="M12" s="39" t="s">
        <v>20</v>
      </c>
      <c r="N12" s="39" t="s">
        <v>20</v>
      </c>
      <c r="O12" s="39" t="s">
        <v>20</v>
      </c>
      <c r="P12" s="39" t="s">
        <v>20</v>
      </c>
      <c r="Q12" s="39" t="s">
        <v>20</v>
      </c>
      <c r="R12" s="39" t="s">
        <v>20</v>
      </c>
      <c r="S12" s="39" t="s">
        <v>20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53" t="str">
        <f t="shared" si="0"/>
        <v>*</v>
      </c>
      <c r="AE12" s="53" t="str">
        <f t="shared" si="1"/>
        <v>*</v>
      </c>
      <c r="AF12" s="2"/>
    </row>
    <row r="13" spans="1:32" ht="14.65" thickBot="1" x14ac:dyDescent="0.5">
      <c r="A13" s="2"/>
      <c r="B13" s="39" t="s">
        <v>20</v>
      </c>
      <c r="C13" s="39" t="s">
        <v>20</v>
      </c>
      <c r="D13" s="39" t="s">
        <v>20</v>
      </c>
      <c r="E13" s="39" t="s">
        <v>20</v>
      </c>
      <c r="F13" s="39" t="s">
        <v>20</v>
      </c>
      <c r="G13" s="39" t="s">
        <v>20</v>
      </c>
      <c r="H13" s="39" t="s">
        <v>20</v>
      </c>
      <c r="I13" s="39" t="s">
        <v>20</v>
      </c>
      <c r="J13" s="2"/>
      <c r="K13" s="2"/>
      <c r="L13" s="39" t="s">
        <v>20</v>
      </c>
      <c r="M13" s="39" t="s">
        <v>20</v>
      </c>
      <c r="N13" s="39" t="s">
        <v>20</v>
      </c>
      <c r="O13" s="39" t="s">
        <v>20</v>
      </c>
      <c r="P13" s="39" t="s">
        <v>20</v>
      </c>
      <c r="Q13" s="39" t="s">
        <v>20</v>
      </c>
      <c r="R13" s="39" t="s">
        <v>20</v>
      </c>
      <c r="S13" s="39" t="s">
        <v>20</v>
      </c>
      <c r="T13" s="2"/>
      <c r="U13" s="4" t="s">
        <v>96</v>
      </c>
      <c r="V13" s="3"/>
      <c r="W13" s="3"/>
      <c r="X13" s="3"/>
      <c r="Y13" s="3"/>
      <c r="Z13" s="3"/>
      <c r="AA13" s="3"/>
      <c r="AB13" s="3"/>
      <c r="AC13" s="2"/>
      <c r="AD13" s="53" t="str">
        <f t="shared" si="0"/>
        <v>*</v>
      </c>
      <c r="AE13" s="53" t="str">
        <f t="shared" si="1"/>
        <v>*</v>
      </c>
      <c r="AF13" s="2"/>
    </row>
    <row r="14" spans="1:32" x14ac:dyDescent="0.45">
      <c r="A14" s="2"/>
      <c r="B14" s="39" t="s">
        <v>20</v>
      </c>
      <c r="C14" s="39" t="s">
        <v>20</v>
      </c>
      <c r="D14" s="39" t="s">
        <v>20</v>
      </c>
      <c r="E14" s="39" t="s">
        <v>20</v>
      </c>
      <c r="F14" s="39" t="s">
        <v>20</v>
      </c>
      <c r="G14" s="39" t="s">
        <v>20</v>
      </c>
      <c r="H14" s="39" t="s">
        <v>20</v>
      </c>
      <c r="I14" s="39" t="s">
        <v>20</v>
      </c>
      <c r="J14" s="2"/>
      <c r="K14" s="2"/>
      <c r="L14" s="39" t="s">
        <v>20</v>
      </c>
      <c r="M14" s="39" t="s">
        <v>20</v>
      </c>
      <c r="N14" s="39" t="s">
        <v>20</v>
      </c>
      <c r="O14" s="39" t="s">
        <v>20</v>
      </c>
      <c r="P14" s="39" t="s">
        <v>20</v>
      </c>
      <c r="Q14" s="39" t="s">
        <v>20</v>
      </c>
      <c r="R14" s="39" t="s">
        <v>20</v>
      </c>
      <c r="S14" s="39" t="s">
        <v>20</v>
      </c>
      <c r="T14" s="2"/>
      <c r="U14" s="2"/>
      <c r="V14" s="2" t="s">
        <v>97</v>
      </c>
      <c r="W14" s="2"/>
      <c r="X14" s="2"/>
      <c r="Y14" s="2"/>
      <c r="Z14" s="2"/>
      <c r="AA14" s="2"/>
      <c r="AB14" s="2"/>
      <c r="AC14" s="2"/>
      <c r="AD14" s="53" t="str">
        <f t="shared" si="0"/>
        <v>*</v>
      </c>
      <c r="AE14" s="53" t="str">
        <f t="shared" si="1"/>
        <v>*</v>
      </c>
      <c r="AF14" s="2"/>
    </row>
    <row r="15" spans="1:32" x14ac:dyDescent="0.45">
      <c r="A15" s="2"/>
      <c r="B15" s="39" t="s">
        <v>20</v>
      </c>
      <c r="C15" s="39" t="s">
        <v>20</v>
      </c>
      <c r="D15" s="39" t="s">
        <v>20</v>
      </c>
      <c r="E15" s="39" t="s">
        <v>20</v>
      </c>
      <c r="F15" s="39" t="s">
        <v>20</v>
      </c>
      <c r="G15" s="39" t="s">
        <v>20</v>
      </c>
      <c r="H15" s="39" t="s">
        <v>20</v>
      </c>
      <c r="I15" s="39" t="s">
        <v>20</v>
      </c>
      <c r="J15" s="2"/>
      <c r="K15" s="2"/>
      <c r="L15" s="39" t="s">
        <v>20</v>
      </c>
      <c r="M15" s="39" t="s">
        <v>20</v>
      </c>
      <c r="N15" s="39" t="s">
        <v>20</v>
      </c>
      <c r="O15" s="39" t="s">
        <v>20</v>
      </c>
      <c r="P15" s="39" t="s">
        <v>20</v>
      </c>
      <c r="Q15" s="39" t="s">
        <v>20</v>
      </c>
      <c r="R15" s="39" t="s">
        <v>20</v>
      </c>
      <c r="S15" s="39" t="s">
        <v>20</v>
      </c>
      <c r="T15" s="2"/>
      <c r="U15" s="2"/>
      <c r="V15" s="134" t="str">
        <f>W24</f>
        <v>*</v>
      </c>
      <c r="W15" s="2" t="s">
        <v>98</v>
      </c>
      <c r="X15" s="2"/>
      <c r="Y15" s="2"/>
      <c r="Z15" s="2"/>
      <c r="AA15" s="2"/>
      <c r="AB15" s="2"/>
      <c r="AC15" s="2"/>
      <c r="AD15" s="53" t="str">
        <f t="shared" si="0"/>
        <v>*</v>
      </c>
      <c r="AE15" s="53" t="str">
        <f t="shared" si="1"/>
        <v>*</v>
      </c>
      <c r="AF15" s="2"/>
    </row>
    <row r="16" spans="1:32" x14ac:dyDescent="0.45">
      <c r="A16" s="2"/>
      <c r="B16" s="39" t="s">
        <v>20</v>
      </c>
      <c r="C16" s="39" t="s">
        <v>20</v>
      </c>
      <c r="D16" s="39" t="s">
        <v>20</v>
      </c>
      <c r="E16" s="39" t="s">
        <v>20</v>
      </c>
      <c r="F16" s="39" t="s">
        <v>20</v>
      </c>
      <c r="G16" s="39" t="s">
        <v>20</v>
      </c>
      <c r="H16" s="39" t="s">
        <v>20</v>
      </c>
      <c r="I16" s="39" t="s">
        <v>20</v>
      </c>
      <c r="J16" s="2"/>
      <c r="K16" s="2"/>
      <c r="L16" s="39" t="s">
        <v>20</v>
      </c>
      <c r="M16" s="39" t="s">
        <v>20</v>
      </c>
      <c r="N16" s="39" t="s">
        <v>20</v>
      </c>
      <c r="O16" s="39" t="s">
        <v>20</v>
      </c>
      <c r="P16" s="39" t="s">
        <v>20</v>
      </c>
      <c r="Q16" s="39" t="s">
        <v>20</v>
      </c>
      <c r="R16" s="39" t="s">
        <v>20</v>
      </c>
      <c r="S16" s="39" t="s">
        <v>20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53" t="str">
        <f t="shared" si="0"/>
        <v>*</v>
      </c>
      <c r="AE16" s="53" t="str">
        <f t="shared" si="1"/>
        <v>*</v>
      </c>
      <c r="AF16" s="2"/>
    </row>
    <row r="17" spans="1:32" x14ac:dyDescent="0.45">
      <c r="A17" s="2"/>
      <c r="B17" s="39" t="s">
        <v>20</v>
      </c>
      <c r="C17" s="39" t="s">
        <v>20</v>
      </c>
      <c r="D17" s="39" t="s">
        <v>20</v>
      </c>
      <c r="E17" s="39" t="s">
        <v>20</v>
      </c>
      <c r="F17" s="39" t="s">
        <v>20</v>
      </c>
      <c r="G17" s="39" t="s">
        <v>20</v>
      </c>
      <c r="H17" s="39" t="s">
        <v>20</v>
      </c>
      <c r="I17" s="39" t="s">
        <v>20</v>
      </c>
      <c r="J17" s="2"/>
      <c r="K17" s="2"/>
      <c r="L17" s="39" t="s">
        <v>20</v>
      </c>
      <c r="M17" s="39" t="s">
        <v>20</v>
      </c>
      <c r="N17" s="39" t="s">
        <v>20</v>
      </c>
      <c r="O17" s="39" t="s">
        <v>20</v>
      </c>
      <c r="P17" s="39" t="s">
        <v>20</v>
      </c>
      <c r="Q17" s="39" t="s">
        <v>20</v>
      </c>
      <c r="R17" s="39" t="s">
        <v>20</v>
      </c>
      <c r="S17" s="39" t="s">
        <v>20</v>
      </c>
      <c r="T17" s="2"/>
      <c r="U17" s="2"/>
      <c r="V17" s="2" t="s">
        <v>99</v>
      </c>
      <c r="W17" s="2"/>
      <c r="X17" s="2"/>
      <c r="Y17" s="2"/>
      <c r="Z17" s="2"/>
      <c r="AA17" s="2"/>
      <c r="AB17" s="2"/>
      <c r="AC17" s="2"/>
      <c r="AD17" s="53" t="str">
        <f t="shared" si="0"/>
        <v>*</v>
      </c>
      <c r="AE17" s="53" t="str">
        <f t="shared" si="1"/>
        <v>*</v>
      </c>
      <c r="AF17" s="2"/>
    </row>
    <row r="18" spans="1:32" x14ac:dyDescent="0.45">
      <c r="A18" s="2"/>
      <c r="B18" s="39" t="s">
        <v>20</v>
      </c>
      <c r="C18" s="39" t="s">
        <v>20</v>
      </c>
      <c r="D18" s="39" t="s">
        <v>20</v>
      </c>
      <c r="E18" s="39" t="s">
        <v>20</v>
      </c>
      <c r="F18" s="39" t="s">
        <v>20</v>
      </c>
      <c r="G18" s="39" t="s">
        <v>20</v>
      </c>
      <c r="H18" s="39" t="s">
        <v>20</v>
      </c>
      <c r="I18" s="39" t="s">
        <v>20</v>
      </c>
      <c r="J18" s="2"/>
      <c r="K18" s="2"/>
      <c r="L18" s="39" t="s">
        <v>20</v>
      </c>
      <c r="M18" s="39" t="s">
        <v>20</v>
      </c>
      <c r="N18" s="39" t="s">
        <v>20</v>
      </c>
      <c r="O18" s="39" t="s">
        <v>20</v>
      </c>
      <c r="P18" s="39" t="s">
        <v>20</v>
      </c>
      <c r="Q18" s="39" t="s">
        <v>20</v>
      </c>
      <c r="R18" s="39" t="s">
        <v>20</v>
      </c>
      <c r="S18" s="39" t="s">
        <v>20</v>
      </c>
      <c r="T18" s="2"/>
      <c r="U18" s="2"/>
      <c r="V18" s="17" t="str">
        <f>IF(Z27&lt;4,Z24,Z26)</f>
        <v>*</v>
      </c>
      <c r="W18" s="2" t="s">
        <v>98</v>
      </c>
      <c r="X18" s="2"/>
      <c r="Y18" s="2"/>
      <c r="Z18" s="2"/>
      <c r="AA18" s="2"/>
      <c r="AB18" s="2"/>
      <c r="AC18" s="2"/>
      <c r="AD18" s="53" t="str">
        <f t="shared" si="0"/>
        <v>*</v>
      </c>
      <c r="AE18" s="53" t="str">
        <f t="shared" si="1"/>
        <v>*</v>
      </c>
      <c r="AF18" s="2"/>
    </row>
    <row r="19" spans="1:32" x14ac:dyDescent="0.45">
      <c r="A19" s="2"/>
      <c r="B19" s="39" t="s">
        <v>20</v>
      </c>
      <c r="C19" s="39" t="s">
        <v>20</v>
      </c>
      <c r="D19" s="39" t="s">
        <v>20</v>
      </c>
      <c r="E19" s="39" t="s">
        <v>20</v>
      </c>
      <c r="F19" s="39" t="s">
        <v>20</v>
      </c>
      <c r="G19" s="39" t="s">
        <v>20</v>
      </c>
      <c r="H19" s="39" t="s">
        <v>20</v>
      </c>
      <c r="I19" s="39" t="s">
        <v>20</v>
      </c>
      <c r="J19" s="2"/>
      <c r="K19" s="2"/>
      <c r="L19" s="39" t="s">
        <v>20</v>
      </c>
      <c r="M19" s="39" t="s">
        <v>20</v>
      </c>
      <c r="N19" s="39" t="s">
        <v>20</v>
      </c>
      <c r="O19" s="39" t="s">
        <v>20</v>
      </c>
      <c r="P19" s="39" t="s">
        <v>20</v>
      </c>
      <c r="Q19" s="39" t="s">
        <v>20</v>
      </c>
      <c r="R19" s="39" t="s">
        <v>20</v>
      </c>
      <c r="S19" s="39" t="s">
        <v>20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53" t="str">
        <f t="shared" si="0"/>
        <v>*</v>
      </c>
      <c r="AE19" s="53" t="str">
        <f t="shared" si="1"/>
        <v>*</v>
      </c>
      <c r="AF19" s="2"/>
    </row>
    <row r="20" spans="1:32" x14ac:dyDescent="0.45">
      <c r="A20" s="2"/>
      <c r="B20" s="39" t="s">
        <v>20</v>
      </c>
      <c r="C20" s="39" t="s">
        <v>20</v>
      </c>
      <c r="D20" s="39" t="s">
        <v>20</v>
      </c>
      <c r="E20" s="39" t="s">
        <v>20</v>
      </c>
      <c r="F20" s="39" t="s">
        <v>20</v>
      </c>
      <c r="G20" s="39" t="s">
        <v>20</v>
      </c>
      <c r="H20" s="39" t="s">
        <v>20</v>
      </c>
      <c r="I20" s="39" t="s">
        <v>20</v>
      </c>
      <c r="J20" s="2"/>
      <c r="K20" s="2"/>
      <c r="L20" s="39" t="s">
        <v>20</v>
      </c>
      <c r="M20" s="39" t="s">
        <v>20</v>
      </c>
      <c r="N20" s="39" t="s">
        <v>20</v>
      </c>
      <c r="O20" s="39" t="s">
        <v>20</v>
      </c>
      <c r="P20" s="39" t="s">
        <v>20</v>
      </c>
      <c r="Q20" s="39" t="s">
        <v>20</v>
      </c>
      <c r="R20" s="39" t="s">
        <v>20</v>
      </c>
      <c r="S20" s="39" t="s">
        <v>20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53" t="str">
        <f t="shared" si="0"/>
        <v>*</v>
      </c>
      <c r="AE20" s="53" t="str">
        <f t="shared" si="1"/>
        <v>*</v>
      </c>
      <c r="AF20" s="2"/>
    </row>
    <row r="21" spans="1:32" ht="14.65" thickBot="1" x14ac:dyDescent="0.5">
      <c r="A21" s="2"/>
      <c r="B21" s="39" t="s">
        <v>20</v>
      </c>
      <c r="C21" s="39" t="s">
        <v>20</v>
      </c>
      <c r="D21" s="39" t="s">
        <v>20</v>
      </c>
      <c r="E21" s="39" t="s">
        <v>20</v>
      </c>
      <c r="F21" s="39" t="s">
        <v>20</v>
      </c>
      <c r="G21" s="39" t="s">
        <v>20</v>
      </c>
      <c r="H21" s="39" t="s">
        <v>20</v>
      </c>
      <c r="I21" s="39" t="s">
        <v>20</v>
      </c>
      <c r="J21" s="2"/>
      <c r="K21" s="2"/>
      <c r="L21" s="39" t="s">
        <v>20</v>
      </c>
      <c r="M21" s="39" t="s">
        <v>20</v>
      </c>
      <c r="N21" s="39" t="s">
        <v>20</v>
      </c>
      <c r="O21" s="39" t="s">
        <v>20</v>
      </c>
      <c r="P21" s="39" t="s">
        <v>20</v>
      </c>
      <c r="Q21" s="39" t="s">
        <v>20</v>
      </c>
      <c r="R21" s="39" t="s">
        <v>20</v>
      </c>
      <c r="S21" s="39" t="s">
        <v>20</v>
      </c>
      <c r="T21" s="2"/>
      <c r="U21" s="4" t="s">
        <v>8</v>
      </c>
      <c r="V21" s="3"/>
      <c r="W21" s="3"/>
      <c r="X21" s="3"/>
      <c r="Y21" s="3"/>
      <c r="Z21" s="3"/>
      <c r="AA21" s="3"/>
      <c r="AB21" s="3"/>
      <c r="AC21" s="2"/>
      <c r="AD21" s="53" t="str">
        <f t="shared" si="0"/>
        <v>*</v>
      </c>
      <c r="AE21" s="53" t="str">
        <f t="shared" si="1"/>
        <v>*</v>
      </c>
      <c r="AF21" s="2"/>
    </row>
    <row r="22" spans="1:32" x14ac:dyDescent="0.45">
      <c r="A22" s="2"/>
      <c r="B22" s="39" t="s">
        <v>20</v>
      </c>
      <c r="C22" s="39" t="s">
        <v>20</v>
      </c>
      <c r="D22" s="39" t="s">
        <v>20</v>
      </c>
      <c r="E22" s="39" t="s">
        <v>20</v>
      </c>
      <c r="F22" s="39" t="s">
        <v>20</v>
      </c>
      <c r="G22" s="39" t="s">
        <v>20</v>
      </c>
      <c r="H22" s="39" t="s">
        <v>20</v>
      </c>
      <c r="I22" s="39" t="s">
        <v>20</v>
      </c>
      <c r="J22" s="2"/>
      <c r="K22" s="2"/>
      <c r="L22" s="39" t="s">
        <v>20</v>
      </c>
      <c r="M22" s="39" t="s">
        <v>20</v>
      </c>
      <c r="N22" s="39" t="s">
        <v>20</v>
      </c>
      <c r="O22" s="39" t="s">
        <v>20</v>
      </c>
      <c r="P22" s="39" t="s">
        <v>20</v>
      </c>
      <c r="Q22" s="39" t="s">
        <v>20</v>
      </c>
      <c r="R22" s="39" t="s">
        <v>20</v>
      </c>
      <c r="S22" s="39" t="s">
        <v>20</v>
      </c>
      <c r="T22" s="2"/>
      <c r="U22" s="2"/>
      <c r="V22" s="5" t="s">
        <v>62</v>
      </c>
      <c r="W22" s="5"/>
      <c r="X22" s="5"/>
      <c r="Y22" s="5" t="s">
        <v>61</v>
      </c>
      <c r="Z22" s="2"/>
      <c r="AA22" s="2"/>
      <c r="AB22" s="2"/>
      <c r="AC22" s="2"/>
      <c r="AD22" s="53" t="str">
        <f t="shared" si="0"/>
        <v>*</v>
      </c>
      <c r="AE22" s="53" t="str">
        <f t="shared" si="1"/>
        <v>*</v>
      </c>
      <c r="AF22" s="2"/>
    </row>
    <row r="23" spans="1:32" x14ac:dyDescent="0.45">
      <c r="A23" s="2"/>
      <c r="B23" s="39" t="s">
        <v>20</v>
      </c>
      <c r="C23" s="39" t="s">
        <v>20</v>
      </c>
      <c r="D23" s="39" t="s">
        <v>20</v>
      </c>
      <c r="E23" s="39" t="s">
        <v>20</v>
      </c>
      <c r="F23" s="39" t="s">
        <v>20</v>
      </c>
      <c r="G23" s="39" t="s">
        <v>20</v>
      </c>
      <c r="H23" s="39" t="s">
        <v>20</v>
      </c>
      <c r="I23" s="39" t="s">
        <v>20</v>
      </c>
      <c r="J23" s="2"/>
      <c r="K23" s="2"/>
      <c r="L23" s="39" t="s">
        <v>20</v>
      </c>
      <c r="M23" s="39" t="s">
        <v>20</v>
      </c>
      <c r="N23" s="39" t="s">
        <v>20</v>
      </c>
      <c r="O23" s="39" t="s">
        <v>20</v>
      </c>
      <c r="P23" s="39" t="s">
        <v>20</v>
      </c>
      <c r="Q23" s="39" t="s">
        <v>20</v>
      </c>
      <c r="R23" s="39" t="s">
        <v>20</v>
      </c>
      <c r="S23" s="39" t="s">
        <v>20</v>
      </c>
      <c r="T23" s="2"/>
      <c r="U23" s="2"/>
      <c r="V23" s="13" t="s">
        <v>19</v>
      </c>
      <c r="W23" s="58" t="str">
        <f>IF(ISNUMBER($AD$7),MIN(AD$7:AD$54),"*")</f>
        <v>*</v>
      </c>
      <c r="X23" s="2"/>
      <c r="Y23" s="13" t="s">
        <v>19</v>
      </c>
      <c r="Z23" s="52" t="str">
        <f>IF(ISNUMBER($AE$7),MIN(AE$7:AE$54),"*")</f>
        <v>*</v>
      </c>
      <c r="AA23" s="2"/>
      <c r="AB23" s="2"/>
      <c r="AC23" s="2"/>
      <c r="AD23" s="53" t="str">
        <f t="shared" si="0"/>
        <v>*</v>
      </c>
      <c r="AE23" s="53" t="str">
        <f t="shared" si="1"/>
        <v>*</v>
      </c>
      <c r="AF23" s="2"/>
    </row>
    <row r="24" spans="1:32" ht="15" customHeight="1" x14ac:dyDescent="0.45">
      <c r="A24" s="2"/>
      <c r="B24" s="39" t="s">
        <v>20</v>
      </c>
      <c r="C24" s="39" t="s">
        <v>20</v>
      </c>
      <c r="D24" s="39" t="s">
        <v>20</v>
      </c>
      <c r="E24" s="39" t="s">
        <v>20</v>
      </c>
      <c r="F24" s="39" t="s">
        <v>20</v>
      </c>
      <c r="G24" s="39" t="s">
        <v>20</v>
      </c>
      <c r="H24" s="39" t="s">
        <v>20</v>
      </c>
      <c r="I24" s="39" t="s">
        <v>20</v>
      </c>
      <c r="J24" s="2"/>
      <c r="K24" s="2"/>
      <c r="L24" s="39" t="s">
        <v>20</v>
      </c>
      <c r="M24" s="39" t="s">
        <v>20</v>
      </c>
      <c r="N24" s="39" t="s">
        <v>20</v>
      </c>
      <c r="O24" s="39" t="s">
        <v>20</v>
      </c>
      <c r="P24" s="39" t="s">
        <v>20</v>
      </c>
      <c r="Q24" s="39" t="s">
        <v>20</v>
      </c>
      <c r="R24" s="39" t="s">
        <v>20</v>
      </c>
      <c r="S24" s="39" t="s">
        <v>20</v>
      </c>
      <c r="T24" s="2"/>
      <c r="U24" s="2"/>
      <c r="V24" s="13" t="s">
        <v>21</v>
      </c>
      <c r="W24" s="58" t="str">
        <f>IF(ISNUMBER($AD$7),MAX(AD$7:AD$54),"*")</f>
        <v>*</v>
      </c>
      <c r="X24" s="2"/>
      <c r="Y24" s="13" t="s">
        <v>21</v>
      </c>
      <c r="Z24" s="52" t="str">
        <f>IF(ISNUMBER($AE$7),MAX(AE$7:AE$54),"*")</f>
        <v>*</v>
      </c>
      <c r="AA24" s="2"/>
      <c r="AB24" s="2"/>
      <c r="AC24" s="2"/>
      <c r="AD24" s="53" t="str">
        <f t="shared" si="0"/>
        <v>*</v>
      </c>
      <c r="AE24" s="53" t="str">
        <f t="shared" si="1"/>
        <v>*</v>
      </c>
      <c r="AF24" s="2"/>
    </row>
    <row r="25" spans="1:32" x14ac:dyDescent="0.45">
      <c r="A25" s="2"/>
      <c r="B25" s="39" t="s">
        <v>20</v>
      </c>
      <c r="C25" s="39" t="s">
        <v>20</v>
      </c>
      <c r="D25" s="39" t="s">
        <v>20</v>
      </c>
      <c r="E25" s="39" t="s">
        <v>20</v>
      </c>
      <c r="F25" s="39" t="s">
        <v>20</v>
      </c>
      <c r="G25" s="39" t="s">
        <v>20</v>
      </c>
      <c r="H25" s="39" t="s">
        <v>20</v>
      </c>
      <c r="I25" s="39" t="s">
        <v>20</v>
      </c>
      <c r="J25" s="2"/>
      <c r="K25" s="2"/>
      <c r="L25" s="39" t="s">
        <v>20</v>
      </c>
      <c r="M25" s="39" t="s">
        <v>20</v>
      </c>
      <c r="N25" s="39" t="s">
        <v>20</v>
      </c>
      <c r="O25" s="39" t="s">
        <v>20</v>
      </c>
      <c r="P25" s="39" t="s">
        <v>20</v>
      </c>
      <c r="Q25" s="39" t="s">
        <v>20</v>
      </c>
      <c r="R25" s="39" t="s">
        <v>20</v>
      </c>
      <c r="S25" s="39" t="s">
        <v>20</v>
      </c>
      <c r="T25" s="2"/>
      <c r="U25" s="2"/>
      <c r="V25" s="24" t="s">
        <v>100</v>
      </c>
      <c r="W25" s="58" t="str">
        <f>IF(ISNUMBER($AD$7),AVERAGE(AD$7:AD$54),"*")</f>
        <v>*</v>
      </c>
      <c r="X25" s="2"/>
      <c r="Y25" s="14">
        <v>0.1</v>
      </c>
      <c r="Z25" s="52" t="str">
        <f>IF(ISNUMBER($AE$7),PERCENTILE(AE$7:AE$54,0.1),"*")</f>
        <v>*</v>
      </c>
      <c r="AA25" s="2"/>
      <c r="AB25" s="2"/>
      <c r="AC25" s="2"/>
      <c r="AD25" s="53" t="str">
        <f t="shared" si="0"/>
        <v>*</v>
      </c>
      <c r="AE25" s="53" t="str">
        <f t="shared" si="1"/>
        <v>*</v>
      </c>
      <c r="AF25" s="2"/>
    </row>
    <row r="26" spans="1:32" x14ac:dyDescent="0.45">
      <c r="A26" s="2"/>
      <c r="B26" s="39" t="s">
        <v>20</v>
      </c>
      <c r="C26" s="39" t="s">
        <v>20</v>
      </c>
      <c r="D26" s="39" t="s">
        <v>20</v>
      </c>
      <c r="E26" s="39" t="s">
        <v>20</v>
      </c>
      <c r="F26" s="39" t="s">
        <v>20</v>
      </c>
      <c r="G26" s="39" t="s">
        <v>20</v>
      </c>
      <c r="H26" s="39" t="s">
        <v>20</v>
      </c>
      <c r="I26" s="39" t="s">
        <v>20</v>
      </c>
      <c r="J26" s="2"/>
      <c r="K26" s="2"/>
      <c r="L26" s="39" t="s">
        <v>20</v>
      </c>
      <c r="M26" s="39" t="s">
        <v>20</v>
      </c>
      <c r="N26" s="39" t="s">
        <v>20</v>
      </c>
      <c r="O26" s="39" t="s">
        <v>20</v>
      </c>
      <c r="P26" s="39" t="s">
        <v>20</v>
      </c>
      <c r="Q26" s="39" t="s">
        <v>20</v>
      </c>
      <c r="R26" s="39" t="s">
        <v>20</v>
      </c>
      <c r="S26" s="39" t="s">
        <v>20</v>
      </c>
      <c r="T26" s="2"/>
      <c r="U26" s="2"/>
      <c r="V26" s="14">
        <v>0.1</v>
      </c>
      <c r="W26" s="58" t="str">
        <f>IF(ISNUMBER($AD$7),PERCENTILE(AD$7:AD$54,0.1),"*")</f>
        <v>*</v>
      </c>
      <c r="X26" s="2"/>
      <c r="Y26" s="14">
        <v>0.9</v>
      </c>
      <c r="Z26" s="52" t="str">
        <f>IF(ISNUMBER($AE$7),PERCENTILE(AE$7:AE$54,0.9),"*")</f>
        <v>*</v>
      </c>
      <c r="AA26" s="2"/>
      <c r="AB26" s="2"/>
      <c r="AC26" s="2"/>
      <c r="AD26" s="53" t="str">
        <f t="shared" si="0"/>
        <v>*</v>
      </c>
      <c r="AE26" s="53" t="str">
        <f t="shared" si="1"/>
        <v>*</v>
      </c>
      <c r="AF26" s="2"/>
    </row>
    <row r="27" spans="1:32" x14ac:dyDescent="0.45">
      <c r="A27" s="2"/>
      <c r="B27" s="39" t="s">
        <v>20</v>
      </c>
      <c r="C27" s="39" t="s">
        <v>20</v>
      </c>
      <c r="D27" s="39" t="s">
        <v>20</v>
      </c>
      <c r="E27" s="39" t="s">
        <v>20</v>
      </c>
      <c r="F27" s="39" t="s">
        <v>20</v>
      </c>
      <c r="G27" s="39" t="s">
        <v>20</v>
      </c>
      <c r="H27" s="39" t="s">
        <v>20</v>
      </c>
      <c r="I27" s="39" t="s">
        <v>20</v>
      </c>
      <c r="J27" s="2"/>
      <c r="K27" s="2"/>
      <c r="L27" s="39" t="s">
        <v>20</v>
      </c>
      <c r="M27" s="39" t="s">
        <v>20</v>
      </c>
      <c r="N27" s="39" t="s">
        <v>20</v>
      </c>
      <c r="O27" s="39" t="s">
        <v>20</v>
      </c>
      <c r="P27" s="39" t="s">
        <v>20</v>
      </c>
      <c r="Q27" s="39" t="s">
        <v>20</v>
      </c>
      <c r="R27" s="39" t="s">
        <v>20</v>
      </c>
      <c r="S27" s="39" t="s">
        <v>20</v>
      </c>
      <c r="T27" s="2"/>
      <c r="U27" s="2"/>
      <c r="V27" s="14">
        <v>0.9</v>
      </c>
      <c r="W27" s="58" t="str">
        <f>IF(ISNUMBER($AD$7),PERCENTILE(AD$7:AD$54,0.9),"*")</f>
        <v>*</v>
      </c>
      <c r="X27" s="2"/>
      <c r="Y27" s="19" t="s">
        <v>47</v>
      </c>
      <c r="Z27" s="37" t="str">
        <f>IF(ISNUMBER(AE7),COUNT(AE7:AE54),"*")</f>
        <v>*</v>
      </c>
      <c r="AA27" s="2"/>
      <c r="AB27" s="2"/>
      <c r="AC27" s="2"/>
      <c r="AD27" s="53" t="str">
        <f t="shared" si="0"/>
        <v>*</v>
      </c>
      <c r="AE27" s="53" t="str">
        <f t="shared" si="1"/>
        <v>*</v>
      </c>
      <c r="AF27" s="2"/>
    </row>
    <row r="28" spans="1:32" x14ac:dyDescent="0.45">
      <c r="A28" s="2"/>
      <c r="B28" s="39" t="s">
        <v>20</v>
      </c>
      <c r="C28" s="39" t="s">
        <v>20</v>
      </c>
      <c r="D28" s="39" t="s">
        <v>20</v>
      </c>
      <c r="E28" s="39" t="s">
        <v>20</v>
      </c>
      <c r="F28" s="39" t="s">
        <v>20</v>
      </c>
      <c r="G28" s="39" t="s">
        <v>20</v>
      </c>
      <c r="H28" s="39" t="s">
        <v>20</v>
      </c>
      <c r="I28" s="39" t="s">
        <v>20</v>
      </c>
      <c r="J28" s="2"/>
      <c r="K28" s="2"/>
      <c r="L28" s="39" t="s">
        <v>20</v>
      </c>
      <c r="M28" s="39" t="s">
        <v>20</v>
      </c>
      <c r="N28" s="39" t="s">
        <v>20</v>
      </c>
      <c r="O28" s="39" t="s">
        <v>20</v>
      </c>
      <c r="P28" s="39" t="s">
        <v>20</v>
      </c>
      <c r="Q28" s="39" t="s">
        <v>20</v>
      </c>
      <c r="R28" s="39" t="s">
        <v>20</v>
      </c>
      <c r="S28" s="39" t="s">
        <v>20</v>
      </c>
      <c r="T28" s="2"/>
      <c r="U28" s="2"/>
      <c r="V28" s="19" t="s">
        <v>47</v>
      </c>
      <c r="W28" s="37" t="str">
        <f>IF(ISNUMBER($AD$7),COUNT(AD$7:AD$54),"*")</f>
        <v>*</v>
      </c>
      <c r="X28" s="2"/>
      <c r="Y28" s="2"/>
      <c r="Z28" s="2"/>
      <c r="AA28" s="2"/>
      <c r="AB28" s="2"/>
      <c r="AC28" s="2"/>
      <c r="AD28" s="53" t="str">
        <f t="shared" si="0"/>
        <v>*</v>
      </c>
      <c r="AE28" s="53" t="str">
        <f t="shared" si="1"/>
        <v>*</v>
      </c>
      <c r="AF28" s="2"/>
    </row>
    <row r="29" spans="1:32" ht="15" customHeight="1" x14ac:dyDescent="0.45">
      <c r="A29" s="2"/>
      <c r="B29" s="39" t="s">
        <v>20</v>
      </c>
      <c r="C29" s="39" t="s">
        <v>20</v>
      </c>
      <c r="D29" s="39" t="s">
        <v>20</v>
      </c>
      <c r="E29" s="39" t="s">
        <v>20</v>
      </c>
      <c r="F29" s="39" t="s">
        <v>20</v>
      </c>
      <c r="G29" s="39" t="s">
        <v>20</v>
      </c>
      <c r="H29" s="39" t="s">
        <v>20</v>
      </c>
      <c r="I29" s="39" t="s">
        <v>20</v>
      </c>
      <c r="J29" s="2"/>
      <c r="K29" s="2"/>
      <c r="L29" s="39" t="s">
        <v>20</v>
      </c>
      <c r="M29" s="39" t="s">
        <v>20</v>
      </c>
      <c r="N29" s="39" t="s">
        <v>20</v>
      </c>
      <c r="O29" s="39" t="s">
        <v>20</v>
      </c>
      <c r="P29" s="39" t="s">
        <v>20</v>
      </c>
      <c r="Q29" s="39" t="s">
        <v>20</v>
      </c>
      <c r="R29" s="39" t="s">
        <v>20</v>
      </c>
      <c r="S29" s="39" t="s">
        <v>20</v>
      </c>
      <c r="T29" s="2"/>
      <c r="U29" s="2"/>
      <c r="V29" s="19" t="s">
        <v>101</v>
      </c>
      <c r="W29" s="59" t="str">
        <f>IF(ISNUMBER($AD$7),STDEV(AD$7:AD$54),"*")</f>
        <v>*</v>
      </c>
      <c r="X29" s="2"/>
      <c r="Y29" s="2"/>
      <c r="Z29" s="2"/>
      <c r="AA29" s="2"/>
      <c r="AB29" s="2"/>
      <c r="AC29" s="2"/>
      <c r="AD29" s="53" t="str">
        <f t="shared" si="0"/>
        <v>*</v>
      </c>
      <c r="AE29" s="53" t="str">
        <f t="shared" si="1"/>
        <v>*</v>
      </c>
      <c r="AF29" s="2"/>
    </row>
    <row r="30" spans="1:32" x14ac:dyDescent="0.45">
      <c r="A30" s="2"/>
      <c r="B30" s="39" t="s">
        <v>20</v>
      </c>
      <c r="C30" s="39" t="s">
        <v>20</v>
      </c>
      <c r="D30" s="39" t="s">
        <v>20</v>
      </c>
      <c r="E30" s="39" t="s">
        <v>20</v>
      </c>
      <c r="F30" s="39" t="s">
        <v>20</v>
      </c>
      <c r="G30" s="39" t="s">
        <v>20</v>
      </c>
      <c r="H30" s="39" t="s">
        <v>20</v>
      </c>
      <c r="I30" s="39" t="s">
        <v>20</v>
      </c>
      <c r="J30" s="2"/>
      <c r="K30" s="2"/>
      <c r="L30" s="39" t="s">
        <v>20</v>
      </c>
      <c r="M30" s="39" t="s">
        <v>20</v>
      </c>
      <c r="N30" s="39" t="s">
        <v>20</v>
      </c>
      <c r="O30" s="39" t="s">
        <v>20</v>
      </c>
      <c r="P30" s="39" t="s">
        <v>20</v>
      </c>
      <c r="Q30" s="39" t="s">
        <v>20</v>
      </c>
      <c r="R30" s="39" t="s">
        <v>20</v>
      </c>
      <c r="S30" s="39" t="s">
        <v>20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53" t="str">
        <f t="shared" si="0"/>
        <v>*</v>
      </c>
      <c r="AE30" s="53" t="str">
        <f t="shared" si="1"/>
        <v>*</v>
      </c>
      <c r="AF30" s="2"/>
    </row>
    <row r="31" spans="1:32" ht="15" customHeight="1" thickBot="1" x14ac:dyDescent="0.5">
      <c r="A31" s="2"/>
      <c r="B31" s="39" t="s">
        <v>20</v>
      </c>
      <c r="C31" s="39" t="s">
        <v>20</v>
      </c>
      <c r="D31" s="39" t="s">
        <v>20</v>
      </c>
      <c r="E31" s="39" t="s">
        <v>20</v>
      </c>
      <c r="F31" s="39" t="s">
        <v>20</v>
      </c>
      <c r="G31" s="39" t="s">
        <v>20</v>
      </c>
      <c r="H31" s="39" t="s">
        <v>20</v>
      </c>
      <c r="I31" s="39" t="s">
        <v>20</v>
      </c>
      <c r="J31" s="2"/>
      <c r="K31" s="2"/>
      <c r="L31" s="39" t="s">
        <v>20</v>
      </c>
      <c r="M31" s="39" t="s">
        <v>20</v>
      </c>
      <c r="N31" s="39" t="s">
        <v>20</v>
      </c>
      <c r="O31" s="39" t="s">
        <v>20</v>
      </c>
      <c r="P31" s="39" t="s">
        <v>20</v>
      </c>
      <c r="Q31" s="39" t="s">
        <v>20</v>
      </c>
      <c r="R31" s="39" t="s">
        <v>20</v>
      </c>
      <c r="S31" s="39" t="s">
        <v>20</v>
      </c>
      <c r="T31" s="2"/>
      <c r="U31" s="4" t="s">
        <v>22</v>
      </c>
      <c r="V31" s="3"/>
      <c r="W31" s="3"/>
      <c r="X31" s="3"/>
      <c r="Y31" s="3"/>
      <c r="Z31" s="3"/>
      <c r="AA31" s="3"/>
      <c r="AB31" s="3"/>
      <c r="AC31" s="2"/>
      <c r="AD31" s="53" t="str">
        <f t="shared" si="0"/>
        <v>*</v>
      </c>
      <c r="AE31" s="53" t="str">
        <f t="shared" si="1"/>
        <v>*</v>
      </c>
      <c r="AF31" s="2"/>
    </row>
    <row r="32" spans="1:32" x14ac:dyDescent="0.45">
      <c r="A32" s="2"/>
      <c r="B32" s="39" t="s">
        <v>20</v>
      </c>
      <c r="C32" s="39" t="s">
        <v>20</v>
      </c>
      <c r="D32" s="39" t="s">
        <v>20</v>
      </c>
      <c r="E32" s="39" t="s">
        <v>20</v>
      </c>
      <c r="F32" s="39" t="s">
        <v>20</v>
      </c>
      <c r="G32" s="39" t="s">
        <v>20</v>
      </c>
      <c r="H32" s="39" t="s">
        <v>20</v>
      </c>
      <c r="I32" s="39" t="s">
        <v>20</v>
      </c>
      <c r="J32" s="2"/>
      <c r="K32" s="2"/>
      <c r="L32" s="39" t="s">
        <v>20</v>
      </c>
      <c r="M32" s="39" t="s">
        <v>20</v>
      </c>
      <c r="N32" s="39" t="s">
        <v>20</v>
      </c>
      <c r="O32" s="39" t="s">
        <v>20</v>
      </c>
      <c r="P32" s="39" t="s">
        <v>20</v>
      </c>
      <c r="Q32" s="39" t="s">
        <v>20</v>
      </c>
      <c r="R32" s="39" t="s">
        <v>20</v>
      </c>
      <c r="S32" s="39" t="s">
        <v>20</v>
      </c>
      <c r="T32" s="2"/>
      <c r="U32" s="2"/>
      <c r="V32" s="35" t="s">
        <v>102</v>
      </c>
      <c r="W32" s="20"/>
      <c r="X32" s="20"/>
      <c r="Y32" s="20"/>
      <c r="Z32" s="20"/>
      <c r="AA32" s="20"/>
      <c r="AB32" s="36"/>
      <c r="AC32" s="2"/>
      <c r="AD32" s="53" t="str">
        <f t="shared" si="0"/>
        <v>*</v>
      </c>
      <c r="AE32" s="53" t="str">
        <f t="shared" si="1"/>
        <v>*</v>
      </c>
      <c r="AF32" s="2"/>
    </row>
    <row r="33" spans="1:32" ht="15" customHeight="1" x14ac:dyDescent="0.45">
      <c r="A33" s="2"/>
      <c r="B33" s="39" t="s">
        <v>20</v>
      </c>
      <c r="C33" s="39" t="s">
        <v>20</v>
      </c>
      <c r="D33" s="39" t="s">
        <v>20</v>
      </c>
      <c r="E33" s="39" t="s">
        <v>20</v>
      </c>
      <c r="F33" s="39" t="s">
        <v>20</v>
      </c>
      <c r="G33" s="39" t="s">
        <v>20</v>
      </c>
      <c r="H33" s="39" t="s">
        <v>20</v>
      </c>
      <c r="I33" s="39" t="s">
        <v>20</v>
      </c>
      <c r="J33" s="2"/>
      <c r="K33" s="2"/>
      <c r="L33" s="39" t="s">
        <v>20</v>
      </c>
      <c r="M33" s="39" t="s">
        <v>20</v>
      </c>
      <c r="N33" s="39" t="s">
        <v>20</v>
      </c>
      <c r="O33" s="39" t="s">
        <v>20</v>
      </c>
      <c r="P33" s="39" t="s">
        <v>20</v>
      </c>
      <c r="Q33" s="39" t="s">
        <v>20</v>
      </c>
      <c r="R33" s="39" t="s">
        <v>20</v>
      </c>
      <c r="S33" s="39" t="s">
        <v>20</v>
      </c>
      <c r="T33" s="2"/>
      <c r="U33" s="2"/>
      <c r="V33" s="174" t="s">
        <v>103</v>
      </c>
      <c r="W33" s="143"/>
      <c r="X33" s="143"/>
      <c r="Y33" s="143"/>
      <c r="Z33" s="143"/>
      <c r="AA33" s="143"/>
      <c r="AB33" s="144"/>
      <c r="AC33" s="2"/>
      <c r="AD33" s="53" t="str">
        <f t="shared" si="0"/>
        <v>*</v>
      </c>
      <c r="AE33" s="53" t="str">
        <f t="shared" si="1"/>
        <v>*</v>
      </c>
      <c r="AF33" s="2"/>
    </row>
    <row r="34" spans="1:32" x14ac:dyDescent="0.45">
      <c r="A34" s="2"/>
      <c r="B34" s="39" t="s">
        <v>20</v>
      </c>
      <c r="C34" s="39" t="s">
        <v>20</v>
      </c>
      <c r="D34" s="39" t="s">
        <v>20</v>
      </c>
      <c r="E34" s="39" t="s">
        <v>20</v>
      </c>
      <c r="F34" s="39" t="s">
        <v>20</v>
      </c>
      <c r="G34" s="39" t="s">
        <v>20</v>
      </c>
      <c r="H34" s="39" t="s">
        <v>20</v>
      </c>
      <c r="I34" s="39" t="s">
        <v>20</v>
      </c>
      <c r="J34" s="2"/>
      <c r="K34" s="2"/>
      <c r="L34" s="39" t="s">
        <v>20</v>
      </c>
      <c r="M34" s="39" t="s">
        <v>20</v>
      </c>
      <c r="N34" s="39" t="s">
        <v>20</v>
      </c>
      <c r="O34" s="39" t="s">
        <v>20</v>
      </c>
      <c r="P34" s="39" t="s">
        <v>20</v>
      </c>
      <c r="Q34" s="39" t="s">
        <v>20</v>
      </c>
      <c r="R34" s="39" t="s">
        <v>20</v>
      </c>
      <c r="S34" s="39" t="s">
        <v>20</v>
      </c>
      <c r="T34" s="2"/>
      <c r="U34" s="2"/>
      <c r="V34" s="175"/>
      <c r="W34" s="145"/>
      <c r="X34" s="145"/>
      <c r="Y34" s="145"/>
      <c r="Z34" s="145"/>
      <c r="AA34" s="145"/>
      <c r="AB34" s="146"/>
      <c r="AC34" s="2"/>
      <c r="AD34" s="53" t="str">
        <f t="shared" si="0"/>
        <v>*</v>
      </c>
      <c r="AE34" s="53" t="str">
        <f t="shared" si="1"/>
        <v>*</v>
      </c>
      <c r="AF34" s="2"/>
    </row>
    <row r="35" spans="1:32" x14ac:dyDescent="0.45">
      <c r="A35" s="2"/>
      <c r="B35" s="39" t="s">
        <v>20</v>
      </c>
      <c r="C35" s="39" t="s">
        <v>20</v>
      </c>
      <c r="D35" s="39" t="s">
        <v>20</v>
      </c>
      <c r="E35" s="39" t="s">
        <v>20</v>
      </c>
      <c r="F35" s="39" t="s">
        <v>20</v>
      </c>
      <c r="G35" s="39" t="s">
        <v>20</v>
      </c>
      <c r="H35" s="39" t="s">
        <v>20</v>
      </c>
      <c r="I35" s="39" t="s">
        <v>20</v>
      </c>
      <c r="J35" s="2"/>
      <c r="K35" s="2"/>
      <c r="L35" s="39" t="s">
        <v>20</v>
      </c>
      <c r="M35" s="39" t="s">
        <v>20</v>
      </c>
      <c r="N35" s="39" t="s">
        <v>20</v>
      </c>
      <c r="O35" s="39" t="s">
        <v>20</v>
      </c>
      <c r="P35" s="39" t="s">
        <v>20</v>
      </c>
      <c r="Q35" s="39" t="s">
        <v>20</v>
      </c>
      <c r="R35" s="39" t="s">
        <v>20</v>
      </c>
      <c r="S35" s="39" t="s">
        <v>20</v>
      </c>
      <c r="T35" s="2"/>
      <c r="U35" s="2"/>
      <c r="V35" s="133"/>
      <c r="W35" s="133"/>
      <c r="X35" s="133"/>
      <c r="Y35" s="133"/>
      <c r="Z35" s="133"/>
      <c r="AA35" s="133"/>
      <c r="AB35" s="133"/>
      <c r="AC35" s="2"/>
      <c r="AD35" s="53" t="str">
        <f t="shared" si="0"/>
        <v>*</v>
      </c>
      <c r="AE35" s="53" t="str">
        <f t="shared" si="1"/>
        <v>*</v>
      </c>
      <c r="AF35" s="2"/>
    </row>
    <row r="36" spans="1:32" ht="15" customHeight="1" x14ac:dyDescent="0.45">
      <c r="A36" s="2"/>
      <c r="B36" s="39" t="s">
        <v>20</v>
      </c>
      <c r="C36" s="39" t="s">
        <v>20</v>
      </c>
      <c r="D36" s="39" t="s">
        <v>20</v>
      </c>
      <c r="E36" s="39" t="s">
        <v>20</v>
      </c>
      <c r="F36" s="39" t="s">
        <v>20</v>
      </c>
      <c r="G36" s="39" t="s">
        <v>20</v>
      </c>
      <c r="H36" s="39" t="s">
        <v>20</v>
      </c>
      <c r="I36" s="39" t="s">
        <v>20</v>
      </c>
      <c r="J36" s="2"/>
      <c r="K36" s="2"/>
      <c r="L36" s="39" t="s">
        <v>20</v>
      </c>
      <c r="M36" s="39" t="s">
        <v>20</v>
      </c>
      <c r="N36" s="39" t="s">
        <v>20</v>
      </c>
      <c r="O36" s="39" t="s">
        <v>20</v>
      </c>
      <c r="P36" s="39" t="s">
        <v>20</v>
      </c>
      <c r="Q36" s="39" t="s">
        <v>20</v>
      </c>
      <c r="R36" s="39" t="s">
        <v>20</v>
      </c>
      <c r="S36" s="39" t="s">
        <v>20</v>
      </c>
      <c r="T36" s="2"/>
      <c r="U36" s="2"/>
      <c r="V36" s="18"/>
      <c r="W36" s="18"/>
      <c r="X36" s="18"/>
      <c r="Y36" s="18"/>
      <c r="Z36" s="18"/>
      <c r="AA36" s="18"/>
      <c r="AB36" s="18"/>
      <c r="AC36" s="2"/>
      <c r="AD36" s="53" t="str">
        <f t="shared" si="0"/>
        <v>*</v>
      </c>
      <c r="AE36" s="53" t="str">
        <f t="shared" si="1"/>
        <v>*</v>
      </c>
      <c r="AF36" s="2"/>
    </row>
    <row r="37" spans="1:32" x14ac:dyDescent="0.45">
      <c r="A37" s="2"/>
      <c r="B37" s="39" t="s">
        <v>20</v>
      </c>
      <c r="C37" s="39" t="s">
        <v>20</v>
      </c>
      <c r="D37" s="39" t="s">
        <v>20</v>
      </c>
      <c r="E37" s="39" t="s">
        <v>20</v>
      </c>
      <c r="F37" s="39" t="s">
        <v>20</v>
      </c>
      <c r="G37" s="39" t="s">
        <v>20</v>
      </c>
      <c r="H37" s="39" t="s">
        <v>20</v>
      </c>
      <c r="I37" s="39" t="s">
        <v>20</v>
      </c>
      <c r="J37" s="2"/>
      <c r="K37" s="2"/>
      <c r="L37" s="39" t="s">
        <v>20</v>
      </c>
      <c r="M37" s="39" t="s">
        <v>20</v>
      </c>
      <c r="N37" s="39" t="s">
        <v>20</v>
      </c>
      <c r="O37" s="39" t="s">
        <v>20</v>
      </c>
      <c r="P37" s="39" t="s">
        <v>20</v>
      </c>
      <c r="Q37" s="39" t="s">
        <v>20</v>
      </c>
      <c r="R37" s="39" t="s">
        <v>20</v>
      </c>
      <c r="S37" s="39" t="s">
        <v>20</v>
      </c>
      <c r="T37" s="2"/>
      <c r="U37" s="2"/>
      <c r="V37" s="32" t="s">
        <v>104</v>
      </c>
      <c r="W37" s="33"/>
      <c r="X37" s="33"/>
      <c r="Y37" s="33"/>
      <c r="Z37" s="33"/>
      <c r="AA37" s="33"/>
      <c r="AB37" s="34"/>
      <c r="AC37" s="2"/>
      <c r="AD37" s="53" t="str">
        <f t="shared" si="0"/>
        <v>*</v>
      </c>
      <c r="AE37" s="53" t="str">
        <f t="shared" si="1"/>
        <v>*</v>
      </c>
      <c r="AF37" s="2"/>
    </row>
    <row r="38" spans="1:32" x14ac:dyDescent="0.45">
      <c r="A38" s="2"/>
      <c r="B38" s="39" t="s">
        <v>20</v>
      </c>
      <c r="C38" s="39" t="s">
        <v>20</v>
      </c>
      <c r="D38" s="39" t="s">
        <v>20</v>
      </c>
      <c r="E38" s="39" t="s">
        <v>20</v>
      </c>
      <c r="F38" s="39" t="s">
        <v>20</v>
      </c>
      <c r="G38" s="39" t="s">
        <v>20</v>
      </c>
      <c r="H38" s="39" t="s">
        <v>20</v>
      </c>
      <c r="I38" s="39" t="s">
        <v>20</v>
      </c>
      <c r="J38" s="2"/>
      <c r="K38" s="2"/>
      <c r="L38" s="39" t="s">
        <v>20</v>
      </c>
      <c r="M38" s="39" t="s">
        <v>20</v>
      </c>
      <c r="N38" s="39" t="s">
        <v>20</v>
      </c>
      <c r="O38" s="39" t="s">
        <v>20</v>
      </c>
      <c r="P38" s="39" t="s">
        <v>20</v>
      </c>
      <c r="Q38" s="39" t="s">
        <v>20</v>
      </c>
      <c r="R38" s="39" t="s">
        <v>20</v>
      </c>
      <c r="S38" s="39" t="s">
        <v>20</v>
      </c>
      <c r="T38" s="2"/>
      <c r="U38" s="2"/>
      <c r="V38" s="174" t="s">
        <v>105</v>
      </c>
      <c r="W38" s="143"/>
      <c r="X38" s="143"/>
      <c r="Y38" s="143"/>
      <c r="Z38" s="143"/>
      <c r="AA38" s="143"/>
      <c r="AB38" s="144"/>
      <c r="AC38" s="2"/>
      <c r="AD38" s="53" t="str">
        <f t="shared" si="0"/>
        <v>*</v>
      </c>
      <c r="AE38" s="53" t="str">
        <f t="shared" si="1"/>
        <v>*</v>
      </c>
      <c r="AF38" s="2"/>
    </row>
    <row r="39" spans="1:32" x14ac:dyDescent="0.45">
      <c r="A39" s="2"/>
      <c r="B39" s="39" t="s">
        <v>20</v>
      </c>
      <c r="C39" s="39" t="s">
        <v>20</v>
      </c>
      <c r="D39" s="39" t="s">
        <v>20</v>
      </c>
      <c r="E39" s="39" t="s">
        <v>20</v>
      </c>
      <c r="F39" s="39" t="s">
        <v>20</v>
      </c>
      <c r="G39" s="39" t="s">
        <v>20</v>
      </c>
      <c r="H39" s="39" t="s">
        <v>20</v>
      </c>
      <c r="I39" s="39" t="s">
        <v>20</v>
      </c>
      <c r="J39" s="2"/>
      <c r="K39" s="2"/>
      <c r="L39" s="39" t="s">
        <v>20</v>
      </c>
      <c r="M39" s="39" t="s">
        <v>20</v>
      </c>
      <c r="N39" s="39" t="s">
        <v>20</v>
      </c>
      <c r="O39" s="39" t="s">
        <v>20</v>
      </c>
      <c r="P39" s="39" t="s">
        <v>20</v>
      </c>
      <c r="Q39" s="39" t="s">
        <v>20</v>
      </c>
      <c r="R39" s="39" t="s">
        <v>20</v>
      </c>
      <c r="S39" s="39" t="s">
        <v>20</v>
      </c>
      <c r="T39" s="2"/>
      <c r="U39" s="2"/>
      <c r="V39" s="175"/>
      <c r="W39" s="145"/>
      <c r="X39" s="145"/>
      <c r="Y39" s="145"/>
      <c r="Z39" s="145"/>
      <c r="AA39" s="145"/>
      <c r="AB39" s="146"/>
      <c r="AC39" s="2"/>
      <c r="AD39" s="53" t="str">
        <f t="shared" si="0"/>
        <v>*</v>
      </c>
      <c r="AE39" s="53" t="str">
        <f t="shared" si="1"/>
        <v>*</v>
      </c>
      <c r="AF39" s="2"/>
    </row>
    <row r="40" spans="1:32" x14ac:dyDescent="0.45">
      <c r="A40" s="2"/>
      <c r="B40" s="39" t="s">
        <v>20</v>
      </c>
      <c r="C40" s="39" t="s">
        <v>20</v>
      </c>
      <c r="D40" s="39" t="s">
        <v>20</v>
      </c>
      <c r="E40" s="39" t="s">
        <v>20</v>
      </c>
      <c r="F40" s="39" t="s">
        <v>20</v>
      </c>
      <c r="G40" s="39" t="s">
        <v>20</v>
      </c>
      <c r="H40" s="39" t="s">
        <v>20</v>
      </c>
      <c r="I40" s="39" t="s">
        <v>20</v>
      </c>
      <c r="J40" s="2"/>
      <c r="K40" s="2"/>
      <c r="L40" s="39" t="s">
        <v>20</v>
      </c>
      <c r="M40" s="39" t="s">
        <v>20</v>
      </c>
      <c r="N40" s="39" t="s">
        <v>20</v>
      </c>
      <c r="O40" s="39" t="s">
        <v>20</v>
      </c>
      <c r="P40" s="39" t="s">
        <v>20</v>
      </c>
      <c r="Q40" s="39" t="s">
        <v>20</v>
      </c>
      <c r="R40" s="39" t="s">
        <v>20</v>
      </c>
      <c r="S40" s="39" t="s">
        <v>20</v>
      </c>
      <c r="T40" s="2"/>
      <c r="U40" s="2"/>
      <c r="V40" s="133"/>
      <c r="W40" s="133"/>
      <c r="X40" s="133"/>
      <c r="Y40" s="133"/>
      <c r="Z40" s="133"/>
      <c r="AA40" s="133"/>
      <c r="AB40" s="133"/>
      <c r="AC40" s="2"/>
      <c r="AD40" s="53" t="str">
        <f t="shared" si="0"/>
        <v>*</v>
      </c>
      <c r="AE40" s="53" t="str">
        <f t="shared" si="1"/>
        <v>*</v>
      </c>
      <c r="AF40" s="2"/>
    </row>
    <row r="41" spans="1:32" x14ac:dyDescent="0.45">
      <c r="A41" s="2"/>
      <c r="B41" s="39" t="s">
        <v>20</v>
      </c>
      <c r="C41" s="39" t="s">
        <v>20</v>
      </c>
      <c r="D41" s="39" t="s">
        <v>20</v>
      </c>
      <c r="E41" s="39" t="s">
        <v>20</v>
      </c>
      <c r="F41" s="39" t="s">
        <v>20</v>
      </c>
      <c r="G41" s="39" t="s">
        <v>20</v>
      </c>
      <c r="H41" s="39" t="s">
        <v>20</v>
      </c>
      <c r="I41" s="39" t="s">
        <v>20</v>
      </c>
      <c r="J41" s="2"/>
      <c r="K41" s="2"/>
      <c r="L41" s="39" t="s">
        <v>20</v>
      </c>
      <c r="M41" s="39" t="s">
        <v>20</v>
      </c>
      <c r="N41" s="39" t="s">
        <v>20</v>
      </c>
      <c r="O41" s="39" t="s">
        <v>20</v>
      </c>
      <c r="P41" s="39" t="s">
        <v>20</v>
      </c>
      <c r="Q41" s="39" t="s">
        <v>20</v>
      </c>
      <c r="R41" s="39" t="s">
        <v>20</v>
      </c>
      <c r="S41" s="39" t="s">
        <v>20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53" t="str">
        <f t="shared" si="0"/>
        <v>*</v>
      </c>
      <c r="AE41" s="53" t="str">
        <f t="shared" si="1"/>
        <v>*</v>
      </c>
      <c r="AF41" s="2"/>
    </row>
    <row r="42" spans="1:32" x14ac:dyDescent="0.45">
      <c r="A42" s="2"/>
      <c r="B42" s="39" t="s">
        <v>20</v>
      </c>
      <c r="C42" s="39" t="s">
        <v>20</v>
      </c>
      <c r="D42" s="39" t="s">
        <v>20</v>
      </c>
      <c r="E42" s="39" t="s">
        <v>20</v>
      </c>
      <c r="F42" s="39" t="s">
        <v>20</v>
      </c>
      <c r="G42" s="39" t="s">
        <v>20</v>
      </c>
      <c r="H42" s="39" t="s">
        <v>20</v>
      </c>
      <c r="I42" s="39" t="s">
        <v>20</v>
      </c>
      <c r="J42" s="2"/>
      <c r="K42" s="2"/>
      <c r="L42" s="39" t="s">
        <v>20</v>
      </c>
      <c r="M42" s="39" t="s">
        <v>20</v>
      </c>
      <c r="N42" s="39" t="s">
        <v>20</v>
      </c>
      <c r="O42" s="39" t="s">
        <v>20</v>
      </c>
      <c r="P42" s="39" t="s">
        <v>20</v>
      </c>
      <c r="Q42" s="39" t="s">
        <v>20</v>
      </c>
      <c r="R42" s="39" t="s">
        <v>20</v>
      </c>
      <c r="S42" s="39" t="s">
        <v>20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53" t="str">
        <f t="shared" si="0"/>
        <v>*</v>
      </c>
      <c r="AE42" s="53" t="str">
        <f t="shared" si="1"/>
        <v>*</v>
      </c>
      <c r="AF42" s="2"/>
    </row>
    <row r="43" spans="1:32" x14ac:dyDescent="0.45">
      <c r="A43" s="2"/>
      <c r="B43" s="39" t="s">
        <v>20</v>
      </c>
      <c r="C43" s="39" t="s">
        <v>20</v>
      </c>
      <c r="D43" s="39" t="s">
        <v>20</v>
      </c>
      <c r="E43" s="39" t="s">
        <v>20</v>
      </c>
      <c r="F43" s="39" t="s">
        <v>20</v>
      </c>
      <c r="G43" s="39" t="s">
        <v>20</v>
      </c>
      <c r="H43" s="39" t="s">
        <v>20</v>
      </c>
      <c r="I43" s="39" t="s">
        <v>20</v>
      </c>
      <c r="J43" s="2"/>
      <c r="K43" s="2"/>
      <c r="L43" s="39" t="s">
        <v>20</v>
      </c>
      <c r="M43" s="39" t="s">
        <v>20</v>
      </c>
      <c r="N43" s="39" t="s">
        <v>20</v>
      </c>
      <c r="O43" s="39" t="s">
        <v>20</v>
      </c>
      <c r="P43" s="39" t="s">
        <v>20</v>
      </c>
      <c r="Q43" s="39" t="s">
        <v>20</v>
      </c>
      <c r="R43" s="39" t="s">
        <v>20</v>
      </c>
      <c r="S43" s="39" t="s">
        <v>20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53" t="str">
        <f t="shared" si="0"/>
        <v>*</v>
      </c>
      <c r="AE43" s="53" t="str">
        <f t="shared" si="1"/>
        <v>*</v>
      </c>
      <c r="AF43" s="2"/>
    </row>
    <row r="44" spans="1:32" x14ac:dyDescent="0.45">
      <c r="A44" s="2"/>
      <c r="B44" s="39" t="s">
        <v>20</v>
      </c>
      <c r="C44" s="39" t="s">
        <v>20</v>
      </c>
      <c r="D44" s="39" t="s">
        <v>20</v>
      </c>
      <c r="E44" s="39" t="s">
        <v>20</v>
      </c>
      <c r="F44" s="39" t="s">
        <v>20</v>
      </c>
      <c r="G44" s="39" t="s">
        <v>20</v>
      </c>
      <c r="H44" s="39" t="s">
        <v>20</v>
      </c>
      <c r="I44" s="39" t="s">
        <v>20</v>
      </c>
      <c r="J44" s="2"/>
      <c r="K44" s="2"/>
      <c r="L44" s="39" t="s">
        <v>20</v>
      </c>
      <c r="M44" s="39" t="s">
        <v>20</v>
      </c>
      <c r="N44" s="39" t="s">
        <v>20</v>
      </c>
      <c r="O44" s="39" t="s">
        <v>20</v>
      </c>
      <c r="P44" s="39" t="s">
        <v>20</v>
      </c>
      <c r="Q44" s="39" t="s">
        <v>20</v>
      </c>
      <c r="R44" s="39" t="s">
        <v>20</v>
      </c>
      <c r="S44" s="39" t="s">
        <v>20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53" t="str">
        <f t="shared" si="0"/>
        <v>*</v>
      </c>
      <c r="AE44" s="53" t="str">
        <f t="shared" si="1"/>
        <v>*</v>
      </c>
      <c r="AF44" s="2"/>
    </row>
    <row r="45" spans="1:32" x14ac:dyDescent="0.45">
      <c r="A45" s="2"/>
      <c r="B45" s="39" t="s">
        <v>20</v>
      </c>
      <c r="C45" s="39" t="s">
        <v>20</v>
      </c>
      <c r="D45" s="39" t="s">
        <v>20</v>
      </c>
      <c r="E45" s="39" t="s">
        <v>20</v>
      </c>
      <c r="F45" s="39" t="s">
        <v>20</v>
      </c>
      <c r="G45" s="39" t="s">
        <v>20</v>
      </c>
      <c r="H45" s="39" t="s">
        <v>20</v>
      </c>
      <c r="I45" s="39" t="s">
        <v>20</v>
      </c>
      <c r="J45" s="2"/>
      <c r="K45" s="2"/>
      <c r="L45" s="39" t="s">
        <v>20</v>
      </c>
      <c r="M45" s="39" t="s">
        <v>20</v>
      </c>
      <c r="N45" s="39" t="s">
        <v>20</v>
      </c>
      <c r="O45" s="39" t="s">
        <v>20</v>
      </c>
      <c r="P45" s="39" t="s">
        <v>20</v>
      </c>
      <c r="Q45" s="39" t="s">
        <v>20</v>
      </c>
      <c r="R45" s="39" t="s">
        <v>20</v>
      </c>
      <c r="S45" s="39" t="s">
        <v>20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53" t="str">
        <f t="shared" si="0"/>
        <v>*</v>
      </c>
      <c r="AE45" s="53" t="str">
        <f t="shared" si="1"/>
        <v>*</v>
      </c>
      <c r="AF45" s="2"/>
    </row>
    <row r="46" spans="1:32" x14ac:dyDescent="0.45">
      <c r="A46" s="2"/>
      <c r="B46" s="39" t="s">
        <v>20</v>
      </c>
      <c r="C46" s="39" t="s">
        <v>20</v>
      </c>
      <c r="D46" s="39" t="s">
        <v>20</v>
      </c>
      <c r="E46" s="39" t="s">
        <v>20</v>
      </c>
      <c r="F46" s="39" t="s">
        <v>20</v>
      </c>
      <c r="G46" s="39" t="s">
        <v>20</v>
      </c>
      <c r="H46" s="39" t="s">
        <v>20</v>
      </c>
      <c r="I46" s="39" t="s">
        <v>20</v>
      </c>
      <c r="J46" s="2"/>
      <c r="K46" s="2"/>
      <c r="L46" s="39" t="s">
        <v>20</v>
      </c>
      <c r="M46" s="39" t="s">
        <v>20</v>
      </c>
      <c r="N46" s="39" t="s">
        <v>20</v>
      </c>
      <c r="O46" s="39" t="s">
        <v>20</v>
      </c>
      <c r="P46" s="39" t="s">
        <v>20</v>
      </c>
      <c r="Q46" s="39" t="s">
        <v>20</v>
      </c>
      <c r="R46" s="39" t="s">
        <v>20</v>
      </c>
      <c r="S46" s="39" t="s">
        <v>20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53" t="str">
        <f t="shared" si="0"/>
        <v>*</v>
      </c>
      <c r="AE46" s="53" t="str">
        <f t="shared" si="1"/>
        <v>*</v>
      </c>
      <c r="AF46" s="2"/>
    </row>
    <row r="47" spans="1:32" x14ac:dyDescent="0.45">
      <c r="A47" s="2"/>
      <c r="B47" s="39" t="s">
        <v>20</v>
      </c>
      <c r="C47" s="39" t="s">
        <v>20</v>
      </c>
      <c r="D47" s="39" t="s">
        <v>20</v>
      </c>
      <c r="E47" s="39" t="s">
        <v>20</v>
      </c>
      <c r="F47" s="39" t="s">
        <v>20</v>
      </c>
      <c r="G47" s="39" t="s">
        <v>20</v>
      </c>
      <c r="H47" s="39" t="s">
        <v>20</v>
      </c>
      <c r="I47" s="39" t="s">
        <v>20</v>
      </c>
      <c r="J47" s="2"/>
      <c r="K47" s="2"/>
      <c r="L47" s="39" t="s">
        <v>20</v>
      </c>
      <c r="M47" s="39" t="s">
        <v>20</v>
      </c>
      <c r="N47" s="39" t="s">
        <v>20</v>
      </c>
      <c r="O47" s="39" t="s">
        <v>20</v>
      </c>
      <c r="P47" s="39" t="s">
        <v>20</v>
      </c>
      <c r="Q47" s="39" t="s">
        <v>20</v>
      </c>
      <c r="R47" s="39" t="s">
        <v>20</v>
      </c>
      <c r="S47" s="39" t="s">
        <v>20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53" t="str">
        <f t="shared" si="0"/>
        <v>*</v>
      </c>
      <c r="AE47" s="53" t="str">
        <f t="shared" si="1"/>
        <v>*</v>
      </c>
      <c r="AF47" s="2"/>
    </row>
    <row r="48" spans="1:32" x14ac:dyDescent="0.45">
      <c r="A48" s="2"/>
      <c r="B48" s="39" t="s">
        <v>20</v>
      </c>
      <c r="C48" s="39" t="s">
        <v>20</v>
      </c>
      <c r="D48" s="39" t="s">
        <v>20</v>
      </c>
      <c r="E48" s="39" t="s">
        <v>20</v>
      </c>
      <c r="F48" s="39" t="s">
        <v>20</v>
      </c>
      <c r="G48" s="39" t="s">
        <v>20</v>
      </c>
      <c r="H48" s="39" t="s">
        <v>20</v>
      </c>
      <c r="I48" s="39" t="s">
        <v>20</v>
      </c>
      <c r="J48" s="2"/>
      <c r="K48" s="2"/>
      <c r="L48" s="39" t="s">
        <v>20</v>
      </c>
      <c r="M48" s="39" t="s">
        <v>20</v>
      </c>
      <c r="N48" s="39" t="s">
        <v>20</v>
      </c>
      <c r="O48" s="39" t="s">
        <v>20</v>
      </c>
      <c r="P48" s="39" t="s">
        <v>20</v>
      </c>
      <c r="Q48" s="39" t="s">
        <v>20</v>
      </c>
      <c r="R48" s="39" t="s">
        <v>20</v>
      </c>
      <c r="S48" s="39" t="s">
        <v>20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53" t="str">
        <f t="shared" si="0"/>
        <v>*</v>
      </c>
      <c r="AE48" s="53" t="str">
        <f t="shared" si="1"/>
        <v>*</v>
      </c>
      <c r="AF48" s="2"/>
    </row>
    <row r="49" spans="1:32" x14ac:dyDescent="0.45">
      <c r="A49" s="2"/>
      <c r="B49" s="39" t="s">
        <v>20</v>
      </c>
      <c r="C49" s="39" t="s">
        <v>20</v>
      </c>
      <c r="D49" s="39" t="s">
        <v>20</v>
      </c>
      <c r="E49" s="39" t="s">
        <v>20</v>
      </c>
      <c r="F49" s="39" t="s">
        <v>20</v>
      </c>
      <c r="G49" s="39" t="s">
        <v>20</v>
      </c>
      <c r="H49" s="39" t="s">
        <v>20</v>
      </c>
      <c r="I49" s="39" t="s">
        <v>20</v>
      </c>
      <c r="J49" s="2"/>
      <c r="K49" s="2"/>
      <c r="L49" s="39" t="s">
        <v>20</v>
      </c>
      <c r="M49" s="39" t="s">
        <v>20</v>
      </c>
      <c r="N49" s="39" t="s">
        <v>20</v>
      </c>
      <c r="O49" s="39" t="s">
        <v>20</v>
      </c>
      <c r="P49" s="39" t="s">
        <v>20</v>
      </c>
      <c r="Q49" s="39" t="s">
        <v>20</v>
      </c>
      <c r="R49" s="39" t="s">
        <v>20</v>
      </c>
      <c r="S49" s="39" t="s">
        <v>20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53" t="str">
        <f t="shared" si="0"/>
        <v>*</v>
      </c>
      <c r="AE49" s="53" t="str">
        <f t="shared" si="1"/>
        <v>*</v>
      </c>
      <c r="AF49" s="2"/>
    </row>
    <row r="50" spans="1:32" x14ac:dyDescent="0.45">
      <c r="A50" s="2"/>
      <c r="B50" s="39" t="s">
        <v>20</v>
      </c>
      <c r="C50" s="39" t="s">
        <v>20</v>
      </c>
      <c r="D50" s="39" t="s">
        <v>20</v>
      </c>
      <c r="E50" s="39" t="s">
        <v>20</v>
      </c>
      <c r="F50" s="39" t="s">
        <v>20</v>
      </c>
      <c r="G50" s="39" t="s">
        <v>20</v>
      </c>
      <c r="H50" s="39" t="s">
        <v>20</v>
      </c>
      <c r="I50" s="39" t="s">
        <v>20</v>
      </c>
      <c r="J50" s="2"/>
      <c r="K50" s="2"/>
      <c r="L50" s="39" t="s">
        <v>20</v>
      </c>
      <c r="M50" s="39" t="s">
        <v>20</v>
      </c>
      <c r="N50" s="39" t="s">
        <v>20</v>
      </c>
      <c r="O50" s="39" t="s">
        <v>20</v>
      </c>
      <c r="P50" s="39" t="s">
        <v>20</v>
      </c>
      <c r="Q50" s="39" t="s">
        <v>20</v>
      </c>
      <c r="R50" s="39" t="s">
        <v>20</v>
      </c>
      <c r="S50" s="39" t="s">
        <v>20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53" t="str">
        <f t="shared" si="0"/>
        <v>*</v>
      </c>
      <c r="AE50" s="53" t="str">
        <f t="shared" si="1"/>
        <v>*</v>
      </c>
      <c r="AF50" s="2"/>
    </row>
    <row r="51" spans="1:32" x14ac:dyDescent="0.45">
      <c r="A51" s="2"/>
      <c r="B51" s="39" t="s">
        <v>20</v>
      </c>
      <c r="C51" s="39" t="s">
        <v>20</v>
      </c>
      <c r="D51" s="39" t="s">
        <v>20</v>
      </c>
      <c r="E51" s="39" t="s">
        <v>20</v>
      </c>
      <c r="F51" s="39" t="s">
        <v>20</v>
      </c>
      <c r="G51" s="39" t="s">
        <v>20</v>
      </c>
      <c r="H51" s="39" t="s">
        <v>20</v>
      </c>
      <c r="I51" s="39" t="s">
        <v>20</v>
      </c>
      <c r="J51" s="2"/>
      <c r="K51" s="2"/>
      <c r="L51" s="39" t="s">
        <v>20</v>
      </c>
      <c r="M51" s="39" t="s">
        <v>20</v>
      </c>
      <c r="N51" s="39" t="s">
        <v>20</v>
      </c>
      <c r="O51" s="39" t="s">
        <v>20</v>
      </c>
      <c r="P51" s="39" t="s">
        <v>20</v>
      </c>
      <c r="Q51" s="39" t="s">
        <v>20</v>
      </c>
      <c r="R51" s="39" t="s">
        <v>20</v>
      </c>
      <c r="S51" s="39" t="s">
        <v>20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53" t="str">
        <f t="shared" si="0"/>
        <v>*</v>
      </c>
      <c r="AE51" s="53" t="str">
        <f t="shared" si="1"/>
        <v>*</v>
      </c>
      <c r="AF51" s="2"/>
    </row>
    <row r="52" spans="1:32" x14ac:dyDescent="0.45">
      <c r="A52" s="2"/>
      <c r="B52" s="39" t="s">
        <v>20</v>
      </c>
      <c r="C52" s="39" t="s">
        <v>20</v>
      </c>
      <c r="D52" s="39" t="s">
        <v>20</v>
      </c>
      <c r="E52" s="39" t="s">
        <v>20</v>
      </c>
      <c r="F52" s="39" t="s">
        <v>20</v>
      </c>
      <c r="G52" s="39" t="s">
        <v>20</v>
      </c>
      <c r="H52" s="39" t="s">
        <v>20</v>
      </c>
      <c r="I52" s="39" t="s">
        <v>20</v>
      </c>
      <c r="J52" s="2"/>
      <c r="K52" s="2"/>
      <c r="L52" s="39" t="s">
        <v>20</v>
      </c>
      <c r="M52" s="39" t="s">
        <v>20</v>
      </c>
      <c r="N52" s="39" t="s">
        <v>20</v>
      </c>
      <c r="O52" s="39" t="s">
        <v>20</v>
      </c>
      <c r="P52" s="39" t="s">
        <v>20</v>
      </c>
      <c r="Q52" s="39" t="s">
        <v>20</v>
      </c>
      <c r="R52" s="39" t="s">
        <v>20</v>
      </c>
      <c r="S52" s="39" t="s">
        <v>20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53" t="str">
        <f t="shared" si="0"/>
        <v>*</v>
      </c>
      <c r="AE52" s="53" t="str">
        <f t="shared" si="1"/>
        <v>*</v>
      </c>
      <c r="AF52" s="2"/>
    </row>
    <row r="53" spans="1:32" x14ac:dyDescent="0.45">
      <c r="A53" s="2"/>
      <c r="B53" s="39" t="s">
        <v>20</v>
      </c>
      <c r="C53" s="39" t="s">
        <v>20</v>
      </c>
      <c r="D53" s="39" t="s">
        <v>20</v>
      </c>
      <c r="E53" s="39" t="s">
        <v>20</v>
      </c>
      <c r="F53" s="39" t="s">
        <v>20</v>
      </c>
      <c r="G53" s="39" t="s">
        <v>20</v>
      </c>
      <c r="H53" s="39" t="s">
        <v>20</v>
      </c>
      <c r="I53" s="39" t="s">
        <v>20</v>
      </c>
      <c r="J53" s="2"/>
      <c r="K53" s="2"/>
      <c r="L53" s="39" t="s">
        <v>20</v>
      </c>
      <c r="M53" s="39" t="s">
        <v>20</v>
      </c>
      <c r="N53" s="39" t="s">
        <v>20</v>
      </c>
      <c r="O53" s="39" t="s">
        <v>20</v>
      </c>
      <c r="P53" s="39" t="s">
        <v>20</v>
      </c>
      <c r="Q53" s="39" t="s">
        <v>20</v>
      </c>
      <c r="R53" s="39" t="s">
        <v>20</v>
      </c>
      <c r="S53" s="39" t="s">
        <v>20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53" t="str">
        <f t="shared" si="0"/>
        <v>*</v>
      </c>
      <c r="AE53" s="53" t="str">
        <f t="shared" si="1"/>
        <v>*</v>
      </c>
      <c r="AF53" s="2"/>
    </row>
    <row r="54" spans="1:32" x14ac:dyDescent="0.45">
      <c r="A54" s="2"/>
      <c r="B54" s="39" t="s">
        <v>20</v>
      </c>
      <c r="C54" s="39" t="s">
        <v>20</v>
      </c>
      <c r="D54" s="39" t="s">
        <v>20</v>
      </c>
      <c r="E54" s="39" t="s">
        <v>20</v>
      </c>
      <c r="F54" s="39" t="s">
        <v>20</v>
      </c>
      <c r="G54" s="39" t="s">
        <v>20</v>
      </c>
      <c r="H54" s="39" t="s">
        <v>20</v>
      </c>
      <c r="I54" s="39" t="s">
        <v>20</v>
      </c>
      <c r="J54" s="2"/>
      <c r="K54" s="2"/>
      <c r="L54" s="39" t="s">
        <v>20</v>
      </c>
      <c r="M54" s="39" t="s">
        <v>20</v>
      </c>
      <c r="N54" s="39" t="s">
        <v>20</v>
      </c>
      <c r="O54" s="39" t="s">
        <v>20</v>
      </c>
      <c r="P54" s="39" t="s">
        <v>20</v>
      </c>
      <c r="Q54" s="39" t="s">
        <v>20</v>
      </c>
      <c r="R54" s="39" t="s">
        <v>20</v>
      </c>
      <c r="S54" s="39" t="s">
        <v>20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53" t="str">
        <f t="shared" si="0"/>
        <v>*</v>
      </c>
      <c r="AE54" s="53" t="str">
        <f t="shared" si="1"/>
        <v>*</v>
      </c>
      <c r="AF54" s="2"/>
    </row>
    <row r="55" spans="1:32" s="2" customFormat="1" x14ac:dyDescent="0.45"/>
    <row r="56" spans="1:32" s="2" customFormat="1" x14ac:dyDescent="0.45"/>
    <row r="57" spans="1:32" s="2" customFormat="1" x14ac:dyDescent="0.45"/>
    <row r="58" spans="1:32" s="2" customFormat="1" x14ac:dyDescent="0.45"/>
    <row r="59" spans="1:32" s="2" customFormat="1" x14ac:dyDescent="0.45"/>
    <row r="60" spans="1:32" s="2" customFormat="1" x14ac:dyDescent="0.45"/>
    <row r="61" spans="1:32" s="2" customFormat="1" x14ac:dyDescent="0.45"/>
    <row r="62" spans="1:32" s="2" customFormat="1" x14ac:dyDescent="0.45"/>
    <row r="63" spans="1:32" s="2" customFormat="1" x14ac:dyDescent="0.45"/>
    <row r="64" spans="1:32" s="2" customFormat="1" x14ac:dyDescent="0.45"/>
    <row r="65" s="2" customFormat="1" x14ac:dyDescent="0.45"/>
    <row r="66" s="2" customFormat="1" x14ac:dyDescent="0.45"/>
    <row r="67" s="2" customFormat="1" x14ac:dyDescent="0.45"/>
    <row r="68" s="2" customFormat="1" x14ac:dyDescent="0.45"/>
    <row r="69" s="2" customFormat="1" x14ac:dyDescent="0.45"/>
    <row r="70" s="2" customFormat="1" x14ac:dyDescent="0.45"/>
    <row r="71" s="2" customFormat="1" x14ac:dyDescent="0.45"/>
    <row r="72" s="2" customFormat="1" x14ac:dyDescent="0.45"/>
    <row r="73" s="2" customFormat="1" x14ac:dyDescent="0.45"/>
    <row r="74" s="2" customFormat="1" x14ac:dyDescent="0.45"/>
  </sheetData>
  <mergeCells count="4">
    <mergeCell ref="V38:AB39"/>
    <mergeCell ref="V7:AC8"/>
    <mergeCell ref="V10:AB11"/>
    <mergeCell ref="V33:AB34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50"/>
  <sheetViews>
    <sheetView topLeftCell="A2" workbookViewId="0">
      <selection activeCell="L11" sqref="L11"/>
    </sheetView>
  </sheetViews>
  <sheetFormatPr defaultRowHeight="14.25" x14ac:dyDescent="0.45"/>
  <cols>
    <col min="1" max="1" width="10.3984375" customWidth="1"/>
    <col min="13" max="28" width="9.1328125" style="2"/>
  </cols>
  <sheetData>
    <row r="1" spans="1:30" ht="35.25" customHeight="1" x14ac:dyDescent="0.85">
      <c r="A1" s="119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0" x14ac:dyDescent="0.4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30" ht="16.149999999999999" thickBot="1" x14ac:dyDescent="0.55000000000000004">
      <c r="A3" s="120" t="s">
        <v>107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</row>
    <row r="4" spans="1:30" x14ac:dyDescent="0.45">
      <c r="A4" s="2"/>
      <c r="B4" s="2" t="s">
        <v>108</v>
      </c>
      <c r="C4" s="138" t="s">
        <v>20</v>
      </c>
      <c r="D4" s="140"/>
      <c r="E4" s="2"/>
      <c r="F4" s="2" t="s">
        <v>109</v>
      </c>
      <c r="G4" s="121" t="s">
        <v>20</v>
      </c>
      <c r="H4" s="2"/>
      <c r="I4" s="2"/>
      <c r="J4" s="2"/>
      <c r="K4" s="2"/>
      <c r="L4" s="2"/>
    </row>
    <row r="5" spans="1:30" x14ac:dyDescent="0.45">
      <c r="A5" s="2"/>
      <c r="B5" s="2" t="s">
        <v>110</v>
      </c>
      <c r="C5" s="177" t="s">
        <v>20</v>
      </c>
      <c r="D5" s="177"/>
      <c r="E5" s="2"/>
      <c r="F5" s="2"/>
      <c r="G5" s="2"/>
      <c r="H5" s="2"/>
      <c r="I5" s="2"/>
      <c r="J5" s="2"/>
      <c r="K5" s="2"/>
      <c r="L5" s="2"/>
    </row>
    <row r="6" spans="1:30" ht="18" x14ac:dyDescent="0.55000000000000004">
      <c r="A6" s="122" t="s">
        <v>111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30" s="91" customFormat="1" ht="18.75" customHeight="1" x14ac:dyDescent="0.55000000000000004">
      <c r="A7" s="122" t="s">
        <v>112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91" customFormat="1" ht="19.5" customHeight="1" thickBot="1" x14ac:dyDescent="0.6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9.5" customHeight="1" x14ac:dyDescent="0.45">
      <c r="A9" s="76" t="s">
        <v>66</v>
      </c>
      <c r="B9" s="92" t="s">
        <v>62</v>
      </c>
      <c r="C9" s="92" t="s">
        <v>61</v>
      </c>
      <c r="D9" s="77" t="s">
        <v>63</v>
      </c>
      <c r="E9" s="77" t="s">
        <v>113</v>
      </c>
      <c r="F9" s="180" t="s">
        <v>114</v>
      </c>
      <c r="G9" s="77" t="s">
        <v>67</v>
      </c>
      <c r="H9" s="77" t="s">
        <v>41</v>
      </c>
      <c r="I9" s="180" t="s">
        <v>114</v>
      </c>
      <c r="J9" s="77" t="s">
        <v>115</v>
      </c>
      <c r="K9" s="77" t="s">
        <v>41</v>
      </c>
      <c r="L9" s="178" t="s">
        <v>114</v>
      </c>
    </row>
    <row r="10" spans="1:30" ht="15" customHeight="1" x14ac:dyDescent="0.45">
      <c r="A10" s="78"/>
      <c r="B10" s="93" t="s">
        <v>116</v>
      </c>
      <c r="C10" s="93" t="s">
        <v>116</v>
      </c>
      <c r="D10" s="79" t="s">
        <v>116</v>
      </c>
      <c r="E10" s="79" t="s">
        <v>117</v>
      </c>
      <c r="F10" s="181"/>
      <c r="G10" s="79" t="s">
        <v>116</v>
      </c>
      <c r="H10" s="79" t="s">
        <v>117</v>
      </c>
      <c r="I10" s="181"/>
      <c r="J10" s="79" t="s">
        <v>116</v>
      </c>
      <c r="K10" s="79" t="s">
        <v>116</v>
      </c>
      <c r="L10" s="179"/>
    </row>
    <row r="11" spans="1:30" x14ac:dyDescent="0.45">
      <c r="A11" s="80" t="str">
        <f>'Aluminum Data'!M7</f>
        <v>*</v>
      </c>
      <c r="B11" s="94" t="str">
        <f>'Aluminum Data'!E7</f>
        <v>*</v>
      </c>
      <c r="C11" s="94" t="str">
        <f>'Aluminum Data'!O7</f>
        <v>*</v>
      </c>
      <c r="D11" s="135" t="e">
        <f>(('Aluminum Data'!AD7+('Mixed Values'!$B10-1)*'Aluminum Data'!AE7)/'Mixed Values'!$B10)</f>
        <v>#VALUE!</v>
      </c>
      <c r="E11" s="135" t="e">
        <f>ROUND('ZID Criteria'!P6,0)</f>
        <v>#VALUE!</v>
      </c>
      <c r="F11" s="135" t="e">
        <f>IF(OR(ISNUMBER(SEARCH("&lt;",B11)),B11&lt;E11),"NA",ROUND(D11/E11,2))</f>
        <v>#VALUE!</v>
      </c>
      <c r="G11" s="135" t="e">
        <f>(('Aluminum Data'!AD7+('Mixed Values'!$C10-1)*'Aluminum Data'!AE7)/'Mixed Values'!$C10)</f>
        <v>#VALUE!</v>
      </c>
      <c r="H11" s="135" t="e">
        <f>ROUND('RMZ Criteria'!Q6,0)</f>
        <v>#VALUE!</v>
      </c>
      <c r="I11" s="135" t="e">
        <f>IF(OR(ISNUMBER(SEARCH("&lt;",B11)),B11&lt;H11),"NA",ROUND(G11/H11,2))</f>
        <v>#VALUE!</v>
      </c>
      <c r="J11" s="135" t="e">
        <f>(('Aluminum Data'!AD7+('Mixed Values'!$F10-1)*'Aluminum Data'!AE7)/('Mixed Values'!$F10))</f>
        <v>#VALUE!</v>
      </c>
      <c r="K11" s="135" t="e">
        <f>ROUND('100% Mix Criteria'!Q6,0)</f>
        <v>#VALUE!</v>
      </c>
      <c r="L11" s="136" t="e">
        <f>IF(OR(ISNUMBER(SEARCH("&lt;",B11)),B11&lt;K11),"NA",ROUND(J11/K11,2))</f>
        <v>#VALUE!</v>
      </c>
    </row>
    <row r="12" spans="1:30" x14ac:dyDescent="0.45">
      <c r="A12" s="80" t="str">
        <f>'Aluminum Data'!M8</f>
        <v>*</v>
      </c>
      <c r="B12" s="94" t="str">
        <f>'Aluminum Data'!E8</f>
        <v>*</v>
      </c>
      <c r="C12" s="94" t="str">
        <f>'Aluminum Data'!O8</f>
        <v>*</v>
      </c>
      <c r="D12" s="135" t="e">
        <f>(('Aluminum Data'!AD8+('Mixed Values'!$B11-1)*'Aluminum Data'!AE8)/'Mixed Values'!$B11)</f>
        <v>#VALUE!</v>
      </c>
      <c r="E12" s="135" t="e">
        <f>ROUND('ZID Criteria'!P7,0)</f>
        <v>#VALUE!</v>
      </c>
      <c r="F12" s="135" t="e">
        <f t="shared" ref="F12:F36" si="0">IF(OR(ISNUMBER(SEARCH("&lt;",B12)),B12&lt;E12),"NA",ROUND(D12/E12,2))</f>
        <v>#VALUE!</v>
      </c>
      <c r="G12" s="135" t="e">
        <f>(('Aluminum Data'!AD8+('Mixed Values'!$C11-1)*'Aluminum Data'!AE8)/'Mixed Values'!$C11)</f>
        <v>#VALUE!</v>
      </c>
      <c r="H12" s="135" t="e">
        <f>ROUND('RMZ Criteria'!Q7,0)</f>
        <v>#VALUE!</v>
      </c>
      <c r="I12" s="135" t="e">
        <f t="shared" ref="I12:I36" si="1">IF(OR(ISNUMBER(SEARCH("&lt;",B12)),B12&lt;H12),"NA",ROUND(G12/H12,2))</f>
        <v>#VALUE!</v>
      </c>
      <c r="J12" s="135" t="e">
        <f>(('Aluminum Data'!AD8+('Mixed Values'!$F11-1)*'Aluminum Data'!AE8)/('Mixed Values'!$F11))</f>
        <v>#VALUE!</v>
      </c>
      <c r="K12" s="135" t="e">
        <f>ROUND('100% Mix Criteria'!Q7,0)</f>
        <v>#VALUE!</v>
      </c>
      <c r="L12" s="136" t="e">
        <f t="shared" ref="L12:L36" si="2">IF(OR(ISNUMBER(SEARCH("&lt;",B12)),B12&lt;K12),"NA",ROUND(J12/K12,2))</f>
        <v>#VALUE!</v>
      </c>
    </row>
    <row r="13" spans="1:30" x14ac:dyDescent="0.45">
      <c r="A13" s="80" t="str">
        <f>'Aluminum Data'!M9</f>
        <v>*</v>
      </c>
      <c r="B13" s="94" t="str">
        <f>'Aluminum Data'!E9</f>
        <v>*</v>
      </c>
      <c r="C13" s="94" t="str">
        <f>'Aluminum Data'!O9</f>
        <v>*</v>
      </c>
      <c r="D13" s="135" t="e">
        <f>(('Aluminum Data'!AD9+('Mixed Values'!$B12-1)*'Aluminum Data'!AE9)/'Mixed Values'!$B12)</f>
        <v>#VALUE!</v>
      </c>
      <c r="E13" s="135" t="e">
        <f>ROUND('ZID Criteria'!P8,0)</f>
        <v>#VALUE!</v>
      </c>
      <c r="F13" s="135" t="e">
        <f t="shared" si="0"/>
        <v>#VALUE!</v>
      </c>
      <c r="G13" s="135" t="e">
        <f>(('Aluminum Data'!AD9+('Mixed Values'!$C12-1)*'Aluminum Data'!AE9)/'Mixed Values'!$C12)</f>
        <v>#VALUE!</v>
      </c>
      <c r="H13" s="135" t="e">
        <f>ROUND('RMZ Criteria'!Q8,0)</f>
        <v>#VALUE!</v>
      </c>
      <c r="I13" s="135" t="e">
        <f t="shared" si="1"/>
        <v>#VALUE!</v>
      </c>
      <c r="J13" s="135" t="e">
        <f>(('Aluminum Data'!AD9+('Mixed Values'!$F12-1)*'Aluminum Data'!AE9)/('Mixed Values'!$F12))</f>
        <v>#VALUE!</v>
      </c>
      <c r="K13" s="135" t="e">
        <f>ROUND('100% Mix Criteria'!Q8,0)</f>
        <v>#VALUE!</v>
      </c>
      <c r="L13" s="136" t="e">
        <f t="shared" si="2"/>
        <v>#VALUE!</v>
      </c>
    </row>
    <row r="14" spans="1:30" x14ac:dyDescent="0.45">
      <c r="A14" s="80" t="str">
        <f>'Aluminum Data'!M10</f>
        <v>*</v>
      </c>
      <c r="B14" s="94" t="str">
        <f>'Aluminum Data'!E10</f>
        <v>*</v>
      </c>
      <c r="C14" s="94" t="str">
        <f>'Aluminum Data'!O10</f>
        <v>*</v>
      </c>
      <c r="D14" s="135" t="e">
        <f>(('Aluminum Data'!AD10+('Mixed Values'!$B13-1)*'Aluminum Data'!AE10)/'Mixed Values'!$B13)</f>
        <v>#VALUE!</v>
      </c>
      <c r="E14" s="135" t="e">
        <f>ROUND('ZID Criteria'!P9,0)</f>
        <v>#VALUE!</v>
      </c>
      <c r="F14" s="135" t="e">
        <f t="shared" si="0"/>
        <v>#VALUE!</v>
      </c>
      <c r="G14" s="135" t="e">
        <f>(('Aluminum Data'!AD10+('Mixed Values'!$C13-1)*'Aluminum Data'!AE10)/'Mixed Values'!$C13)</f>
        <v>#VALUE!</v>
      </c>
      <c r="H14" s="135" t="e">
        <f>ROUND('RMZ Criteria'!Q9,0)</f>
        <v>#VALUE!</v>
      </c>
      <c r="I14" s="135" t="e">
        <f t="shared" si="1"/>
        <v>#VALUE!</v>
      </c>
      <c r="J14" s="135" t="e">
        <f>(('Aluminum Data'!AD10+('Mixed Values'!$F13-1)*'Aluminum Data'!AE10)/('Mixed Values'!$F13))</f>
        <v>#VALUE!</v>
      </c>
      <c r="K14" s="135" t="e">
        <f>ROUND('100% Mix Criteria'!Q9,0)</f>
        <v>#VALUE!</v>
      </c>
      <c r="L14" s="136" t="e">
        <f t="shared" si="2"/>
        <v>#VALUE!</v>
      </c>
    </row>
    <row r="15" spans="1:30" x14ac:dyDescent="0.45">
      <c r="A15" s="80" t="str">
        <f>'Aluminum Data'!M11</f>
        <v>*</v>
      </c>
      <c r="B15" s="94" t="str">
        <f>'Aluminum Data'!E11</f>
        <v>*</v>
      </c>
      <c r="C15" s="94" t="str">
        <f>'Aluminum Data'!O11</f>
        <v>*</v>
      </c>
      <c r="D15" s="135" t="e">
        <f>(('Aluminum Data'!AD11+('Mixed Values'!$B14-1)*'Aluminum Data'!AE11)/'Mixed Values'!$B14)</f>
        <v>#VALUE!</v>
      </c>
      <c r="E15" s="135" t="e">
        <f>ROUND('ZID Criteria'!P10,0)</f>
        <v>#VALUE!</v>
      </c>
      <c r="F15" s="135" t="e">
        <f t="shared" si="0"/>
        <v>#VALUE!</v>
      </c>
      <c r="G15" s="135" t="e">
        <f>(('Aluminum Data'!AD11+('Mixed Values'!$C14-1)*'Aluminum Data'!AE11)/'Mixed Values'!$C14)</f>
        <v>#VALUE!</v>
      </c>
      <c r="H15" s="135" t="e">
        <f>ROUND('RMZ Criteria'!Q10,0)</f>
        <v>#VALUE!</v>
      </c>
      <c r="I15" s="135" t="e">
        <f t="shared" si="1"/>
        <v>#VALUE!</v>
      </c>
      <c r="J15" s="135" t="e">
        <f>(('Aluminum Data'!AD11+('Mixed Values'!$F14-1)*'Aluminum Data'!AE11)/('Mixed Values'!$F14))</f>
        <v>#VALUE!</v>
      </c>
      <c r="K15" s="135" t="e">
        <f>ROUND('100% Mix Criteria'!Q10,0)</f>
        <v>#VALUE!</v>
      </c>
      <c r="L15" s="136" t="e">
        <f t="shared" si="2"/>
        <v>#VALUE!</v>
      </c>
    </row>
    <row r="16" spans="1:30" x14ac:dyDescent="0.45">
      <c r="A16" s="80" t="str">
        <f>'Aluminum Data'!M12</f>
        <v>*</v>
      </c>
      <c r="B16" s="94" t="str">
        <f>'Aluminum Data'!E12</f>
        <v>*</v>
      </c>
      <c r="C16" s="94" t="str">
        <f>'Aluminum Data'!O12</f>
        <v>*</v>
      </c>
      <c r="D16" s="135" t="e">
        <f>(('Aluminum Data'!AD12+('Mixed Values'!$B15-1)*'Aluminum Data'!AE12)/'Mixed Values'!$B15)</f>
        <v>#VALUE!</v>
      </c>
      <c r="E16" s="135" t="e">
        <f>ROUND('ZID Criteria'!P11,0)</f>
        <v>#VALUE!</v>
      </c>
      <c r="F16" s="135" t="e">
        <f t="shared" si="0"/>
        <v>#VALUE!</v>
      </c>
      <c r="G16" s="135" t="e">
        <f>(('Aluminum Data'!AD12+('Mixed Values'!$C15-1)*'Aluminum Data'!AE12)/'Mixed Values'!$C15)</f>
        <v>#VALUE!</v>
      </c>
      <c r="H16" s="135" t="e">
        <f>ROUND('RMZ Criteria'!Q11,0)</f>
        <v>#VALUE!</v>
      </c>
      <c r="I16" s="135" t="e">
        <f t="shared" si="1"/>
        <v>#VALUE!</v>
      </c>
      <c r="J16" s="135" t="e">
        <f>(('Aluminum Data'!AD12+('Mixed Values'!$F15-1)*'Aluminum Data'!AE12)/('Mixed Values'!$F15))</f>
        <v>#VALUE!</v>
      </c>
      <c r="K16" s="135" t="e">
        <f>ROUND('100% Mix Criteria'!Q11,0)</f>
        <v>#VALUE!</v>
      </c>
      <c r="L16" s="136" t="e">
        <f t="shared" si="2"/>
        <v>#VALUE!</v>
      </c>
    </row>
    <row r="17" spans="1:12" x14ac:dyDescent="0.45">
      <c r="A17" s="80" t="str">
        <f>'Aluminum Data'!M13</f>
        <v>*</v>
      </c>
      <c r="B17" s="94" t="str">
        <f>'Aluminum Data'!E13</f>
        <v>*</v>
      </c>
      <c r="C17" s="94" t="str">
        <f>'Aluminum Data'!O13</f>
        <v>*</v>
      </c>
      <c r="D17" s="135" t="e">
        <f>(('Aluminum Data'!AD13+('Mixed Values'!$B16-1)*'Aluminum Data'!AE13)/'Mixed Values'!$B16)</f>
        <v>#VALUE!</v>
      </c>
      <c r="E17" s="135" t="e">
        <f>ROUND('ZID Criteria'!P12,0)</f>
        <v>#VALUE!</v>
      </c>
      <c r="F17" s="135" t="e">
        <f t="shared" si="0"/>
        <v>#VALUE!</v>
      </c>
      <c r="G17" s="135" t="e">
        <f>(('Aluminum Data'!AD13+('Mixed Values'!$C16-1)*'Aluminum Data'!AE13)/'Mixed Values'!$C16)</f>
        <v>#VALUE!</v>
      </c>
      <c r="H17" s="135" t="e">
        <f>ROUND('RMZ Criteria'!Q12,0)</f>
        <v>#VALUE!</v>
      </c>
      <c r="I17" s="135" t="e">
        <f t="shared" si="1"/>
        <v>#VALUE!</v>
      </c>
      <c r="J17" s="135" t="e">
        <f>(('Aluminum Data'!AD13+('Mixed Values'!$F16-1)*'Aluminum Data'!AE13)/('Mixed Values'!$F16))</f>
        <v>#VALUE!</v>
      </c>
      <c r="K17" s="135" t="e">
        <f>ROUND('100% Mix Criteria'!Q12,0)</f>
        <v>#VALUE!</v>
      </c>
      <c r="L17" s="136" t="e">
        <f t="shared" si="2"/>
        <v>#VALUE!</v>
      </c>
    </row>
    <row r="18" spans="1:12" x14ac:dyDescent="0.45">
      <c r="A18" s="80" t="str">
        <f>'Aluminum Data'!M14</f>
        <v>*</v>
      </c>
      <c r="B18" s="94" t="str">
        <f>'Aluminum Data'!E14</f>
        <v>*</v>
      </c>
      <c r="C18" s="94" t="str">
        <f>'Aluminum Data'!O14</f>
        <v>*</v>
      </c>
      <c r="D18" s="135" t="e">
        <f>(('Aluminum Data'!AD14+('Mixed Values'!$B17-1)*'Aluminum Data'!AE14)/'Mixed Values'!$B17)</f>
        <v>#VALUE!</v>
      </c>
      <c r="E18" s="135" t="e">
        <f>ROUND('ZID Criteria'!P13,0)</f>
        <v>#VALUE!</v>
      </c>
      <c r="F18" s="135" t="e">
        <f t="shared" si="0"/>
        <v>#VALUE!</v>
      </c>
      <c r="G18" s="135" t="e">
        <f>(('Aluminum Data'!AD14+('Mixed Values'!$C17-1)*'Aluminum Data'!AE14)/'Mixed Values'!$C17)</f>
        <v>#VALUE!</v>
      </c>
      <c r="H18" s="135" t="e">
        <f>ROUND('RMZ Criteria'!Q13,0)</f>
        <v>#VALUE!</v>
      </c>
      <c r="I18" s="135" t="e">
        <f t="shared" si="1"/>
        <v>#VALUE!</v>
      </c>
      <c r="J18" s="135" t="e">
        <f>(('Aluminum Data'!AD14+('Mixed Values'!$F17-1)*'Aluminum Data'!AE14)/('Mixed Values'!$F17))</f>
        <v>#VALUE!</v>
      </c>
      <c r="K18" s="135" t="e">
        <f>ROUND('100% Mix Criteria'!Q13,0)</f>
        <v>#VALUE!</v>
      </c>
      <c r="L18" s="136" t="e">
        <f t="shared" si="2"/>
        <v>#VALUE!</v>
      </c>
    </row>
    <row r="19" spans="1:12" x14ac:dyDescent="0.45">
      <c r="A19" s="80" t="str">
        <f>'Aluminum Data'!M15</f>
        <v>*</v>
      </c>
      <c r="B19" s="94" t="str">
        <f>'Aluminum Data'!E15</f>
        <v>*</v>
      </c>
      <c r="C19" s="94" t="str">
        <f>'Aluminum Data'!O15</f>
        <v>*</v>
      </c>
      <c r="D19" s="135" t="e">
        <f>(('Aluminum Data'!AD15+('Mixed Values'!$B18-1)*'Aluminum Data'!AE15)/'Mixed Values'!$B18)</f>
        <v>#VALUE!</v>
      </c>
      <c r="E19" s="135" t="e">
        <f>ROUND('ZID Criteria'!P14,0)</f>
        <v>#VALUE!</v>
      </c>
      <c r="F19" s="135" t="e">
        <f t="shared" si="0"/>
        <v>#VALUE!</v>
      </c>
      <c r="G19" s="135" t="e">
        <f>(('Aluminum Data'!AD15+('Mixed Values'!$C18-1)*'Aluminum Data'!AE15)/'Mixed Values'!$C18)</f>
        <v>#VALUE!</v>
      </c>
      <c r="H19" s="135" t="e">
        <f>ROUND('RMZ Criteria'!Q14,0)</f>
        <v>#VALUE!</v>
      </c>
      <c r="I19" s="135" t="e">
        <f t="shared" si="1"/>
        <v>#VALUE!</v>
      </c>
      <c r="J19" s="135" t="e">
        <f>(('Aluminum Data'!AD15+('Mixed Values'!$F18-1)*'Aluminum Data'!AE15)/('Mixed Values'!$F18))</f>
        <v>#VALUE!</v>
      </c>
      <c r="K19" s="135" t="e">
        <f>ROUND('100% Mix Criteria'!Q14,0)</f>
        <v>#VALUE!</v>
      </c>
      <c r="L19" s="136" t="e">
        <f t="shared" si="2"/>
        <v>#VALUE!</v>
      </c>
    </row>
    <row r="20" spans="1:12" x14ac:dyDescent="0.45">
      <c r="A20" s="80" t="str">
        <f>'Aluminum Data'!M16</f>
        <v>*</v>
      </c>
      <c r="B20" s="94" t="str">
        <f>'Aluminum Data'!E16</f>
        <v>*</v>
      </c>
      <c r="C20" s="94" t="str">
        <f>'Aluminum Data'!O16</f>
        <v>*</v>
      </c>
      <c r="D20" s="135" t="e">
        <f>(('Aluminum Data'!AD16+('Mixed Values'!$B19-1)*'Aluminum Data'!AE16)/'Mixed Values'!$B19)</f>
        <v>#VALUE!</v>
      </c>
      <c r="E20" s="135" t="e">
        <f>ROUND('ZID Criteria'!P15,0)</f>
        <v>#VALUE!</v>
      </c>
      <c r="F20" s="135" t="e">
        <f t="shared" si="0"/>
        <v>#VALUE!</v>
      </c>
      <c r="G20" s="135" t="e">
        <f>(('Aluminum Data'!AD16+('Mixed Values'!$C19-1)*'Aluminum Data'!AE16)/'Mixed Values'!$C19)</f>
        <v>#VALUE!</v>
      </c>
      <c r="H20" s="135" t="e">
        <f>ROUND('RMZ Criteria'!Q15,0)</f>
        <v>#VALUE!</v>
      </c>
      <c r="I20" s="135" t="e">
        <f t="shared" si="1"/>
        <v>#VALUE!</v>
      </c>
      <c r="J20" s="135" t="e">
        <f>(('Aluminum Data'!AD16+('Mixed Values'!$F19-1)*'Aluminum Data'!AE16)/('Mixed Values'!$F19))</f>
        <v>#VALUE!</v>
      </c>
      <c r="K20" s="135" t="e">
        <f>ROUND('100% Mix Criteria'!Q15,0)</f>
        <v>#VALUE!</v>
      </c>
      <c r="L20" s="136" t="e">
        <f t="shared" si="2"/>
        <v>#VALUE!</v>
      </c>
    </row>
    <row r="21" spans="1:12" x14ac:dyDescent="0.45">
      <c r="A21" s="80" t="str">
        <f>'Aluminum Data'!M17</f>
        <v>*</v>
      </c>
      <c r="B21" s="94" t="str">
        <f>'Aluminum Data'!E17</f>
        <v>*</v>
      </c>
      <c r="C21" s="94" t="str">
        <f>'Aluminum Data'!O17</f>
        <v>*</v>
      </c>
      <c r="D21" s="135" t="e">
        <f>(('Aluminum Data'!AD17+('Mixed Values'!$B20-1)*'Aluminum Data'!AE17)/'Mixed Values'!$B20)</f>
        <v>#VALUE!</v>
      </c>
      <c r="E21" s="135" t="e">
        <f>ROUND('ZID Criteria'!P16,0)</f>
        <v>#VALUE!</v>
      </c>
      <c r="F21" s="135" t="e">
        <f t="shared" si="0"/>
        <v>#VALUE!</v>
      </c>
      <c r="G21" s="135" t="e">
        <f>(('Aluminum Data'!AD17+('Mixed Values'!$C20-1)*'Aluminum Data'!AE17)/'Mixed Values'!$C20)</f>
        <v>#VALUE!</v>
      </c>
      <c r="H21" s="135" t="e">
        <f>ROUND('RMZ Criteria'!Q16,0)</f>
        <v>#VALUE!</v>
      </c>
      <c r="I21" s="135" t="e">
        <f t="shared" si="1"/>
        <v>#VALUE!</v>
      </c>
      <c r="J21" s="135" t="e">
        <f>(('Aluminum Data'!AD17+('Mixed Values'!$F20-1)*'Aluminum Data'!AE17)/('Mixed Values'!$F20))</f>
        <v>#VALUE!</v>
      </c>
      <c r="K21" s="135" t="e">
        <f>ROUND('100% Mix Criteria'!Q16,0)</f>
        <v>#VALUE!</v>
      </c>
      <c r="L21" s="136" t="e">
        <f t="shared" si="2"/>
        <v>#VALUE!</v>
      </c>
    </row>
    <row r="22" spans="1:12" x14ac:dyDescent="0.45">
      <c r="A22" s="80" t="str">
        <f>'Aluminum Data'!M18</f>
        <v>*</v>
      </c>
      <c r="B22" s="94" t="str">
        <f>'Aluminum Data'!E18</f>
        <v>*</v>
      </c>
      <c r="C22" s="94" t="str">
        <f>'Aluminum Data'!O18</f>
        <v>*</v>
      </c>
      <c r="D22" s="135" t="e">
        <f>(('Aluminum Data'!AD18+('Mixed Values'!$B21-1)*'Aluminum Data'!AE18)/'Mixed Values'!$B21)</f>
        <v>#VALUE!</v>
      </c>
      <c r="E22" s="135" t="e">
        <f>ROUND('ZID Criteria'!P17,0)</f>
        <v>#VALUE!</v>
      </c>
      <c r="F22" s="135" t="e">
        <f t="shared" si="0"/>
        <v>#VALUE!</v>
      </c>
      <c r="G22" s="135" t="e">
        <f>(('Aluminum Data'!AD18+('Mixed Values'!$C21-1)*'Aluminum Data'!AE18)/'Mixed Values'!$C21)</f>
        <v>#VALUE!</v>
      </c>
      <c r="H22" s="135" t="e">
        <f>ROUND('RMZ Criteria'!Q17,0)</f>
        <v>#VALUE!</v>
      </c>
      <c r="I22" s="135" t="e">
        <f t="shared" si="1"/>
        <v>#VALUE!</v>
      </c>
      <c r="J22" s="135" t="e">
        <f>(('Aluminum Data'!AD18+('Mixed Values'!$F21-1)*'Aluminum Data'!AE18)/('Mixed Values'!$F21))</f>
        <v>#VALUE!</v>
      </c>
      <c r="K22" s="135" t="e">
        <f>ROUND('100% Mix Criteria'!Q17,0)</f>
        <v>#VALUE!</v>
      </c>
      <c r="L22" s="136" t="e">
        <f t="shared" si="2"/>
        <v>#VALUE!</v>
      </c>
    </row>
    <row r="23" spans="1:12" x14ac:dyDescent="0.45">
      <c r="A23" s="80" t="str">
        <f>'Aluminum Data'!M19</f>
        <v>*</v>
      </c>
      <c r="B23" s="94" t="str">
        <f>'Aluminum Data'!E19</f>
        <v>*</v>
      </c>
      <c r="C23" s="94" t="str">
        <f>'Aluminum Data'!O19</f>
        <v>*</v>
      </c>
      <c r="D23" s="135" t="e">
        <f>(('Aluminum Data'!AD19+('Mixed Values'!$B22-1)*'Aluminum Data'!AE19)/'Mixed Values'!$B22)</f>
        <v>#VALUE!</v>
      </c>
      <c r="E23" s="135" t="e">
        <f>ROUND('ZID Criteria'!P18,0)</f>
        <v>#VALUE!</v>
      </c>
      <c r="F23" s="135" t="e">
        <f t="shared" si="0"/>
        <v>#VALUE!</v>
      </c>
      <c r="G23" s="135" t="e">
        <f>(('Aluminum Data'!AD19+('Mixed Values'!$C22-1)*'Aluminum Data'!AE19)/'Mixed Values'!$C22)</f>
        <v>#VALUE!</v>
      </c>
      <c r="H23" s="135" t="e">
        <f>ROUND('RMZ Criteria'!Q18,0)</f>
        <v>#VALUE!</v>
      </c>
      <c r="I23" s="135" t="e">
        <f t="shared" si="1"/>
        <v>#VALUE!</v>
      </c>
      <c r="J23" s="135" t="e">
        <f>(('Aluminum Data'!AD19+('Mixed Values'!$F22-1)*'Aluminum Data'!AE19)/('Mixed Values'!$F22))</f>
        <v>#VALUE!</v>
      </c>
      <c r="K23" s="135" t="e">
        <f>ROUND('100% Mix Criteria'!Q18,0)</f>
        <v>#VALUE!</v>
      </c>
      <c r="L23" s="136" t="e">
        <f t="shared" si="2"/>
        <v>#VALUE!</v>
      </c>
    </row>
    <row r="24" spans="1:12" x14ac:dyDescent="0.45">
      <c r="A24" s="80" t="str">
        <f>'Aluminum Data'!M20</f>
        <v>*</v>
      </c>
      <c r="B24" s="94" t="str">
        <f>'Aluminum Data'!E20</f>
        <v>*</v>
      </c>
      <c r="C24" s="94" t="str">
        <f>'Aluminum Data'!O20</f>
        <v>*</v>
      </c>
      <c r="D24" s="135" t="e">
        <f>(('Aluminum Data'!AD20+('Mixed Values'!$B23-1)*'Aluminum Data'!AE20)/'Mixed Values'!$B23)</f>
        <v>#VALUE!</v>
      </c>
      <c r="E24" s="135" t="e">
        <f>ROUND('ZID Criteria'!P19,0)</f>
        <v>#VALUE!</v>
      </c>
      <c r="F24" s="135" t="e">
        <f t="shared" si="0"/>
        <v>#VALUE!</v>
      </c>
      <c r="G24" s="135" t="e">
        <f>(('Aluminum Data'!AD20+('Mixed Values'!$C23-1)*'Aluminum Data'!AE20)/'Mixed Values'!$C23)</f>
        <v>#VALUE!</v>
      </c>
      <c r="H24" s="135" t="e">
        <f>ROUND('RMZ Criteria'!Q19,0)</f>
        <v>#VALUE!</v>
      </c>
      <c r="I24" s="135" t="e">
        <f t="shared" si="1"/>
        <v>#VALUE!</v>
      </c>
      <c r="J24" s="135" t="e">
        <f>(('Aluminum Data'!AD20+('Mixed Values'!$F23-1)*'Aluminum Data'!AE20)/('Mixed Values'!$F23))</f>
        <v>#VALUE!</v>
      </c>
      <c r="K24" s="135" t="e">
        <f>ROUND('100% Mix Criteria'!Q19,0)</f>
        <v>#VALUE!</v>
      </c>
      <c r="L24" s="136" t="e">
        <f t="shared" si="2"/>
        <v>#VALUE!</v>
      </c>
    </row>
    <row r="25" spans="1:12" x14ac:dyDescent="0.45">
      <c r="A25" s="80" t="str">
        <f>'Aluminum Data'!M21</f>
        <v>*</v>
      </c>
      <c r="B25" s="94" t="str">
        <f>'Aluminum Data'!E21</f>
        <v>*</v>
      </c>
      <c r="C25" s="94" t="str">
        <f>'Aluminum Data'!O21</f>
        <v>*</v>
      </c>
      <c r="D25" s="135" t="e">
        <f>(('Aluminum Data'!AD21+('Mixed Values'!$B24-1)*'Aluminum Data'!AE21)/'Mixed Values'!$B24)</f>
        <v>#VALUE!</v>
      </c>
      <c r="E25" s="135" t="e">
        <f>ROUND('ZID Criteria'!P20,0)</f>
        <v>#VALUE!</v>
      </c>
      <c r="F25" s="135" t="e">
        <f t="shared" si="0"/>
        <v>#VALUE!</v>
      </c>
      <c r="G25" s="135" t="e">
        <f>(('Aluminum Data'!AD21+('Mixed Values'!$C24-1)*'Aluminum Data'!AE21)/'Mixed Values'!$C24)</f>
        <v>#VALUE!</v>
      </c>
      <c r="H25" s="135" t="e">
        <f>ROUND('RMZ Criteria'!Q20,0)</f>
        <v>#VALUE!</v>
      </c>
      <c r="I25" s="135" t="e">
        <f t="shared" si="1"/>
        <v>#VALUE!</v>
      </c>
      <c r="J25" s="135" t="e">
        <f>(('Aluminum Data'!AD21+('Mixed Values'!$F24-1)*'Aluminum Data'!AE21)/('Mixed Values'!$F24))</f>
        <v>#VALUE!</v>
      </c>
      <c r="K25" s="135" t="e">
        <f>ROUND('100% Mix Criteria'!Q20,0)</f>
        <v>#VALUE!</v>
      </c>
      <c r="L25" s="136" t="e">
        <f t="shared" si="2"/>
        <v>#VALUE!</v>
      </c>
    </row>
    <row r="26" spans="1:12" x14ac:dyDescent="0.45">
      <c r="A26" s="80" t="str">
        <f>'Aluminum Data'!M22</f>
        <v>*</v>
      </c>
      <c r="B26" s="94" t="str">
        <f>'Aluminum Data'!E22</f>
        <v>*</v>
      </c>
      <c r="C26" s="94" t="str">
        <f>'Aluminum Data'!O22</f>
        <v>*</v>
      </c>
      <c r="D26" s="135" t="e">
        <f>(('Aluminum Data'!AD22+('Mixed Values'!$B25-1)*'Aluminum Data'!AE22)/'Mixed Values'!$B25)</f>
        <v>#VALUE!</v>
      </c>
      <c r="E26" s="135" t="e">
        <f>ROUND('ZID Criteria'!P21,0)</f>
        <v>#VALUE!</v>
      </c>
      <c r="F26" s="135" t="e">
        <f t="shared" si="0"/>
        <v>#VALUE!</v>
      </c>
      <c r="G26" s="135" t="e">
        <f>(('Aluminum Data'!AD22+('Mixed Values'!$C25-1)*'Aluminum Data'!AE22)/'Mixed Values'!$C25)</f>
        <v>#VALUE!</v>
      </c>
      <c r="H26" s="135" t="e">
        <f>ROUND('RMZ Criteria'!Q21,0)</f>
        <v>#VALUE!</v>
      </c>
      <c r="I26" s="135" t="e">
        <f t="shared" si="1"/>
        <v>#VALUE!</v>
      </c>
      <c r="J26" s="135" t="e">
        <f>(('Aluminum Data'!AD22+('Mixed Values'!$F25-1)*'Aluminum Data'!AE22)/('Mixed Values'!$F25))</f>
        <v>#VALUE!</v>
      </c>
      <c r="K26" s="135" t="e">
        <f>ROUND('100% Mix Criteria'!Q21,0)</f>
        <v>#VALUE!</v>
      </c>
      <c r="L26" s="136" t="e">
        <f t="shared" si="2"/>
        <v>#VALUE!</v>
      </c>
    </row>
    <row r="27" spans="1:12" x14ac:dyDescent="0.45">
      <c r="A27" s="80" t="str">
        <f>'Aluminum Data'!M23</f>
        <v>*</v>
      </c>
      <c r="B27" s="94" t="str">
        <f>'Aluminum Data'!E23</f>
        <v>*</v>
      </c>
      <c r="C27" s="94" t="str">
        <f>'Aluminum Data'!O23</f>
        <v>*</v>
      </c>
      <c r="D27" s="135" t="e">
        <f>(('Aluminum Data'!AD23+('Mixed Values'!$B26-1)*'Aluminum Data'!AE23)/'Mixed Values'!$B26)</f>
        <v>#VALUE!</v>
      </c>
      <c r="E27" s="135" t="e">
        <f>ROUND('ZID Criteria'!P22,0)</f>
        <v>#VALUE!</v>
      </c>
      <c r="F27" s="135" t="e">
        <f t="shared" si="0"/>
        <v>#VALUE!</v>
      </c>
      <c r="G27" s="135" t="e">
        <f>(('Aluminum Data'!AD23+('Mixed Values'!$C26-1)*'Aluminum Data'!AE23)/'Mixed Values'!$C26)</f>
        <v>#VALUE!</v>
      </c>
      <c r="H27" s="135" t="e">
        <f>ROUND('RMZ Criteria'!Q22,0)</f>
        <v>#VALUE!</v>
      </c>
      <c r="I27" s="135" t="e">
        <f t="shared" si="1"/>
        <v>#VALUE!</v>
      </c>
      <c r="J27" s="135" t="e">
        <f>(('Aluminum Data'!AD23+('Mixed Values'!$F26-1)*'Aluminum Data'!AE23)/('Mixed Values'!$F26))</f>
        <v>#VALUE!</v>
      </c>
      <c r="K27" s="135" t="e">
        <f>ROUND('100% Mix Criteria'!Q22,0)</f>
        <v>#VALUE!</v>
      </c>
      <c r="L27" s="136" t="e">
        <f t="shared" si="2"/>
        <v>#VALUE!</v>
      </c>
    </row>
    <row r="28" spans="1:12" x14ac:dyDescent="0.45">
      <c r="A28" s="80" t="str">
        <f>'Aluminum Data'!M24</f>
        <v>*</v>
      </c>
      <c r="B28" s="94" t="str">
        <f>'Aluminum Data'!E24</f>
        <v>*</v>
      </c>
      <c r="C28" s="94" t="str">
        <f>'Aluminum Data'!O24</f>
        <v>*</v>
      </c>
      <c r="D28" s="135" t="e">
        <f>(('Aluminum Data'!AD24+('Mixed Values'!$B27-1)*'Aluminum Data'!AE24)/'Mixed Values'!$B27)</f>
        <v>#VALUE!</v>
      </c>
      <c r="E28" s="135" t="e">
        <f>ROUND('ZID Criteria'!P23,0)</f>
        <v>#VALUE!</v>
      </c>
      <c r="F28" s="135" t="e">
        <f t="shared" si="0"/>
        <v>#VALUE!</v>
      </c>
      <c r="G28" s="135" t="e">
        <f>(('Aluminum Data'!AD24+('Mixed Values'!$C27-1)*'Aluminum Data'!AE24)/'Mixed Values'!$C27)</f>
        <v>#VALUE!</v>
      </c>
      <c r="H28" s="135" t="e">
        <f>ROUND('RMZ Criteria'!Q23,0)</f>
        <v>#VALUE!</v>
      </c>
      <c r="I28" s="135" t="e">
        <f t="shared" si="1"/>
        <v>#VALUE!</v>
      </c>
      <c r="J28" s="135" t="e">
        <f>(('Aluminum Data'!AD24+('Mixed Values'!$F27-1)*'Aluminum Data'!AE24)/('Mixed Values'!$F27))</f>
        <v>#VALUE!</v>
      </c>
      <c r="K28" s="135" t="e">
        <f>ROUND('100% Mix Criteria'!Q23,0)</f>
        <v>#VALUE!</v>
      </c>
      <c r="L28" s="136" t="e">
        <f t="shared" si="2"/>
        <v>#VALUE!</v>
      </c>
    </row>
    <row r="29" spans="1:12" x14ac:dyDescent="0.45">
      <c r="A29" s="80" t="str">
        <f>'Aluminum Data'!M25</f>
        <v>*</v>
      </c>
      <c r="B29" s="94" t="str">
        <f>'Aluminum Data'!E25</f>
        <v>*</v>
      </c>
      <c r="C29" s="94" t="str">
        <f>'Aluminum Data'!O25</f>
        <v>*</v>
      </c>
      <c r="D29" s="135" t="e">
        <f>(('Aluminum Data'!AD25+('Mixed Values'!$B28-1)*'Aluminum Data'!AE25)/'Mixed Values'!$B28)</f>
        <v>#VALUE!</v>
      </c>
      <c r="E29" s="135" t="e">
        <f>ROUND('ZID Criteria'!P24,0)</f>
        <v>#VALUE!</v>
      </c>
      <c r="F29" s="135" t="e">
        <f t="shared" si="0"/>
        <v>#VALUE!</v>
      </c>
      <c r="G29" s="135" t="e">
        <f>(('Aluminum Data'!AD25+('Mixed Values'!$C28-1)*'Aluminum Data'!AE25)/'Mixed Values'!$C28)</f>
        <v>#VALUE!</v>
      </c>
      <c r="H29" s="135" t="e">
        <f>ROUND('RMZ Criteria'!Q24,0)</f>
        <v>#VALUE!</v>
      </c>
      <c r="I29" s="135" t="e">
        <f t="shared" si="1"/>
        <v>#VALUE!</v>
      </c>
      <c r="J29" s="135" t="e">
        <f>(('Aluminum Data'!AD25+('Mixed Values'!$F28-1)*'Aluminum Data'!AE25)/('Mixed Values'!$F28))</f>
        <v>#VALUE!</v>
      </c>
      <c r="K29" s="135" t="e">
        <f>ROUND('100% Mix Criteria'!Q24,0)</f>
        <v>#VALUE!</v>
      </c>
      <c r="L29" s="136" t="e">
        <f t="shared" si="2"/>
        <v>#VALUE!</v>
      </c>
    </row>
    <row r="30" spans="1:12" x14ac:dyDescent="0.45">
      <c r="A30" s="80" t="str">
        <f>'Aluminum Data'!M26</f>
        <v>*</v>
      </c>
      <c r="B30" s="94" t="str">
        <f>'Aluminum Data'!E26</f>
        <v>*</v>
      </c>
      <c r="C30" s="94" t="str">
        <f>'Aluminum Data'!O26</f>
        <v>*</v>
      </c>
      <c r="D30" s="135" t="e">
        <f>(('Aluminum Data'!AD26+('Mixed Values'!$B29-1)*'Aluminum Data'!AE26)/'Mixed Values'!$B29)</f>
        <v>#VALUE!</v>
      </c>
      <c r="E30" s="135" t="e">
        <f>ROUND('ZID Criteria'!P25,0)</f>
        <v>#VALUE!</v>
      </c>
      <c r="F30" s="135" t="e">
        <f t="shared" si="0"/>
        <v>#VALUE!</v>
      </c>
      <c r="G30" s="135" t="e">
        <f>(('Aluminum Data'!AD26+('Mixed Values'!$C29-1)*'Aluminum Data'!AE26)/'Mixed Values'!$C29)</f>
        <v>#VALUE!</v>
      </c>
      <c r="H30" s="135" t="e">
        <f>ROUND('RMZ Criteria'!Q25,0)</f>
        <v>#VALUE!</v>
      </c>
      <c r="I30" s="135" t="e">
        <f t="shared" si="1"/>
        <v>#VALUE!</v>
      </c>
      <c r="J30" s="135" t="e">
        <f>(('Aluminum Data'!AD26+('Mixed Values'!$F29-1)*'Aluminum Data'!AE26)/('Mixed Values'!$F29))</f>
        <v>#VALUE!</v>
      </c>
      <c r="K30" s="135" t="e">
        <f>ROUND('100% Mix Criteria'!Q25,0)</f>
        <v>#VALUE!</v>
      </c>
      <c r="L30" s="136" t="e">
        <f t="shared" si="2"/>
        <v>#VALUE!</v>
      </c>
    </row>
    <row r="31" spans="1:12" x14ac:dyDescent="0.45">
      <c r="A31" s="80" t="str">
        <f>'Aluminum Data'!M27</f>
        <v>*</v>
      </c>
      <c r="B31" s="94" t="str">
        <f>'Aluminum Data'!E27</f>
        <v>*</v>
      </c>
      <c r="C31" s="94" t="str">
        <f>'Aluminum Data'!O27</f>
        <v>*</v>
      </c>
      <c r="D31" s="135" t="e">
        <f>(('Aluminum Data'!AD27+('Mixed Values'!$B30-1)*'Aluminum Data'!AE27)/'Mixed Values'!$B30)</f>
        <v>#VALUE!</v>
      </c>
      <c r="E31" s="135" t="e">
        <f>ROUND('ZID Criteria'!P26,0)</f>
        <v>#VALUE!</v>
      </c>
      <c r="F31" s="135" t="e">
        <f t="shared" si="0"/>
        <v>#VALUE!</v>
      </c>
      <c r="G31" s="135" t="e">
        <f>(('Aluminum Data'!AD27+('Mixed Values'!$C30-1)*'Aluminum Data'!AE27)/'Mixed Values'!$C30)</f>
        <v>#VALUE!</v>
      </c>
      <c r="H31" s="135" t="e">
        <f>ROUND('RMZ Criteria'!Q26,0)</f>
        <v>#VALUE!</v>
      </c>
      <c r="I31" s="135" t="e">
        <f t="shared" si="1"/>
        <v>#VALUE!</v>
      </c>
      <c r="J31" s="135" t="e">
        <f>(('Aluminum Data'!AD27+('Mixed Values'!$F30-1)*'Aluminum Data'!AE27)/('Mixed Values'!$F30))</f>
        <v>#VALUE!</v>
      </c>
      <c r="K31" s="135" t="e">
        <f>ROUND('100% Mix Criteria'!Q26,0)</f>
        <v>#VALUE!</v>
      </c>
      <c r="L31" s="136" t="e">
        <f t="shared" si="2"/>
        <v>#VALUE!</v>
      </c>
    </row>
    <row r="32" spans="1:12" x14ac:dyDescent="0.45">
      <c r="A32" s="80" t="str">
        <f>'Aluminum Data'!M28</f>
        <v>*</v>
      </c>
      <c r="B32" s="94" t="str">
        <f>'Aluminum Data'!E28</f>
        <v>*</v>
      </c>
      <c r="C32" s="94" t="str">
        <f>'Aluminum Data'!O28</f>
        <v>*</v>
      </c>
      <c r="D32" s="135" t="e">
        <f>(('Aluminum Data'!AD28+('Mixed Values'!$B31-1)*'Aluminum Data'!AE28)/'Mixed Values'!$B31)</f>
        <v>#VALUE!</v>
      </c>
      <c r="E32" s="135" t="e">
        <f>ROUND('ZID Criteria'!P27,0)</f>
        <v>#VALUE!</v>
      </c>
      <c r="F32" s="135" t="e">
        <f t="shared" si="0"/>
        <v>#VALUE!</v>
      </c>
      <c r="G32" s="135" t="e">
        <f>(('Aluminum Data'!AD28+('Mixed Values'!$C31-1)*'Aluminum Data'!AE28)/'Mixed Values'!$C31)</f>
        <v>#VALUE!</v>
      </c>
      <c r="H32" s="135" t="e">
        <f>ROUND('RMZ Criteria'!Q27,0)</f>
        <v>#VALUE!</v>
      </c>
      <c r="I32" s="135" t="e">
        <f t="shared" si="1"/>
        <v>#VALUE!</v>
      </c>
      <c r="J32" s="135" t="e">
        <f>(('Aluminum Data'!AD28+('Mixed Values'!$F31-1)*'Aluminum Data'!AE28)/('Mixed Values'!$F31))</f>
        <v>#VALUE!</v>
      </c>
      <c r="K32" s="135" t="e">
        <f>ROUND('100% Mix Criteria'!Q27,0)</f>
        <v>#VALUE!</v>
      </c>
      <c r="L32" s="136" t="e">
        <f t="shared" si="2"/>
        <v>#VALUE!</v>
      </c>
    </row>
    <row r="33" spans="1:12" x14ac:dyDescent="0.45">
      <c r="A33" s="80" t="str">
        <f>'Aluminum Data'!M29</f>
        <v>*</v>
      </c>
      <c r="B33" s="94" t="str">
        <f>'Aluminum Data'!E29</f>
        <v>*</v>
      </c>
      <c r="C33" s="94" t="str">
        <f>'Aluminum Data'!O29</f>
        <v>*</v>
      </c>
      <c r="D33" s="135" t="e">
        <f>(('Aluminum Data'!AD29+('Mixed Values'!$B32-1)*'Aluminum Data'!AE29)/'Mixed Values'!$B32)</f>
        <v>#VALUE!</v>
      </c>
      <c r="E33" s="135" t="e">
        <f>ROUND('ZID Criteria'!P28,0)</f>
        <v>#VALUE!</v>
      </c>
      <c r="F33" s="135" t="e">
        <f t="shared" si="0"/>
        <v>#VALUE!</v>
      </c>
      <c r="G33" s="135" t="e">
        <f>(('Aluminum Data'!AD29+('Mixed Values'!$C32-1)*'Aluminum Data'!AE29)/'Mixed Values'!$C32)</f>
        <v>#VALUE!</v>
      </c>
      <c r="H33" s="135" t="e">
        <f>ROUND('RMZ Criteria'!Q28,0)</f>
        <v>#VALUE!</v>
      </c>
      <c r="I33" s="135" t="e">
        <f t="shared" si="1"/>
        <v>#VALUE!</v>
      </c>
      <c r="J33" s="135" t="e">
        <f>(('Aluminum Data'!AD29+('Mixed Values'!$F32-1)*'Aluminum Data'!AE29)/('Mixed Values'!$F32))</f>
        <v>#VALUE!</v>
      </c>
      <c r="K33" s="135" t="e">
        <f>ROUND('100% Mix Criteria'!Q28,0)</f>
        <v>#VALUE!</v>
      </c>
      <c r="L33" s="136" t="e">
        <f t="shared" si="2"/>
        <v>#VALUE!</v>
      </c>
    </row>
    <row r="34" spans="1:12" x14ac:dyDescent="0.45">
      <c r="A34" s="80" t="str">
        <f>'Aluminum Data'!M30</f>
        <v>*</v>
      </c>
      <c r="B34" s="94" t="str">
        <f>'Aluminum Data'!E30</f>
        <v>*</v>
      </c>
      <c r="C34" s="94" t="str">
        <f>'Aluminum Data'!O30</f>
        <v>*</v>
      </c>
      <c r="D34" s="135" t="e">
        <f>(('Aluminum Data'!AD30+('Mixed Values'!$B33-1)*'Aluminum Data'!AE30)/'Mixed Values'!$B33)</f>
        <v>#VALUE!</v>
      </c>
      <c r="E34" s="135" t="e">
        <f>ROUND('ZID Criteria'!P29,0)</f>
        <v>#VALUE!</v>
      </c>
      <c r="F34" s="135" t="e">
        <f t="shared" si="0"/>
        <v>#VALUE!</v>
      </c>
      <c r="G34" s="135" t="e">
        <f>(('Aluminum Data'!AD30+('Mixed Values'!$C33-1)*'Aluminum Data'!AE30)/'Mixed Values'!$C33)</f>
        <v>#VALUE!</v>
      </c>
      <c r="H34" s="135" t="e">
        <f>ROUND('RMZ Criteria'!Q29,0)</f>
        <v>#VALUE!</v>
      </c>
      <c r="I34" s="135" t="e">
        <f t="shared" si="1"/>
        <v>#VALUE!</v>
      </c>
      <c r="J34" s="135" t="e">
        <f>(('Aluminum Data'!AD30+('Mixed Values'!$F33-1)*'Aluminum Data'!AE30)/('Mixed Values'!$F33))</f>
        <v>#VALUE!</v>
      </c>
      <c r="K34" s="135" t="e">
        <f>ROUND('100% Mix Criteria'!Q29,0)</f>
        <v>#VALUE!</v>
      </c>
      <c r="L34" s="136" t="e">
        <f t="shared" si="2"/>
        <v>#VALUE!</v>
      </c>
    </row>
    <row r="35" spans="1:12" x14ac:dyDescent="0.45">
      <c r="A35" s="80" t="str">
        <f>'Aluminum Data'!M31</f>
        <v>*</v>
      </c>
      <c r="B35" s="94" t="str">
        <f>'Aluminum Data'!E31</f>
        <v>*</v>
      </c>
      <c r="C35" s="94" t="str">
        <f>'Aluminum Data'!O31</f>
        <v>*</v>
      </c>
      <c r="D35" s="135" t="e">
        <f>(('Aluminum Data'!AD31+('Mixed Values'!$B34-1)*'Aluminum Data'!AE31)/'Mixed Values'!$B34)</f>
        <v>#VALUE!</v>
      </c>
      <c r="E35" s="135" t="e">
        <f>ROUND('ZID Criteria'!P30,0)</f>
        <v>#VALUE!</v>
      </c>
      <c r="F35" s="135" t="e">
        <f t="shared" si="0"/>
        <v>#VALUE!</v>
      </c>
      <c r="G35" s="135" t="e">
        <f>(('Aluminum Data'!AD31+('Mixed Values'!$C34-1)*'Aluminum Data'!AE31)/'Mixed Values'!$C34)</f>
        <v>#VALUE!</v>
      </c>
      <c r="H35" s="135" t="e">
        <f>ROUND('RMZ Criteria'!Q30,0)</f>
        <v>#VALUE!</v>
      </c>
      <c r="I35" s="135" t="e">
        <f t="shared" si="1"/>
        <v>#VALUE!</v>
      </c>
      <c r="J35" s="135" t="e">
        <f>(('Aluminum Data'!AD31+('Mixed Values'!$F34-1)*'Aluminum Data'!AE31)/('Mixed Values'!$F34))</f>
        <v>#VALUE!</v>
      </c>
      <c r="K35" s="135" t="e">
        <f>ROUND('100% Mix Criteria'!Q30,0)</f>
        <v>#VALUE!</v>
      </c>
      <c r="L35" s="136" t="e">
        <f t="shared" si="2"/>
        <v>#VALUE!</v>
      </c>
    </row>
    <row r="36" spans="1:12" x14ac:dyDescent="0.45">
      <c r="A36" s="80" t="str">
        <f>'Aluminum Data'!M32</f>
        <v>*</v>
      </c>
      <c r="B36" s="94" t="str">
        <f>'Aluminum Data'!E32</f>
        <v>*</v>
      </c>
      <c r="C36" s="94" t="str">
        <f>'Aluminum Data'!O32</f>
        <v>*</v>
      </c>
      <c r="D36" s="135" t="e">
        <f>(('Aluminum Data'!AD32+('Mixed Values'!$B35-1)*'Aluminum Data'!AE32)/'Mixed Values'!$B35)</f>
        <v>#VALUE!</v>
      </c>
      <c r="E36" s="135" t="e">
        <f>ROUND('ZID Criteria'!P31,0)</f>
        <v>#VALUE!</v>
      </c>
      <c r="F36" s="135" t="e">
        <f t="shared" si="0"/>
        <v>#VALUE!</v>
      </c>
      <c r="G36" s="135" t="e">
        <f>(('Aluminum Data'!AD32+('Mixed Values'!$C35-1)*'Aluminum Data'!AE32)/'Mixed Values'!$C35)</f>
        <v>#VALUE!</v>
      </c>
      <c r="H36" s="135" t="e">
        <f>ROUND('RMZ Criteria'!Q31,0)</f>
        <v>#VALUE!</v>
      </c>
      <c r="I36" s="135" t="e">
        <f t="shared" si="1"/>
        <v>#VALUE!</v>
      </c>
      <c r="J36" s="135" t="e">
        <f>(('Aluminum Data'!AD32+('Mixed Values'!$F35-1)*'Aluminum Data'!AE32)/('Mixed Values'!$F35))</f>
        <v>#VALUE!</v>
      </c>
      <c r="K36" s="135" t="e">
        <f>ROUND('100% Mix Criteria'!Q31,0)</f>
        <v>#VALUE!</v>
      </c>
      <c r="L36" s="136" t="e">
        <f t="shared" si="2"/>
        <v>#VALUE!</v>
      </c>
    </row>
    <row r="37" spans="1:12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4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4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4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4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4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4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4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4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4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4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4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4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4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4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4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4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4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4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4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4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4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4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4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4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4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4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4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4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4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4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4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4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4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4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4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4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4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4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4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4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4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4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4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4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4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4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4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4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4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4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4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4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4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4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4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4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4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4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4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4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4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4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4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4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4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4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4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4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4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4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4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4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4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4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4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4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4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4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4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4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4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4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4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4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4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4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4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4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4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4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4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4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4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4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4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4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4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4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4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4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4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4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4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4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4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4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4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4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4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4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4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4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4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4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4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4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4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4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4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4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4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4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4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4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4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4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4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4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4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4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4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4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4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4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4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4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4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4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4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4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4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4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4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4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4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4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4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4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4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4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4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4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4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4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4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4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4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4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4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4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4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4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4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4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4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4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4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4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4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4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4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4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4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4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4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4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4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4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4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4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4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4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4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4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4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4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4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4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4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4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4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4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4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4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4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4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4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4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4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4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4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4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4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4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4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4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4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4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4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4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4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4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4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4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4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4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4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4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4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4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4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4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4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4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4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4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4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4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4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4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4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4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4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4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4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4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4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4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4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4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4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4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4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4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4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4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4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4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4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4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4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4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4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4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4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4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4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4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4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4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4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4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4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4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4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4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4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4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4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4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4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4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4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4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4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4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4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4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4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4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4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4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4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4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4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4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4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4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4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4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4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4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4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4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4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4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4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4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4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4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4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4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4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4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4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4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4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4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4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4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4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4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4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4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4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4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4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4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4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4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4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4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4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4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4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4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4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4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4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4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4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4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4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4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4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x14ac:dyDescent="0.4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x14ac:dyDescent="0.4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x14ac:dyDescent="0.4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x14ac:dyDescent="0.4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x14ac:dyDescent="0.4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x14ac:dyDescent="0.4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x14ac:dyDescent="0.4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x14ac:dyDescent="0.4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x14ac:dyDescent="0.4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x14ac:dyDescent="0.4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x14ac:dyDescent="0.4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x14ac:dyDescent="0.4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x14ac:dyDescent="0.4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x14ac:dyDescent="0.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x14ac:dyDescent="0.4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x14ac:dyDescent="0.4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x14ac:dyDescent="0.4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x14ac:dyDescent="0.4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x14ac:dyDescent="0.4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</sheetData>
  <mergeCells count="5">
    <mergeCell ref="C4:D4"/>
    <mergeCell ref="C5:D5"/>
    <mergeCell ref="L9:L10"/>
    <mergeCell ref="I9:I10"/>
    <mergeCell ref="F9:F10"/>
  </mergeCells>
  <conditionalFormatting sqref="D11:L36">
    <cfRule type="cellIs" priority="1" stopIfTrue="1" operator="equal">
      <formula>"NA"</formula>
    </cfRule>
  </conditionalFormatting>
  <conditionalFormatting sqref="F11:F36">
    <cfRule type="cellIs" dxfId="2" priority="4" operator="greaterThan">
      <formula>0.99</formula>
    </cfRule>
  </conditionalFormatting>
  <conditionalFormatting sqref="I11:I36">
    <cfRule type="cellIs" dxfId="1" priority="3" operator="greaterThan">
      <formula>0.99</formula>
    </cfRule>
  </conditionalFormatting>
  <conditionalFormatting sqref="L11:L36">
    <cfRule type="cellIs" dxfId="0" priority="2" operator="greaterThan">
      <formula>0.99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0624c3-f678-473a-aaed-aa14d03be472">
      <UserInfo>
        <DisplayName/>
        <AccountId xsi:nil="true"/>
        <AccountType/>
      </UserInfo>
    </SharedWithUsers>
    <Program xmlns="e8810a87-2a59-47e9-b7fc-c0aec91fde15">General</Program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AB47B-987B-4AD5-A21E-A40950F1204B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6076d197-b432-4a89-8b9d-b97676e775aa"/>
    <ds:schemaRef ds:uri="http://www.w3.org/XML/1998/namespace"/>
    <ds:schemaRef ds:uri="3f71e46e-dbdb-4936-a808-49fb891fc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B926F8-FC39-42B9-8E5E-3D4645B35D7A}"/>
</file>

<file path=customXml/itemProps3.xml><?xml version="1.0" encoding="utf-8"?>
<ds:datastoreItem xmlns:ds="http://schemas.openxmlformats.org/officeDocument/2006/customXml" ds:itemID="{28BC988B-9DBF-4606-A5F3-4B2A4A427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Instructions</vt:lpstr>
      <vt:lpstr>Ambient Data</vt:lpstr>
      <vt:lpstr>Effluent Data</vt:lpstr>
      <vt:lpstr>Mixed Values</vt:lpstr>
      <vt:lpstr>ZID Criteria</vt:lpstr>
      <vt:lpstr>RMZ Criteria</vt:lpstr>
      <vt:lpstr>100% Mix Criteria</vt:lpstr>
      <vt:lpstr>Aluminum Data</vt:lpstr>
      <vt:lpstr>RPA Sheet</vt:lpstr>
      <vt:lpstr>Revision</vt:lpstr>
      <vt:lpstr>Cond. Conversion</vt:lpstr>
    </vt:vector>
  </TitlesOfParts>
  <Manager/>
  <Company>State of Oregon Department of Environmental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PCAdmin</dc:creator>
  <cp:keywords/>
  <dc:description/>
  <cp:lastModifiedBy>THOMPSON Michele * DEQ</cp:lastModifiedBy>
  <cp:revision/>
  <dcterms:created xsi:type="dcterms:W3CDTF">2017-02-09T23:58:11Z</dcterms:created>
  <dcterms:modified xsi:type="dcterms:W3CDTF">2024-11-12T18:47:31Z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  <property fmtid="{D5CDD505-2E9C-101B-9397-08002B2CF9AE}" pid="3" name="Order">
    <vt:r8>6315200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MSIP_Label_db79d039-fcd0-4045-9c78-4cfb2eba0904_Enabled">
    <vt:lpwstr>true</vt:lpwstr>
  </property>
  <property fmtid="{D5CDD505-2E9C-101B-9397-08002B2CF9AE}" pid="7" name="MSIP_Label_db79d039-fcd0-4045-9c78-4cfb2eba0904_SetDate">
    <vt:lpwstr>2024-07-23T19:13:52Z</vt:lpwstr>
  </property>
  <property fmtid="{D5CDD505-2E9C-101B-9397-08002B2CF9AE}" pid="8" name="MSIP_Label_db79d039-fcd0-4045-9c78-4cfb2eba0904_Method">
    <vt:lpwstr>Privileged</vt:lpwstr>
  </property>
  <property fmtid="{D5CDD505-2E9C-101B-9397-08002B2CF9AE}" pid="9" name="MSIP_Label_db79d039-fcd0-4045-9c78-4cfb2eba0904_Name">
    <vt:lpwstr>Level 2 - Limited (Items)</vt:lpwstr>
  </property>
  <property fmtid="{D5CDD505-2E9C-101B-9397-08002B2CF9AE}" pid="10" name="MSIP_Label_db79d039-fcd0-4045-9c78-4cfb2eba0904_SiteId">
    <vt:lpwstr>aa3f6932-fa7c-47b4-a0ce-a598cad161cf</vt:lpwstr>
  </property>
  <property fmtid="{D5CDD505-2E9C-101B-9397-08002B2CF9AE}" pid="11" name="MSIP_Label_db79d039-fcd0-4045-9c78-4cfb2eba0904_ActionId">
    <vt:lpwstr>a61f6979-306e-498a-a495-a8553c9d2ec1</vt:lpwstr>
  </property>
  <property fmtid="{D5CDD505-2E9C-101B-9397-08002B2CF9AE}" pid="12" name="MSIP_Label_db79d039-fcd0-4045-9c78-4cfb2eba0904_ContentBits">
    <vt:lpwstr>0</vt:lpwstr>
  </property>
  <property fmtid="{D5CDD505-2E9C-101B-9397-08002B2CF9AE}" pid="13" name="ComplianceAssetId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