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L:\Projects\8006.63 Stoel Rives LLP- Eagle Foundry\01_Eagle Foundry CAO Permitting Support\Draft Documents\2023_0111 Response to DEQ\Email Attachments\"/>
    </mc:Choice>
  </mc:AlternateContent>
  <xr:revisionPtr revIDLastSave="0" documentId="13_ncr:1_{2F37A681-C2F6-44D2-8859-C98555922C3B}" xr6:coauthVersionLast="47" xr6:coauthVersionMax="47" xr10:uidLastSave="{00000000-0000-0000-0000-000000000000}"/>
  <bookViews>
    <workbookView xWindow="67080" yWindow="-495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1" l="1"/>
  <c r="A27" i="11"/>
  <c r="B26" i="11"/>
  <c r="A26" i="11"/>
  <c r="B25" i="11"/>
  <c r="A25" i="11"/>
  <c r="B24" i="11"/>
  <c r="A24" i="11"/>
  <c r="B23" i="11"/>
  <c r="A23" i="11"/>
  <c r="B22" i="11"/>
  <c r="A22" i="11"/>
  <c r="B21" i="11"/>
  <c r="A21" i="11"/>
  <c r="B20" i="11"/>
  <c r="A20" i="11"/>
  <c r="B19" i="11"/>
  <c r="A19" i="11"/>
  <c r="B16" i="9"/>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42" i="9"/>
  <c r="D66" i="9"/>
  <c r="D82" i="9"/>
  <c r="D106" i="9"/>
  <c r="D130" i="9"/>
  <c r="D146" i="9"/>
  <c r="D170" i="9"/>
  <c r="D194" i="9"/>
  <c r="D210" i="9"/>
  <c r="D234" i="9"/>
  <c r="D258" i="9"/>
  <c r="D298" i="9"/>
  <c r="D322" i="9"/>
  <c r="D362" i="9"/>
  <c r="D386" i="9"/>
  <c r="D426" i="9"/>
  <c r="D450" i="9"/>
  <c r="D49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J17" i="11"/>
  <c r="F14" i="11"/>
  <c r="J14" i="11" s="1"/>
  <c r="I14" i="11"/>
  <c r="N14" i="11"/>
  <c r="L14" i="11"/>
  <c r="M14" i="11"/>
  <c r="C15" i="9"/>
  <c r="D15" i="9" s="1"/>
  <c r="K14" i="11" l="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<sst xmlns="http://schemas.openxmlformats.org/spreadsheetml/2006/main" count="3872" uniqueCount="1480">
  <si>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</si>
  <si>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</si>
  <si>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</si>
  <si>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</si>
  <si>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</si>
  <si>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</si>
  <si>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</si>
  <si>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</si>
  <si>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</si>
  <si>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</si>
  <si>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</si>
  <si>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</si>
  <si>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</si>
  <si>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</si>
  <si>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</si>
  <si>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</si>
  <si>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</si>
  <si>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</si>
  <si>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</si>
  <si>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</si>
  <si>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</si>
  <si>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</si>
  <si>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</si>
  <si>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</si>
  <si>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</si>
  <si>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</si>
  <si>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</si>
  <si>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</si>
  <si>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</si>
  <si>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</si>
  <si>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</si>
  <si>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</si>
  <si>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</si>
  <si>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</si>
  <si>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</si>
  <si>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</si>
  <si>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</si>
  <si>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</si>
  <si>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</si>
  <si>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</si>
  <si>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</si>
  <si>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</si>
  <si>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</si>
  <si>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</si>
  <si>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</si>
  <si>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</si>
  <si>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</si>
  <si>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</si>
  <si>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</si>
  <si>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</si>
  <si>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</si>
  <si>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</si>
  <si>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</si>
  <si>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</si>
  <si>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</si>
  <si>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</si>
  <si>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</si>
  <si>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</si>
  <si>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</si>
  <si>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</si>
  <si>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</si>
  <si>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</si>
  <si>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</si>
  <si>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</si>
  <si>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</si>
  <si>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</si>
  <si>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</si>
  <si>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</si>
  <si>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</si>
  <si>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</si>
  <si>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</si>
  <si>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</si>
  <si>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</si>
  <si>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</si>
  <si>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</si>
  <si>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</si>
  <si>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</si>
  <si>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</si>
  <si>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</si>
  <si>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</si>
  <si>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</si>
  <si>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</si>
  <si>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</si>
  <si>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</si>
  <si>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</si>
  <si>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</si>
  <si>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</si>
  <si>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</si>
  <si>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</si>
  <si>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</si>
  <si>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</si>
  <si>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</si>
  <si>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</si>
  <si>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</si>
  <si>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</si>
  <si>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</si>
  <si>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</si>
  <si>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</si>
  <si>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</si>
  <si>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</si>
  <si>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</si>
  <si>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</si>
  <si>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</si>
  <si>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</si>
  <si>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</si>
  <si>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</si>
  <si>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</si>
  <si>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</si>
  <si>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</si>
  <si>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</si>
  <si>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</si>
  <si>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</si>
  <si>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</si>
  <si>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</si>
  <si>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</si>
  <si>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</si>
  <si>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</si>
  <si>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</si>
  <si>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</si>
  <si>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</si>
  <si>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</si>
  <si>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</si>
  <si>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</si>
  <si>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</si>
  <si>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</si>
  <si>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</si>
  <si>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</si>
  <si>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</si>
  <si>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</si>
  <si>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</si>
  <si>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</si>
  <si>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</si>
  <si>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</si>
  <si>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</si>
  <si>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</si>
  <si>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</si>
  <si>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</si>
  <si>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</si>
  <si>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</si>
  <si>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</si>
  <si>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</si>
  <si>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</si>
  <si>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</si>
  <si>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</si>
  <si>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</si>
  <si>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</si>
  <si>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</si>
  <si>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</si>
  <si>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</si>
  <si>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</si>
  <si>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</si>
  <si>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</si>
  <si>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</si>
  <si>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</si>
  <si>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</si>
  <si>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</si>
  <si>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</si>
  <si>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</si>
  <si>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</si>
  <si>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</si>
  <si>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</si>
  <si>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</si>
  <si>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</si>
  <si>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</si>
  <si>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</si>
  <si>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</si>
  <si>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</si>
  <si>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</si>
  <si>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</si>
  <si>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</si>
  <si>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</si>
  <si>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</si>
  <si>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</si>
  <si>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</si>
  <si>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</si>
  <si>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</si>
  <si>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</si>
  <si>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</si>
  <si>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</si>
  <si>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</si>
  <si>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</si>
  <si>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</si>
  <si>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</si>
  <si>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</si>
  <si>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</si>
  <si>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</si>
  <si>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</si>
  <si>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</si>
  <si>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</si>
  <si>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</si>
  <si>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</si>
  <si>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</si>
  <si>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</si>
  <si>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</si>
  <si>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</si>
  <si>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</si>
  <si>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</si>
  <si>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</si>
  <si>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</si>
  <si>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</si>
  <si>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</si>
  <si>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</si>
  <si>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</si>
  <si>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</si>
  <si>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</si>
  <si>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</si>
  <si>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</si>
  <si>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</si>
  <si>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</si>
  <si>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</si>
  <si>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</si>
  <si>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</si>
  <si>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</si>
  <si>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</si>
  <si>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</si>
  <si>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</si>
  <si>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</si>
  <si>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</si>
  <si>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</si>
  <si>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</si>
  <si>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</si>
  <si>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</si>
  <si>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</si>
  <si>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</si>
  <si>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</si>
  <si>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</si>
  <si>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</si>
  <si>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</si>
  <si>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</si>
  <si>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</si>
  <si>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</si>
  <si>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</si>
  <si>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</si>
  <si>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</si>
  <si>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</si>
  <si>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</si>
  <si>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</si>
  <si>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</si>
  <si>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</si>
  <si>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</si>
  <si>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</si>
  <si>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</si>
  <si>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</si>
  <si>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</si>
  <si>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</si>
  <si>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</si>
  <si>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</si>
  <si>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</si>
  <si>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</si>
  <si>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</si>
  <si>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</si>
  <si>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</si>
  <si>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</si>
  <si>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</si>
  <si>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</si>
  <si>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</si>
  <si>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</si>
  <si>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</si>
  <si>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</si>
  <si>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</si>
  <si>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</si>
  <si>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</si>
  <si>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</si>
  <si>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</si>
  <si>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</si>
  <si>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</si>
  <si>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</si>
  <si>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</si>
  <si>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</si>
  <si>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</si>
  <si>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</si>
  <si>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</si>
  <si>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</si>
  <si>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</si>
  <si>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</si>
  <si>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</si>
  <si>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</si>
  <si>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</si>
  <si>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</si>
  <si>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</si>
  <si>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</si>
  <si>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</si>
  <si>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</si>
  <si>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</si>
  <si>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</si>
  <si>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</si>
  <si>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</si>
  <si>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</si>
  <si>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</si>
  <si>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</si>
  <si>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</si>
  <si>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</si>
  <si>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</si>
  <si>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</si>
  <si>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</si>
  <si>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</si>
  <si>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</si>
  <si>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</si>
  <si>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</si>
  <si>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</si>
  <si>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</si>
  <si>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</si>
  <si>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</si>
  <si>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</si>
  <si>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</si>
  <si>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</si>
  <si>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</si>
  <si>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</si>
  <si>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</si>
  <si>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</si>
  <si>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</si>
  <si>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</si>
  <si>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</si>
  <si>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</si>
  <si>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</si>
  <si>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</si>
  <si>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</si>
  <si>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</si>
  <si>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</si>
  <si>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</si>
  <si>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</si>
  <si>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</si>
  <si>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</si>
  <si>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</si>
  <si>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</si>
  <si>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</si>
  <si>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</si>
  <si>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</si>
  <si>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</si>
  <si>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</si>
  <si>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</si>
  <si>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</si>
  <si>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</si>
  <si>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</si>
  <si>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</si>
  <si>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</si>
  <si>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</si>
  <si>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</si>
  <si>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</si>
  <si>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</si>
  <si>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</si>
  <si>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</si>
  <si>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</si>
  <si>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</si>
  <si>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</si>
  <si>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</si>
  <si>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</si>
  <si>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</si>
  <si>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</si>
  <si>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</si>
  <si>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</si>
  <si>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</si>
  <si>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</si>
  <si>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</si>
  <si>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</si>
  <si>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</si>
  <si>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</si>
  <si>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</si>
  <si>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</si>
  <si>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</si>
  <si>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</si>
  <si>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</si>
  <si>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</si>
  <si>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</si>
  <si>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</si>
  <si>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</si>
  <si>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</si>
  <si>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</si>
  <si>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</si>
  <si>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</si>
  <si>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</si>
  <si>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</si>
  <si>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</si>
  <si>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</si>
  <si>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</si>
  <si>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</si>
  <si>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</si>
  <si>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</si>
  <si>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</si>
  <si>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</si>
  <si>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</si>
  <si>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</si>
  <si>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</si>
  <si>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</si>
  <si>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</si>
  <si>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</si>
  <si>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</si>
  <si>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</si>
  <si>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</si>
  <si>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</si>
  <si>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</si>
  <si>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</si>
  <si>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</si>
  <si>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</si>
  <si>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</si>
  <si>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</si>
  <si>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</si>
  <si>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</si>
  <si>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</si>
  <si>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</si>
  <si>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</si>
  <si>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</si>
  <si>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</si>
  <si>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</si>
  <si>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</si>
  <si>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</si>
  <si>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</si>
  <si>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</si>
  <si>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</si>
  <si>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</si>
  <si>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</si>
  <si>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</si>
  <si>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</si>
  <si>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</si>
  <si>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</si>
  <si>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</si>
  <si>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</si>
  <si>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</si>
  <si>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</si>
  <si>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</si>
  <si>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</si>
  <si>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</si>
  <si>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</si>
  <si>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</si>
  <si>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</si>
  <si>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</si>
  <si>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</si>
  <si>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</si>
  <si>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</si>
  <si>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</si>
  <si>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</si>
  <si>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</si>
  <si>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</si>
  <si>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</si>
  <si>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</si>
  <si>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</si>
  <si>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</si>
  <si>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</si>
  <si>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</si>
  <si>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</si>
  <si>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</si>
  <si>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</si>
  <si>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</si>
  <si>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</si>
  <si>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</si>
  <si>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</si>
  <si>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</si>
  <si>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</si>
  <si>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</si>
  <si>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</si>
  <si>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</si>
  <si>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</si>
  <si>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</si>
  <si>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</si>
  <si>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</si>
  <si>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</si>
  <si>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</si>
  <si>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</si>
  <si>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</si>
  <si>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</si>
  <si>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</si>
  <si>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</si>
  <si>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</si>
  <si>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</si>
  <si>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</si>
  <si>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</si>
  <si>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</si>
  <si>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</si>
  <si>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</si>
  <si>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</si>
  <si>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</si>
  <si>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</si>
  <si>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</si>
  <si>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</si>
  <si>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</si>
  <si>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</si>
  <si>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</si>
  <si>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</si>
  <si>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</si>
  <si>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</si>
  <si>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</si>
  <si>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</si>
  <si>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</si>
  <si>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</si>
  <si>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</si>
  <si>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</si>
  <si>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</si>
  <si>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</si>
  <si>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</si>
  <si>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</si>
  <si>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</si>
  <si>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</si>
  <si>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</si>
  <si>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</si>
  <si>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</si>
  <si>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</si>
  <si>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</si>
  <si>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</si>
  <si>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</si>
  <si>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</si>
  <si>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</si>
  <si>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</si>
  <si>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</si>
  <si>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</si>
  <si>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</si>
  <si>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</si>
  <si>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</si>
  <si>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</si>
  <si>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</si>
  <si>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</si>
  <si>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</si>
  <si>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</si>
  <si>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</si>
  <si>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</si>
  <si>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</si>
  <si>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</si>
  <si>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</si>
  <si>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</si>
  <si>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</si>
  <si>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</si>
  <si>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</si>
  <si>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</si>
  <si>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</si>
  <si>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</si>
  <si>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</si>
  <si>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</si>
  <si>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</si>
  <si>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</si>
  <si>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</si>
  <si>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</si>
  <si>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</si>
  <si>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</si>
  <si>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</si>
  <si>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</si>
  <si>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</si>
  <si>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</si>
  <si>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</si>
  <si>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</si>
  <si>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</si>
  <si>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</si>
  <si>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</si>
  <si>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</si>
  <si>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</si>
  <si>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</si>
  <si>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</si>
  <si>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</si>
  <si>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</si>
  <si>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</si>
  <si>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</si>
  <si>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</si>
  <si>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</si>
  <si>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</si>
  <si>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</si>
  <si>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</si>
  <si>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</si>
  <si>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</si>
  <si>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</si>
  <si>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</si>
  <si>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</si>
  <si>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</si>
  <si>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</si>
  <si>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</si>
  <si>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</si>
  <si>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</si>
  <si>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</si>
  <si>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</si>
  <si>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</si>
  <si>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</si>
  <si>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</si>
  <si>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</si>
  <si>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</si>
  <si>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</si>
  <si>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</si>
  <si>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</si>
  <si>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</si>
  <si>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</si>
  <si>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</si>
  <si>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</si>
  <si>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</si>
  <si>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</si>
  <si>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</si>
  <si>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</si>
  <si>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</si>
  <si>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</si>
  <si>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</si>
  <si>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</si>
  <si>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</si>
  <si>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</si>
  <si>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</si>
  <si>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</si>
  <si>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</si>
  <si>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</si>
  <si>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</si>
  <si>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</si>
  <si>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</si>
  <si>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</si>
  <si>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</si>
  <si>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</si>
  <si>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</si>
  <si>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</si>
  <si>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</si>
  <si>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</si>
  <si>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</si>
  <si>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</si>
  <si>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</si>
  <si>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</si>
  <si>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</si>
  <si>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</si>
  <si>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</si>
  <si>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</si>
  <si>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</si>
  <si>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</si>
  <si>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</si>
  <si>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</si>
  <si>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</si>
  <si>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</si>
  <si>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</si>
  <si>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</si>
  <si>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</si>
  <si>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</si>
  <si>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</si>
  <si>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</si>
  <si>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</si>
  <si>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</si>
  <si>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</si>
  <si>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</si>
  <si>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</si>
  <si>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</si>
  <si>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</si>
  <si>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</si>
  <si>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</si>
  <si>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</si>
  <si>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</si>
  <si>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</si>
  <si>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</si>
  <si>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</si>
  <si>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</si>
  <si>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</si>
  <si>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</si>
  <si>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</si>
  <si>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</si>
  <si>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</si>
  <si>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</si>
  <si>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</si>
  <si>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</si>
  <si>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</si>
  <si>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</si>
  <si>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</si>
  <si>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</si>
  <si>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</si>
  <si>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</si>
  <si>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</si>
  <si>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</si>
  <si>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</si>
  <si>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</si>
  <si>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</si>
  <si>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</si>
  <si>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</si>
  <si>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</si>
  <si>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</si>
  <si>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</si>
  <si>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</si>
  <si>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</si>
  <si>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</si>
  <si>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</si>
  <si>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</si>
  <si>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</si>
  <si>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</si>
  <si>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</si>
  <si>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</si>
  <si>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</si>
  <si>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</si>
  <si>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</si>
  <si>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</si>
  <si>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</si>
  <si>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</si>
  <si>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</si>
  <si>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</si>
  <si>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</si>
  <si>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</si>
  <si>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</si>
  <si>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</si>
  <si>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</si>
  <si>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</si>
  <si>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</si>
  <si>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</si>
  <si>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</si>
  <si>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</si>
  <si>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</si>
  <si>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</si>
  <si>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</si>
  <si>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</si>
  <si>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</si>
  <si>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</si>
  <si>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</si>
  <si>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</si>
  <si>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</si>
  <si>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</si>
  <si>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</si>
  <si>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</si>
  <si>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</si>
  <si>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</si>
  <si>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</si>
  <si>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</si>
  <si>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</si>
  <si>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</si>
  <si>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</si>
  <si>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</si>
  <si>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</si>
  <si>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</si>
  <si>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</si>
  <si>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</si>
  <si>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</si>
  <si>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</si>
  <si>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</si>
  <si>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</si>
  <si>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</si>
  <si>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</si>
  <si>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</si>
  <si>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</si>
  <si>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</si>
  <si>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</si>
  <si>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</si>
  <si>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</si>
  <si>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</si>
  <si>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</si>
  <si>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</si>
  <si>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</si>
  <si>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</si>
  <si>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</si>
  <si>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</si>
  <si>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</si>
  <si>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</si>
  <si>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</si>
  <si>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</si>
  <si>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</si>
  <si>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</si>
  <si>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</si>
  <si>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</si>
  <si>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</si>
  <si>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</si>
  <si>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</si>
  <si>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</si>
  <si>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</si>
  <si>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</si>
  <si>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</si>
  <si>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</si>
  <si>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</si>
  <si>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</si>
  <si>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</si>
  <si>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</si>
  <si>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</si>
  <si>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</si>
  <si>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</si>
  <si>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</si>
  <si>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</si>
  <si>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</si>
  <si>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</si>
  <si>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</si>
  <si>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</si>
  <si>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</si>
  <si>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</si>
  <si>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</si>
  <si>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</si>
  <si>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</si>
  <si>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</si>
  <si>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</si>
  <si>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</si>
  <si>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</si>
  <si>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</si>
  <si>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</si>
  <si>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</si>
  <si>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</si>
  <si>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</si>
  <si>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</si>
  <si>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</si>
  <si>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</si>
  <si>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</si>
  <si>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</si>
  <si>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</si>
  <si>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</si>
  <si>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</si>
  <si>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</si>
  <si>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</si>
  <si>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</si>
  <si>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</si>
  <si>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</si>
  <si>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</si>
  <si>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</si>
  <si>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</si>
  <si>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</si>
  <si>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</si>
  <si>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</si>
  <si>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</si>
  <si>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</si>
  <si>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</si>
  <si>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</si>
  <si>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</si>
  <si>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</si>
  <si>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</si>
  <si>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</si>
  <si>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</si>
  <si>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</si>
  <si>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</si>
  <si>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</si>
  <si>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</si>
  <si>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</si>
  <si>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</si>
  <si>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</si>
  <si>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</si>
  <si>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</si>
  <si>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</si>
  <si>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</si>
  <si>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</si>
  <si>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</si>
  <si>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</si>
  <si>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</si>
  <si>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</si>
  <si>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</si>
  <si>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</si>
  <si>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</si>
  <si>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</si>
  <si>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</si>
  <si>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</si>
  <si>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</si>
  <si>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</si>
  <si>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</si>
  <si>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</si>
  <si>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</si>
  <si>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</si>
  <si>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</si>
  <si>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</si>
  <si>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</si>
  <si>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</si>
  <si>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</si>
  <si>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</si>
  <si>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</si>
  <si>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</si>
  <si>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</si>
  <si>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</si>
  <si>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</si>
  <si>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</si>
  <si>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</si>
  <si>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</si>
  <si>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</si>
  <si>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</si>
  <si>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</si>
  <si>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</si>
  <si>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</si>
  <si>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</si>
  <si>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</si>
  <si>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</si>
  <si>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</si>
  <si>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</si>
  <si>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</si>
  <si>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</si>
  <si>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</si>
  <si>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</si>
  <si>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</si>
  <si>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</si>
  <si>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</si>
  <si>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</si>
  <si>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</si>
  <si>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</si>
  <si>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</si>
  <si>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</si>
  <si>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</si>
  <si>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</si>
  <si>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</si>
  <si>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</si>
  <si>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</si>
  <si>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</si>
  <si>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</si>
  <si>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</si>
  <si>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</si>
  <si>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</si>
  <si>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</si>
  <si>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</si>
  <si>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</si>
  <si>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</si>
  <si>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</si>
  <si>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</si>
  <si>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</si>
  <si>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</si>
  <si>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</si>
  <si>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</si>
  <si>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</si>
  <si>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</si>
  <si>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</si>
  <si>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</si>
  <si>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</si>
  <si>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</si>
  <si>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</si>
  <si>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</si>
  <si>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</si>
  <si>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</si>
  <si>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</si>
  <si>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</si>
  <si>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</si>
  <si>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</si>
  <si>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</si>
  <si>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</si>
  <si>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</si>
  <si>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</si>
  <si>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</si>
  <si>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</si>
  <si>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</si>
  <si>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</si>
  <si>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</si>
  <si>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</si>
  <si>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</si>
  <si>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</si>
  <si>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</si>
  <si>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</si>
  <si>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</si>
  <si>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</si>
  <si>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</si>
  <si>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</si>
  <si>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</si>
  <si>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</si>
  <si>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</si>
  <si>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</si>
  <si>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</si>
  <si>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</si>
  <si>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</si>
  <si>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</si>
  <si>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</si>
  <si>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</si>
  <si>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</si>
  <si>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</si>
  <si>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</si>
  <si>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</si>
  <si>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</si>
  <si>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</si>
  <si>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</si>
  <si>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</si>
  <si>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</si>
  <si>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</si>
  <si>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</si>
  <si>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</si>
  <si>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</si>
  <si>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</si>
  <si>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</si>
  <si>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</si>
  <si>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</si>
  <si>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</si>
  <si>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</si>
  <si>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</si>
  <si>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</si>
  <si>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</si>
  <si>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</si>
  <si>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</si>
  <si>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</si>
  <si>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</si>
  <si>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</si>
  <si>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</si>
  <si>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</si>
  <si>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</si>
  <si>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</si>
  <si>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</si>
  <si>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</si>
  <si>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</si>
  <si>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</si>
  <si>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</si>
  <si>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</si>
  <si>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</si>
  <si>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</si>
  <si>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</si>
  <si>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</si>
  <si>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</si>
  <si>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</si>
  <si>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</si>
  <si>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</si>
  <si>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</si>
  <si>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</si>
  <si>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</si>
  <si>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</si>
  <si>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</si>
  <si>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</si>
  <si>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</si>
  <si>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</si>
  <si>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</si>
  <si>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</si>
  <si>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</si>
  <si>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</si>
  <si>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</si>
  <si>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</si>
  <si>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</si>
  <si>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</si>
  <si>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</si>
  <si>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</si>
  <si>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</si>
  <si>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</si>
  <si>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</si>
  <si>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</si>
  <si>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</si>
  <si>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</si>
  <si>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</si>
  <si>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</si>
  <si>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</si>
  <si>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</si>
  <si>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</si>
  <si>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</si>
  <si>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</si>
  <si>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</si>
  <si>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</si>
  <si>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</si>
  <si>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</si>
  <si>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</si>
  <si>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</si>
  <si>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</si>
  <si>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</si>
  <si>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</si>
  <si>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</si>
  <si>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</si>
  <si>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</si>
  <si>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</si>
  <si>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</si>
  <si>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</si>
  <si>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</si>
  <si>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</si>
  <si>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</si>
  <si>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</si>
  <si>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</si>
  <si>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</si>
  <si>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</si>
  <si>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</si>
  <si>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</si>
  <si>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</si>
  <si>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</si>
  <si>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</si>
  <si>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</si>
  <si>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</si>
  <si>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</si>
  <si>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</si>
  <si>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</si>
  <si>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</si>
  <si>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</si>
  <si>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</si>
  <si>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</si>
  <si>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</si>
  <si>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</si>
  <si>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</si>
  <si>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</si>
  <si>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</si>
  <si>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</si>
  <si>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</si>
  <si>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</si>
  <si>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</si>
  <si>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</si>
  <si>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</si>
  <si>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</si>
  <si>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</si>
  <si>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</si>
  <si>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</si>
  <si>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</si>
  <si>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</si>
  <si>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</si>
  <si>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</si>
  <si>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</si>
  <si>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</si>
  <si>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</si>
  <si>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</si>
  <si>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</si>
  <si>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</si>
  <si>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</si>
  <si>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</si>
  <si>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</si>
  <si>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</si>
  <si>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</si>
  <si>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</si>
  <si>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</si>
  <si>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</si>
  <si>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</si>
  <si>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</si>
  <si>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</si>
  <si>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</si>
  <si>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</si>
  <si>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</si>
  <si>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</si>
  <si>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</si>
  <si>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</si>
  <si>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</si>
  <si>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</si>
  <si>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</si>
  <si>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</si>
  <si>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</si>
  <si>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</si>
  <si>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</si>
  <si>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</si>
  <si>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</si>
  <si>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</si>
  <si>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</si>
  <si>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</si>
  <si>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</si>
  <si>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</si>
  <si>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</si>
  <si>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</si>
  <si>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</si>
  <si>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</si>
  <si>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</si>
  <si>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</si>
  <si>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</si>
  <si>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</si>
  <si>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</si>
  <si>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</si>
  <si>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</si>
  <si>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</si>
  <si>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</si>
  <si>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</si>
  <si>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</si>
  <si>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</si>
  <si>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</si>
  <si>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</si>
  <si>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</si>
  <si>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</si>
  <si>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</si>
  <si>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</si>
  <si>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</si>
  <si>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</si>
  <si>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</si>
  <si>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</si>
  <si>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</si>
  <si>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</si>
  <si>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</si>
  <si>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</si>
  <si>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</si>
  <si>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</si>
  <si>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</si>
  <si>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</si>
  <si>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</si>
  <si>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</si>
  <si>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</si>
  <si>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</si>
  <si>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</si>
  <si>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</si>
  <si>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</si>
  <si>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</si>
  <si>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</si>
  <si>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</si>
  <si>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</si>
  <si>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</si>
  <si>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</si>
  <si>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</si>
  <si>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</si>
  <si>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</si>
  <si>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</si>
  <si>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</si>
  <si>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</si>
  <si>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</si>
  <si>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</si>
  <si>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</si>
  <si>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</si>
  <si>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</si>
  <si>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</si>
  <si>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</si>
  <si>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</si>
  <si>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</si>
  <si>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</si>
  <si>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</si>
  <si>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</si>
  <si>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</si>
  <si>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</si>
  <si>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</si>
  <si>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</si>
  <si>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</si>
  <si>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</si>
  <si>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</si>
  <si>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</si>
  <si>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</si>
  <si>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</si>
  <si>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</si>
  <si>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</si>
  <si>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</si>
  <si>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</si>
  <si>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</si>
  <si>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</si>
  <si>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</si>
  <si>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</si>
  <si>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</si>
  <si>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</si>
  <si>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</si>
  <si>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</si>
  <si>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</si>
  <si>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</si>
  <si>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</si>
  <si>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</si>
  <si>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</si>
  <si>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</si>
  <si>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</si>
  <si>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</si>
  <si>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</si>
  <si>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</si>
  <si>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</si>
  <si>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</si>
  <si>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</si>
  <si>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</si>
  <si>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</si>
  <si>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</si>
  <si>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</si>
  <si>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</si>
  <si>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</si>
  <si>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</si>
  <si>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</si>
  <si>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</si>
  <si>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</si>
  <si>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</si>
  <si>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</si>
  <si>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</si>
  <si>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</si>
  <si>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</si>
  <si>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</si>
  <si>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</si>
  <si>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</si>
  <si>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</si>
  <si>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</si>
  <si>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</si>
  <si>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</si>
  <si>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</si>
  <si>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</si>
  <si>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</si>
  <si>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</si>
  <si>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</si>
  <si>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</si>
  <si>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</si>
  <si>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</si>
  <si>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</si>
  <si>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</si>
  <si>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</si>
  <si>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</si>
  <si>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</si>
  <si>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</si>
  <si>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</si>
  <si>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</si>
  <si>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</si>
  <si>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</si>
  <si>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</si>
  <si>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</si>
  <si>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</si>
  <si>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</si>
  <si>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</si>
  <si>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</si>
  <si>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</si>
  <si>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</si>
  <si>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</si>
  <si>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</si>
  <si>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</si>
  <si>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</si>
  <si>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</si>
  <si>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</si>
  <si>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</si>
  <si>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</si>
  <si>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</si>
  <si>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</si>
  <si>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</si>
  <si>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</si>
  <si>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</si>
  <si>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</si>
  <si>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</si>
  <si>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</si>
  <si>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</si>
  <si>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</si>
  <si>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</si>
  <si>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</si>
  <si>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</si>
  <si>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</si>
  <si>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</si>
  <si>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</si>
  <si>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</si>
  <si>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</si>
  <si>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</si>
  <si>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</si>
  <si>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</si>
  <si>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</si>
  <si>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</si>
  <si>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</si>
  <si>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</si>
  <si>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</si>
  <si>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</si>
  <si>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</si>
  <si>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</si>
  <si>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</si>
  <si>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</si>
  <si>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</si>
  <si>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</si>
  <si>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</si>
  <si>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</si>
  <si>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</si>
  <si>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</si>
  <si>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</si>
  <si>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</si>
  <si>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</si>
  <si>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</si>
  <si>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</si>
  <si>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</si>
  <si>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</si>
  <si>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</si>
  <si>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</si>
  <si>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</si>
  <si>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</si>
  <si>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</si>
  <si>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</si>
  <si>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</si>
  <si>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</si>
  <si>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</si>
  <si>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</si>
  <si>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</si>
  <si>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</si>
  <si>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</si>
  <si>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</si>
  <si>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</si>
  <si>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</si>
  <si>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</si>
  <si>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</si>
  <si>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</si>
  <si>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</si>
  <si>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</si>
  <si>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</si>
  <si>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</si>
  <si>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</si>
  <si>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</si>
  <si>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</si>
  <si>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</si>
  <si>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</si>
  <si>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</si>
  <si>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</si>
  <si>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</si>
  <si>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</si>
  <si>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</si>
  <si>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</si>
  <si>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</si>
  <si>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</si>
  <si>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</si>
  <si>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</si>
  <si>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</si>
  <si>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</si>
  <si>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</si>
  <si>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</si>
  <si>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</si>
  <si>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</si>
  <si>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</si>
  <si>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</si>
  <si>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</si>
  <si>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</si>
  <si>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</si>
  <si>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</si>
  <si>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</si>
  <si>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</si>
  <si>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</si>
  <si>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</si>
  <si>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</si>
  <si>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</si>
  <si>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</si>
  <si>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</si>
  <si>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</si>
  <si>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</si>
  <si>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</si>
  <si>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</si>
  <si>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</si>
  <si>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</si>
  <si>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</si>
  <si>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Eagle Foundry Company</t>
  </si>
  <si>
    <t>23123 SE Eagle Creek Rd</t>
  </si>
  <si>
    <t>Eagle Creek</t>
  </si>
  <si>
    <t>03-2631-ST-01</t>
  </si>
  <si>
    <t>Jack Scott</t>
  </si>
  <si>
    <t>503-637-3091</t>
  </si>
  <si>
    <t>MELT</t>
  </si>
  <si>
    <t>Foundry Melting</t>
  </si>
  <si>
    <t>POUR_COOL</t>
  </si>
  <si>
    <t>Foundry Pouring/Cooling</t>
  </si>
  <si>
    <t>HOTTOP</t>
  </si>
  <si>
    <t>Hot Top</t>
  </si>
  <si>
    <t>REC</t>
  </si>
  <si>
    <t>Reclamation</t>
  </si>
  <si>
    <t>AIRARC</t>
  </si>
  <si>
    <t>Oxy Torch Cutting</t>
  </si>
  <si>
    <t>WELD</t>
  </si>
  <si>
    <t>Welding</t>
  </si>
  <si>
    <t>GRIND</t>
  </si>
  <si>
    <t>Grinding</t>
  </si>
  <si>
    <t>MESH</t>
  </si>
  <si>
    <t>Mesh Blast</t>
  </si>
  <si>
    <t>SHOT</t>
  </si>
  <si>
    <t>S_PALMER</t>
  </si>
  <si>
    <t>Small Palmer Molding System</t>
  </si>
  <si>
    <t>SCREENING</t>
  </si>
  <si>
    <t>Screening Station</t>
  </si>
  <si>
    <t>EGEN</t>
  </si>
  <si>
    <t>Diesel Emergency Generator</t>
  </si>
  <si>
    <t>PROPANE</t>
  </si>
  <si>
    <t>Heat treat furnaces propane combustion</t>
  </si>
  <si>
    <t>Baghouse</t>
  </si>
  <si>
    <t>Point, Fugitive</t>
  </si>
  <si>
    <t>FND_A, FND_B, FND_FUG1, FND_FUG2</t>
  </si>
  <si>
    <t>RCLM, RCM_FUG</t>
  </si>
  <si>
    <t>S_PLMR</t>
  </si>
  <si>
    <t>none</t>
  </si>
  <si>
    <t>WELD1, WELD2, WELD3</t>
  </si>
  <si>
    <t>FINBGH, FIN_FUG</t>
  </si>
  <si>
    <t>Fabric filter</t>
  </si>
  <si>
    <t>FINBGH</t>
  </si>
  <si>
    <t>SILO</t>
  </si>
  <si>
    <t>HT1, HT2, HT3</t>
  </si>
  <si>
    <t>Metal Poured</t>
  </si>
  <si>
    <t>lb</t>
  </si>
  <si>
    <t>Metal Processed</t>
  </si>
  <si>
    <t>Wire/Rod</t>
  </si>
  <si>
    <t>1,000 lb</t>
  </si>
  <si>
    <t>Steel Shot</t>
  </si>
  <si>
    <t>PM Generated</t>
  </si>
  <si>
    <t>1,000 gal</t>
  </si>
  <si>
    <t>Diesel</t>
  </si>
  <si>
    <t>Propane</t>
  </si>
  <si>
    <t>--</t>
  </si>
  <si>
    <t>MOLD_V</t>
  </si>
  <si>
    <t>Mold Materials, Velvacoat ST 803</t>
  </si>
  <si>
    <t>RCLM, S_PLMR</t>
  </si>
  <si>
    <t>Material Used</t>
  </si>
  <si>
    <t>MOLD_I</t>
  </si>
  <si>
    <t>Mold Materials, Isomol 780</t>
  </si>
  <si>
    <t>MOLD_G</t>
  </si>
  <si>
    <t>Mold Materials, G-29 Sand</t>
  </si>
  <si>
    <t>MOLD_U</t>
  </si>
  <si>
    <t>Mold Materials, Unibond 1350 Core Paste</t>
  </si>
  <si>
    <t>MOLD_C</t>
  </si>
  <si>
    <t>Mold Materials, Naigai Cerabead</t>
  </si>
  <si>
    <t>75% Capture, 99% Control</t>
  </si>
  <si>
    <t>97% Capture, 99% Control</t>
  </si>
  <si>
    <t>50% Capture from extraction arms, 99% Control</t>
  </si>
  <si>
    <t>Fabric filter control included in AP-42 emission factor</t>
  </si>
  <si>
    <t>Emission factor includes control</t>
  </si>
  <si>
    <t>99% Control</t>
  </si>
  <si>
    <t>lb/ton metal poured</t>
  </si>
  <si>
    <t>PM emission factor from AP-42, Chapter 12.10, Table 12.10-3 "Particulate Emission Factors for Iron Furnaces". Uncontrolled particulate emission factor for melting in an electric induction furnace. Metal speciation from March 2021 baghouse dust analysis. Emission factor includes capture and control.</t>
  </si>
  <si>
    <t>Not Required</t>
  </si>
  <si>
    <t xml:space="preserve">lb/lb hot top </t>
  </si>
  <si>
    <t>PM emission factor based on a conservative estimate of smoke generated during the thermite reaction. Speciation from product SDS.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</si>
  <si>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</si>
  <si>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with DEQ assumption that Chromium VI is 3 percent of total chromium. Emission factor includes capture and control.</t>
  </si>
  <si>
    <t>lb/ton metal processed</t>
  </si>
  <si>
    <t>PM emission factor from AP-42 Chapter 12 (April 2009), Table 12,5.1-1, "Filterable PM Emission Factors for Minimills." Assumes uncontrolled emission factor for billet cutting torches. Metal speciation from alloy composition data for manganese and low alloy steel. Daily value represents maximum content, annual represents average content.</t>
  </si>
  <si>
    <t>lb/lb wire</t>
  </si>
  <si>
    <t>San Diego County Air Pollution Control District, Welding Operations, dated October 16, 1998. Based on American Welding Society information and the NASSCO research. Speciation from product SDS.</t>
  </si>
  <si>
    <t>PM emission factor from Standard ACDP 03-2631. Metal speciation from March 2021 baghouse dust analysis. Emission factor includes capture and control.</t>
  </si>
  <si>
    <t>lb/1,000 lb blast material</t>
  </si>
  <si>
    <t>Blast material is steel shot. AP-42 Chapter 13.2.6, Table 13.2.6-1, Particulate Emission factors for Abrasive Blasting. Value represents abrasive blasting controlled with a fabric filter. Metal speciation from March 2021 baghouse dust analysis.</t>
  </si>
  <si>
    <t>Blast material is steel shot. AP-42 Chapter 13.2.6, Table 13.2.6-1, Particulate Emission factors for Abrasive Blasting. Value represents abrasive blasting controlled with a fabric filter. Metal speciation from March 2021 baghouse dust analysis, and the DEQ assumption that Chromium VI is 3 percent of total chromium.</t>
  </si>
  <si>
    <t>Blast material is steel shot. AP-42 Chapter 13.2.6, Section 13.2.6.3, Emissions and Controls, and  Table 13.2.6-1, Particulate Emission factors for Abrasive Blasting. Represents average value for uncontrolled sand blasting. Metal speciation from March 2021 baghouse dust analysis. Emission factor includes control.</t>
  </si>
  <si>
    <t>Blast material is steel shot. AP-42 Chapter 13.2.6, Section 13.2.6.3, Emissions and Controls, and  Table 13.2.6-1, Particulate Emission factors for Abrasive Blasting. Represents average value for uncontrolled sand blasting. Metal speciation from March 2021 baghouse dust analysis, and the DEQ assumption that Chromium VI is 3 percent of total chromium. Emission factor includes control.</t>
  </si>
  <si>
    <t>lb/tons PM generated</t>
  </si>
  <si>
    <t>Metal speciation from March 2021 baghouse dust analysis. Emission factor includes control.</t>
  </si>
  <si>
    <t>Metal speciation from March 2021 baghouse dust analysis, and the DEQ assumption that Chromium VI is 3 percent of total chromium. Emission factor includes control.</t>
  </si>
  <si>
    <t>AP-42 Chapter 12.10, Table 12.10-7. Assumes value for baghouse-controlled sand handling. Emission factor includes control. Metal speciation from March 2021 baghouse dust analysis.</t>
  </si>
  <si>
    <t>lb/Mgal</t>
  </si>
  <si>
    <t xml:space="preserve">Reporting Procedures for AB2588 Facilities for Reporting their Quadrennial Air Toxics Emissions Inventory published by the </t>
  </si>
  <si>
    <t>South Coast Air Quality Management District (SCAQMD) in December 2016. See Appendix B, Table B-2 "Default EF for Diesel/Distillate Oil Fuel Combustion (lb/1000 gal)" for stationary and portable internal combustion engines (ICE). Assumes no control.</t>
  </si>
  <si>
    <t>Emission factors provided by Oregon Department of Environmental Quality for Propane External Combustion Sources. Emission factors for sources &lt;10 MMBtu/hr were used.</t>
  </si>
  <si>
    <t>lb/lb material</t>
  </si>
  <si>
    <t>PM emission factor AP-42 Chapter 12.10, Table 12.10-7, Particulate Emission factors for Ancillary Operations and Fugitive Sources at Gray Iron Foundries. Value for sand handling, uncontrolled. Speciation based on composition information from SDS. Emission factor includes baghouse control.</t>
  </si>
  <si>
    <t>PATTERN</t>
  </si>
  <si>
    <t>Pattern Making</t>
  </si>
  <si>
    <t>Urethane</t>
  </si>
  <si>
    <t>Harris Paints Company</t>
  </si>
  <si>
    <t>Mar-Proof H/S Lacquer Sanding Sealer</t>
  </si>
  <si>
    <t>Forrest Technical coatings</t>
  </si>
  <si>
    <t>MOLD</t>
  </si>
  <si>
    <t>Molds</t>
  </si>
  <si>
    <t>Velvacoat ST 803</t>
  </si>
  <si>
    <t>ASK Chemicals LLC</t>
  </si>
  <si>
    <t>Fugitive</t>
  </si>
  <si>
    <t>FND_FUG1, FND_FUG2</t>
  </si>
  <si>
    <t>Mold Wash</t>
  </si>
  <si>
    <t>Isomol 780</t>
  </si>
  <si>
    <t>Vesuvius</t>
  </si>
  <si>
    <t>Coated Cerabead</t>
  </si>
  <si>
    <t>BET'R SHELL CeraBeads</t>
  </si>
  <si>
    <t>Porter Warner Industries</t>
  </si>
  <si>
    <t>Methyl Ethyl Ketone</t>
  </si>
  <si>
    <t>RotoBlast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</si>
</sst>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xf numFmtId="0" fontId="1" fillId="0" borderId="0"/>
  </cellStyleXfs>
  <cellXfs count="28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20" fillId="0" borderId="29" xfId="0" quotePrefix="1" applyFont="1" applyBorder="1" applyProtection="1">
      <protection locked="0"/>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8" fillId="3" borderId="36" xfId="0" applyFont="1" applyFill="1" applyBorder="1" applyAlignment="1">
      <alignment horizontal="left" vertical="center"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28" fillId="3" borderId="0" xfId="0" applyFont="1" applyFill="1" applyAlignment="1">
      <alignment horizontal="left" vertical="center" wrapText="1"/>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7">
    <cellStyle name="Hyperlink" xfId="2" builtinId="8"/>
    <cellStyle name="Normal" xfId="0" builtinId="0"/>
    <cellStyle name="Normal 3" xfId="5" xr:uid="{00000000-0005-0000-0000-000002000000}"/>
    <cellStyle name="Normal 4" xfId="4" xr:uid="{00000000-0005-0000-0000-000003000000}"/>
    <cellStyle name="Normal 7" xfId="6" xr:uid="{9C630E18-4B13-43A9-8C5A-1CA60FB2C53B}"/>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s/8006.63%20Stoel%20Rives%20LLP-%20Eagle%20Foundry/01_Eagle%20Foundry%20CAO%20Permitting%20Support/Data/Td-CAO%20EI-8006.63-V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QC"/>
      <sheetName val="2. Emissions Units &amp; Activities"/>
      <sheetName val="3. Pollutant Emissions - EF"/>
      <sheetName val="4. Material Balance Activities"/>
      <sheetName val="5 Pollutant Emissions - MB"/>
      <sheetName val="DEQ Meeting Notes"/>
      <sheetName val="Alloy (2)"/>
      <sheetName val="BH Dust"/>
      <sheetName val="BH EFs-PTE"/>
      <sheetName val="TOC"/>
      <sheetName val="Input"/>
      <sheetName val="PTEFoundryMelt"/>
      <sheetName val="PTEFoundryPourCool"/>
      <sheetName val="PTE Hot Top"/>
      <sheetName val="ReclamationPTE"/>
      <sheetName val="AIRARC PTE"/>
      <sheetName val="Welding PTE"/>
      <sheetName val="Grinding PTE"/>
      <sheetName val="Mesh Blast PTE"/>
      <sheetName val="Shot Blast PTE"/>
      <sheetName val="Small Palmer PTE"/>
      <sheetName val="Screening Station PTE"/>
      <sheetName val="Pattern PTE"/>
      <sheetName val="Mold PTE"/>
      <sheetName val="Propane PTE"/>
      <sheetName val="PTE Generator"/>
      <sheetName val="Summary_PTE"/>
      <sheetName val="DEQ_RBC"/>
      <sheetName val="Source Assumptions"/>
      <sheetName val="PTE Daily"/>
      <sheetName val="PTE Annual"/>
      <sheetName val="Acute TAC Summary-NonProp"/>
      <sheetName val="Chronic TAC Summary-NonProp"/>
      <sheetName val="BH Dust Weights"/>
      <sheetName val="Grinding Risk Comp"/>
      <sheetName val="Alloy"/>
      <sheetName val="ALLOY-TOXIC_RANK"/>
      <sheetName val="FINAL RBC"/>
      <sheetName val="TAC LIST"/>
      <sheetName val="Control Devices"/>
      <sheetName val="Weld WKSHT"/>
      <sheetName val="NOTES"/>
      <sheetName val="Source Parameters"/>
      <sheetName val="Update Notes"/>
      <sheetName val="BH EFs-2020"/>
      <sheetName val="2021FoundryMelt"/>
      <sheetName val="2021FoundryPourCool"/>
      <sheetName val="2021 Hot Top"/>
      <sheetName val="2021 Reclamation"/>
      <sheetName val="2021 Torch"/>
      <sheetName val="2021 Weld"/>
      <sheetName val="2021 Grind-FUG"/>
      <sheetName val="2021 Mesh Blast"/>
      <sheetName val="2021 Finishing"/>
      <sheetName val="Small Palmer"/>
      <sheetName val="Mixing Station"/>
      <sheetName val="MB_Pattern"/>
      <sheetName val="MB_Mold"/>
      <sheetName val="Propane"/>
      <sheetName val="Generator_2021"/>
      <sheetName val="Summary_2021"/>
      <sheetName val="Grinding PTE SBOX"/>
    </sheetNames>
    <sheetDataSet>
      <sheetData sheetId="0"/>
      <sheetData sheetId="1"/>
      <sheetData sheetId="2"/>
      <sheetData sheetId="3">
        <row r="16">
          <cell r="A16" t="str">
            <v>PATTERN</v>
          </cell>
          <cell r="C16" t="str">
            <v>Urethane</v>
          </cell>
        </row>
        <row r="17">
          <cell r="C17" t="str">
            <v>Mar-Proof H/S Lacquer Sanding Sealer</v>
          </cell>
        </row>
        <row r="18">
          <cell r="A18" t="str">
            <v>MOLD</v>
          </cell>
          <cell r="C18" t="str">
            <v>Velvacoat ST 803</v>
          </cell>
        </row>
        <row r="19">
          <cell r="C19" t="str">
            <v>Isomol 780</v>
          </cell>
        </row>
        <row r="20">
          <cell r="C20" t="str">
            <v>BET'R SHELL CeraBeads</v>
          </cell>
        </row>
      </sheetData>
      <sheetData sheetId="4"/>
      <sheetData sheetId="5"/>
      <sheetData sheetId="6"/>
      <sheetData sheetId="7"/>
      <sheetData sheetId="8"/>
      <sheetData sheetId="9"/>
      <sheetData sheetId="10"/>
      <sheetData sheetId="11">
        <row r="8">
          <cell r="C8" t="str">
            <v>7429-90-5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7" t="s">
        <v>1160</v>
      </c>
      <c r="B5" s="197"/>
      <c r="C5" s="197"/>
      <c r="D5" s="197"/>
      <c r="E5" s="197"/>
      <c r="F5" s="197"/>
      <c r="G5" s="197"/>
      <c r="H5" s="197"/>
      <c r="I5" s="197"/>
      <c r="J5" s="197"/>
      <c r="K5" s="197"/>
      <c r="L5" s="197"/>
      <c r="M5" s="197"/>
    </row>
    <row r="6" spans="1:21" ht="34.5" customHeight="1" x14ac:dyDescent="0.5">
      <c r="A6" s="32" t="s">
        <v>1231</v>
      </c>
      <c r="B6" s="33"/>
      <c r="C6" s="33"/>
      <c r="D6" s="33"/>
      <c r="E6" s="33"/>
      <c r="F6" s="33"/>
      <c r="G6" s="33"/>
      <c r="H6" s="33"/>
      <c r="I6" s="33"/>
      <c r="J6" s="33"/>
      <c r="K6" s="33"/>
      <c r="L6" s="33"/>
      <c r="M6" s="33"/>
    </row>
    <row r="7" spans="1:21" ht="34.5" customHeight="1" x14ac:dyDescent="0.5">
      <c r="A7" s="203" t="s">
        <v>1224</v>
      </c>
      <c r="B7" s="203"/>
      <c r="C7" s="203"/>
      <c r="D7" s="203"/>
      <c r="E7" s="203"/>
      <c r="F7" s="33"/>
      <c r="G7" s="33"/>
      <c r="H7" s="33"/>
      <c r="I7" s="33"/>
      <c r="J7" s="33"/>
      <c r="K7" s="33"/>
      <c r="L7" s="33"/>
      <c r="M7" s="33"/>
    </row>
    <row r="8" spans="1:21" ht="15" thickBot="1" x14ac:dyDescent="0.4">
      <c r="A8" s="202"/>
      <c r="B8" s="202"/>
      <c r="C8" s="202"/>
      <c r="D8" s="202"/>
      <c r="E8" s="202"/>
      <c r="F8" s="34"/>
      <c r="G8" s="34"/>
      <c r="H8" s="34"/>
      <c r="I8" s="34"/>
      <c r="J8" s="34"/>
      <c r="K8" s="34"/>
      <c r="L8" s="34"/>
      <c r="M8" s="35"/>
    </row>
    <row r="9" spans="1:21" s="13" customFormat="1" ht="15" customHeight="1" x14ac:dyDescent="0.35">
      <c r="A9" s="198" t="s">
        <v>1183</v>
      </c>
      <c r="B9" s="198"/>
      <c r="C9" s="198"/>
      <c r="D9" s="198"/>
      <c r="E9" s="198"/>
      <c r="F9" s="198"/>
      <c r="G9" s="198"/>
      <c r="H9" s="198"/>
      <c r="I9" s="198"/>
      <c r="J9" s="198"/>
      <c r="K9" s="198"/>
      <c r="L9" s="198"/>
      <c r="M9" s="36"/>
      <c r="N9" s="12"/>
      <c r="O9" s="12"/>
      <c r="P9" s="12"/>
      <c r="Q9" s="12"/>
      <c r="R9" s="12"/>
      <c r="S9" s="12"/>
      <c r="T9" s="12"/>
      <c r="U9" s="12"/>
    </row>
    <row r="10" spans="1:21" s="13" customFormat="1" ht="21.75" customHeight="1" x14ac:dyDescent="0.35">
      <c r="A10" s="199"/>
      <c r="B10" s="199"/>
      <c r="C10" s="199"/>
      <c r="D10" s="199"/>
      <c r="E10" s="199"/>
      <c r="F10" s="199"/>
      <c r="G10" s="199"/>
      <c r="H10" s="199"/>
      <c r="I10" s="199"/>
      <c r="J10" s="199"/>
      <c r="K10" s="199"/>
      <c r="L10" s="199"/>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0" t="s">
        <v>1184</v>
      </c>
      <c r="B12" s="200"/>
      <c r="C12" s="200"/>
      <c r="D12" s="200"/>
      <c r="E12" s="200"/>
      <c r="F12" s="200"/>
      <c r="G12" s="200"/>
      <c r="H12" s="200"/>
      <c r="I12" s="200"/>
      <c r="J12" s="200"/>
      <c r="K12" s="200"/>
      <c r="L12" s="200"/>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35">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35">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35">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35">
      <c r="A18" s="42" t="s">
        <v>1189</v>
      </c>
      <c r="B18" s="42" t="s">
        <v>1192</v>
      </c>
      <c r="C18" s="201" t="s">
        <v>1242</v>
      </c>
      <c r="D18" s="201"/>
      <c r="E18" s="201"/>
      <c r="F18" s="201"/>
      <c r="G18" s="201"/>
      <c r="H18" s="201"/>
      <c r="I18" s="201"/>
      <c r="J18" s="201"/>
      <c r="K18" s="201"/>
      <c r="L18" s="201"/>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4" t="s">
        <v>1209</v>
      </c>
      <c r="B32" s="204"/>
      <c r="C32" s="204"/>
      <c r="D32" s="204"/>
      <c r="E32" s="204"/>
      <c r="F32" s="204"/>
      <c r="G32" s="204"/>
      <c r="H32" s="204"/>
      <c r="I32" s="204"/>
      <c r="J32" s="204"/>
      <c r="K32" s="204"/>
      <c r="L32" s="204"/>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4" t="s">
        <v>1334</v>
      </c>
      <c r="B36" s="204"/>
      <c r="C36" s="204"/>
      <c r="D36" s="204"/>
      <c r="E36" s="204"/>
      <c r="F36" s="204"/>
      <c r="G36" s="204"/>
      <c r="H36" s="204"/>
      <c r="I36" s="204"/>
      <c r="J36" s="204"/>
      <c r="K36" s="204"/>
      <c r="L36" s="204"/>
      <c r="M36" s="39"/>
    </row>
    <row r="37" spans="1:13" s="13" customFormat="1" ht="46.5" customHeight="1" x14ac:dyDescent="0.35">
      <c r="A37" s="204" t="s">
        <v>1213</v>
      </c>
      <c r="B37" s="204"/>
      <c r="C37" s="204"/>
      <c r="D37" s="204"/>
      <c r="E37" s="204"/>
      <c r="F37" s="204"/>
      <c r="G37" s="204"/>
      <c r="H37" s="204"/>
      <c r="I37" s="204"/>
      <c r="J37" s="204"/>
      <c r="K37" s="204"/>
      <c r="L37" s="204"/>
      <c r="M37" s="39"/>
    </row>
    <row r="38" spans="1:13" s="13" customFormat="1" ht="37.5" customHeight="1" x14ac:dyDescent="0.35">
      <c r="A38" s="204" t="s">
        <v>1335</v>
      </c>
      <c r="B38" s="204"/>
      <c r="C38" s="204"/>
      <c r="D38" s="204"/>
      <c r="E38" s="204"/>
      <c r="F38" s="204"/>
      <c r="G38" s="204"/>
      <c r="H38" s="204"/>
      <c r="I38" s="204"/>
      <c r="J38" s="204"/>
      <c r="K38" s="204"/>
      <c r="L38" s="204"/>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4" t="s">
        <v>1336</v>
      </c>
      <c r="B40" s="204"/>
      <c r="C40" s="204"/>
      <c r="D40" s="204"/>
      <c r="E40" s="204"/>
      <c r="F40" s="204"/>
      <c r="G40" s="204"/>
      <c r="H40" s="204"/>
      <c r="I40" s="204"/>
      <c r="J40" s="204"/>
      <c r="K40" s="204"/>
      <c r="L40" s="204"/>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4" t="s">
        <v>1244</v>
      </c>
      <c r="B47" s="204"/>
      <c r="C47" s="204"/>
      <c r="D47" s="204"/>
      <c r="E47" s="204"/>
      <c r="F47" s="204"/>
      <c r="G47" s="204"/>
      <c r="H47" s="204"/>
      <c r="I47" s="204"/>
      <c r="J47" s="204"/>
      <c r="K47" s="204"/>
      <c r="L47" s="204"/>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4" t="s">
        <v>1339</v>
      </c>
      <c r="B49" s="204"/>
      <c r="C49" s="204"/>
      <c r="D49" s="204"/>
      <c r="E49" s="204"/>
      <c r="F49" s="204"/>
      <c r="G49" s="204"/>
      <c r="H49" s="204"/>
      <c r="I49" s="204"/>
      <c r="J49" s="204"/>
      <c r="K49" s="204"/>
      <c r="L49" s="204"/>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4" t="s">
        <v>1340</v>
      </c>
      <c r="B51" s="204"/>
      <c r="C51" s="204"/>
      <c r="D51" s="204"/>
      <c r="E51" s="204"/>
      <c r="F51" s="204"/>
      <c r="G51" s="204"/>
      <c r="H51" s="204"/>
      <c r="I51" s="204"/>
      <c r="J51" s="204"/>
      <c r="K51" s="204"/>
      <c r="L51" s="204"/>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4" t="s">
        <v>1356</v>
      </c>
      <c r="B53" s="204"/>
      <c r="C53" s="204"/>
      <c r="D53" s="204"/>
      <c r="E53" s="204"/>
      <c r="F53" s="204"/>
      <c r="G53" s="204"/>
      <c r="H53" s="204"/>
      <c r="I53" s="204"/>
      <c r="J53" s="204"/>
      <c r="K53" s="204"/>
      <c r="L53" s="204"/>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4" t="s">
        <v>1214</v>
      </c>
      <c r="B66" s="204"/>
      <c r="C66" s="204"/>
      <c r="D66" s="204"/>
      <c r="E66" s="204"/>
      <c r="F66" s="204"/>
      <c r="G66" s="204"/>
      <c r="H66" s="204"/>
      <c r="I66" s="204"/>
      <c r="J66" s="204"/>
      <c r="K66" s="204"/>
      <c r="L66" s="204"/>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4" t="s">
        <v>1347</v>
      </c>
      <c r="B68" s="204"/>
      <c r="C68" s="204"/>
      <c r="D68" s="204"/>
      <c r="E68" s="204"/>
      <c r="F68" s="204"/>
      <c r="G68" s="204"/>
      <c r="H68" s="204"/>
      <c r="I68" s="204"/>
      <c r="J68" s="204"/>
      <c r="K68" s="204"/>
      <c r="L68" s="204"/>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4" t="s">
        <v>1243</v>
      </c>
      <c r="B80" s="204"/>
      <c r="C80" s="204"/>
      <c r="D80" s="204"/>
      <c r="E80" s="204"/>
      <c r="F80" s="204"/>
      <c r="G80" s="204"/>
      <c r="H80" s="204"/>
      <c r="I80" s="204"/>
      <c r="J80" s="204"/>
      <c r="K80" s="204"/>
      <c r="L80" s="204"/>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4" t="s">
        <v>1349</v>
      </c>
      <c r="B82" s="204"/>
      <c r="C82" s="204"/>
      <c r="D82" s="204"/>
      <c r="E82" s="204"/>
      <c r="F82" s="204"/>
      <c r="G82" s="204"/>
      <c r="H82" s="204"/>
      <c r="I82" s="204"/>
      <c r="J82" s="204"/>
      <c r="K82" s="204"/>
      <c r="L82" s="204"/>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4" t="s">
        <v>1222</v>
      </c>
      <c r="B84" s="204"/>
      <c r="C84" s="204"/>
      <c r="D84" s="204"/>
      <c r="E84" s="204"/>
      <c r="F84" s="204"/>
      <c r="G84" s="204"/>
      <c r="H84" s="204"/>
      <c r="I84" s="204"/>
      <c r="J84" s="204"/>
      <c r="K84" s="204"/>
      <c r="L84" s="204"/>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4" t="s">
        <v>1221</v>
      </c>
      <c r="C86" s="204"/>
      <c r="D86" s="204"/>
      <c r="E86" s="204"/>
      <c r="F86" s="204"/>
      <c r="G86" s="204"/>
      <c r="H86" s="204"/>
      <c r="I86" s="204"/>
      <c r="J86" s="204"/>
      <c r="K86" s="204"/>
      <c r="L86" s="204"/>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4" t="s">
        <v>1227</v>
      </c>
      <c r="B88" s="204"/>
      <c r="C88" s="204"/>
      <c r="D88" s="204"/>
      <c r="E88" s="204"/>
      <c r="F88" s="204"/>
      <c r="G88" s="204"/>
      <c r="H88" s="204"/>
      <c r="I88" s="204"/>
      <c r="J88" s="204"/>
      <c r="K88" s="204"/>
      <c r="L88" s="204"/>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4" t="s">
        <v>1355</v>
      </c>
      <c r="B90" s="204"/>
      <c r="C90" s="204"/>
      <c r="D90" s="204"/>
      <c r="E90" s="204"/>
      <c r="F90" s="204"/>
      <c r="G90" s="204"/>
      <c r="H90" s="204"/>
      <c r="I90" s="204"/>
      <c r="J90" s="204"/>
      <c r="K90" s="204"/>
      <c r="L90" s="204"/>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8" sqref="B8:B12"/>
    </sheetView>
  </sheetViews>
  <sheetFormatPr defaultColWidth="9.1796875" defaultRowHeight="14.5" x14ac:dyDescent="0.35"/>
  <cols>
    <col min="1" max="1" width="30.54296875" customWidth="1"/>
    <col min="2" max="2" width="60.54296875" customWidth="1"/>
  </cols>
  <sheetData>
    <row r="5" spans="1:2" ht="20" x14ac:dyDescent="0.4">
      <c r="A5" s="205" t="s">
        <v>1206</v>
      </c>
      <c r="B5" s="205"/>
    </row>
    <row r="6" spans="1:2" ht="22" customHeight="1" x14ac:dyDescent="0.35">
      <c r="A6" s="65" t="s">
        <v>0</v>
      </c>
      <c r="B6" s="66" t="s">
        <v>1361</v>
      </c>
    </row>
    <row r="7" spans="1:2" ht="22" customHeight="1" x14ac:dyDescent="0.35">
      <c r="A7" s="65" t="s">
        <v>1</v>
      </c>
      <c r="B7" s="66" t="s">
        <v>1362</v>
      </c>
    </row>
    <row r="8" spans="1:2" ht="22" customHeight="1" x14ac:dyDescent="0.35">
      <c r="A8" s="65" t="s">
        <v>2</v>
      </c>
      <c r="B8" s="66" t="s">
        <v>1363</v>
      </c>
    </row>
    <row r="9" spans="1:2" ht="22" customHeight="1" x14ac:dyDescent="0.35">
      <c r="A9" s="65" t="s">
        <v>3</v>
      </c>
      <c r="B9" s="66">
        <v>97022</v>
      </c>
    </row>
    <row r="10" spans="1:2" ht="60" x14ac:dyDescent="0.35">
      <c r="A10" s="65" t="s">
        <v>1207</v>
      </c>
      <c r="B10" s="66" t="s">
        <v>1364</v>
      </c>
    </row>
    <row r="11" spans="1:2" ht="22" customHeight="1" x14ac:dyDescent="0.35">
      <c r="A11" s="65" t="s">
        <v>4</v>
      </c>
      <c r="B11" s="66" t="s">
        <v>1365</v>
      </c>
    </row>
    <row r="12" spans="1:2" ht="22" customHeight="1" x14ac:dyDescent="0.3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B5" zoomScaleNormal="100" workbookViewId="0">
      <selection activeCell="J28" sqref="J28"/>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9" t="s">
        <v>13</v>
      </c>
      <c r="B10" s="210"/>
      <c r="C10" s="210"/>
      <c r="D10" s="225" t="s">
        <v>1087</v>
      </c>
      <c r="E10" s="226"/>
      <c r="F10" s="209" t="s">
        <v>6</v>
      </c>
      <c r="G10" s="210"/>
      <c r="H10" s="210"/>
      <c r="I10" s="210"/>
      <c r="J10" s="210"/>
      <c r="K10" s="210"/>
      <c r="L10" s="210"/>
      <c r="M10" s="211"/>
    </row>
    <row r="11" spans="1:13" ht="20.149999999999999" customHeight="1" thickBot="1" x14ac:dyDescent="0.4">
      <c r="A11" s="227" t="s">
        <v>1139</v>
      </c>
      <c r="B11" s="212" t="s">
        <v>9</v>
      </c>
      <c r="C11" s="214" t="s">
        <v>12</v>
      </c>
      <c r="D11" s="223" t="s">
        <v>11</v>
      </c>
      <c r="E11" s="216" t="s">
        <v>1086</v>
      </c>
      <c r="F11" s="218" t="s">
        <v>1354</v>
      </c>
      <c r="G11" s="216" t="s">
        <v>10</v>
      </c>
      <c r="H11" s="220" t="s">
        <v>1154</v>
      </c>
      <c r="I11" s="221"/>
      <c r="J11" s="222"/>
      <c r="K11" s="206" t="s">
        <v>1199</v>
      </c>
      <c r="L11" s="207"/>
      <c r="M11" s="208"/>
    </row>
    <row r="12" spans="1:13" ht="48" customHeight="1" thickBot="1" x14ac:dyDescent="0.4">
      <c r="A12" s="228"/>
      <c r="B12" s="213"/>
      <c r="C12" s="215"/>
      <c r="D12" s="224"/>
      <c r="E12" s="217"/>
      <c r="F12" s="219"/>
      <c r="G12" s="217"/>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1367</v>
      </c>
      <c r="B15" s="80" t="s">
        <v>1368</v>
      </c>
      <c r="C15" s="81" t="s">
        <v>1392</v>
      </c>
      <c r="D15" s="82" t="s">
        <v>1393</v>
      </c>
      <c r="E15" s="83" t="s">
        <v>1394</v>
      </c>
      <c r="F15" s="82" t="s">
        <v>1131</v>
      </c>
      <c r="G15" s="84" t="s">
        <v>1404</v>
      </c>
      <c r="H15" s="85">
        <v>5675</v>
      </c>
      <c r="I15" s="86">
        <v>8060</v>
      </c>
      <c r="J15" s="83" t="s">
        <v>1414</v>
      </c>
      <c r="K15" s="85">
        <v>31</v>
      </c>
      <c r="L15" s="86">
        <v>31</v>
      </c>
      <c r="M15" s="83" t="s">
        <v>1414</v>
      </c>
    </row>
    <row r="16" spans="1:13" x14ac:dyDescent="0.35">
      <c r="A16" s="79" t="s">
        <v>1369</v>
      </c>
      <c r="B16" s="80" t="s">
        <v>1370</v>
      </c>
      <c r="C16" s="81" t="s">
        <v>1392</v>
      </c>
      <c r="D16" s="82" t="s">
        <v>1393</v>
      </c>
      <c r="E16" s="83" t="s">
        <v>1394</v>
      </c>
      <c r="F16" s="82" t="s">
        <v>1131</v>
      </c>
      <c r="G16" s="84" t="s">
        <v>1404</v>
      </c>
      <c r="H16" s="85">
        <v>5675</v>
      </c>
      <c r="I16" s="86">
        <v>8060</v>
      </c>
      <c r="J16" s="83" t="s">
        <v>1414</v>
      </c>
      <c r="K16" s="85">
        <v>31</v>
      </c>
      <c r="L16" s="86">
        <v>31</v>
      </c>
      <c r="M16" s="83" t="s">
        <v>1414</v>
      </c>
    </row>
    <row r="17" spans="1:13" x14ac:dyDescent="0.35">
      <c r="A17" s="79" t="s">
        <v>1371</v>
      </c>
      <c r="B17" s="80" t="s">
        <v>1372</v>
      </c>
      <c r="C17" s="81" t="s">
        <v>1392</v>
      </c>
      <c r="D17" s="82" t="s">
        <v>1393</v>
      </c>
      <c r="E17" s="83" t="s">
        <v>1394</v>
      </c>
      <c r="F17" s="82" t="s">
        <v>1405</v>
      </c>
      <c r="G17" s="84" t="s">
        <v>1372</v>
      </c>
      <c r="H17" s="85">
        <v>24005</v>
      </c>
      <c r="I17" s="86">
        <v>34093</v>
      </c>
      <c r="J17" s="83" t="s">
        <v>1414</v>
      </c>
      <c r="K17" s="85">
        <v>92.3</v>
      </c>
      <c r="L17" s="86">
        <v>131</v>
      </c>
      <c r="M17" s="83" t="s">
        <v>1414</v>
      </c>
    </row>
    <row r="18" spans="1:13" x14ac:dyDescent="0.35">
      <c r="A18" s="79" t="s">
        <v>1373</v>
      </c>
      <c r="B18" s="80" t="s">
        <v>1374</v>
      </c>
      <c r="C18" s="81" t="s">
        <v>1392</v>
      </c>
      <c r="D18" s="82" t="s">
        <v>1393</v>
      </c>
      <c r="E18" s="83" t="s">
        <v>1395</v>
      </c>
      <c r="F18" s="82" t="s">
        <v>1131</v>
      </c>
      <c r="G18" s="84" t="s">
        <v>1404</v>
      </c>
      <c r="H18" s="85">
        <v>5675</v>
      </c>
      <c r="I18" s="86">
        <v>8060</v>
      </c>
      <c r="J18" s="83" t="s">
        <v>1414</v>
      </c>
      <c r="K18" s="85">
        <v>31</v>
      </c>
      <c r="L18" s="86">
        <v>31</v>
      </c>
      <c r="M18" s="83" t="s">
        <v>1414</v>
      </c>
    </row>
    <row r="19" spans="1:13" x14ac:dyDescent="0.35">
      <c r="A19" s="79" t="s">
        <v>1375</v>
      </c>
      <c r="B19" s="80" t="s">
        <v>1376</v>
      </c>
      <c r="C19" s="81" t="s">
        <v>1392</v>
      </c>
      <c r="D19" s="82" t="s">
        <v>1129</v>
      </c>
      <c r="E19" s="83" t="s">
        <v>1396</v>
      </c>
      <c r="F19" s="82" t="s">
        <v>1131</v>
      </c>
      <c r="G19" s="84" t="s">
        <v>1406</v>
      </c>
      <c r="H19" s="85">
        <v>3481.56</v>
      </c>
      <c r="I19" s="86">
        <v>4944.7299999999996</v>
      </c>
      <c r="J19" s="83" t="s">
        <v>1414</v>
      </c>
      <c r="K19" s="85">
        <v>19.018000000000001</v>
      </c>
      <c r="L19" s="86">
        <v>19.018000000000001</v>
      </c>
      <c r="M19" s="83" t="s">
        <v>1414</v>
      </c>
    </row>
    <row r="20" spans="1:13" x14ac:dyDescent="0.35">
      <c r="A20" s="79" t="s">
        <v>1377</v>
      </c>
      <c r="B20" s="80" t="s">
        <v>1378</v>
      </c>
      <c r="C20" s="81" t="s">
        <v>1397</v>
      </c>
      <c r="D20" s="82" t="s">
        <v>1129</v>
      </c>
      <c r="E20" s="83" t="s">
        <v>1398</v>
      </c>
      <c r="F20" s="82" t="s">
        <v>1405</v>
      </c>
      <c r="G20" s="84" t="s">
        <v>1407</v>
      </c>
      <c r="H20" s="85">
        <v>7150</v>
      </c>
      <c r="I20" s="86">
        <v>10154</v>
      </c>
      <c r="J20" s="83" t="s">
        <v>1414</v>
      </c>
      <c r="K20" s="85">
        <v>27.5</v>
      </c>
      <c r="L20" s="86">
        <v>39.1</v>
      </c>
      <c r="M20" s="83" t="s">
        <v>1414</v>
      </c>
    </row>
    <row r="21" spans="1:13" x14ac:dyDescent="0.35">
      <c r="A21" s="79" t="s">
        <v>1379</v>
      </c>
      <c r="B21" s="80" t="s">
        <v>1380</v>
      </c>
      <c r="C21" s="81" t="s">
        <v>1392</v>
      </c>
      <c r="D21" s="82" t="s">
        <v>1393</v>
      </c>
      <c r="E21" s="83" t="s">
        <v>1399</v>
      </c>
      <c r="F21" s="82" t="s">
        <v>1131</v>
      </c>
      <c r="G21" s="84" t="s">
        <v>1406</v>
      </c>
      <c r="H21" s="85">
        <v>3481.56</v>
      </c>
      <c r="I21" s="86">
        <v>4944.7299999999996</v>
      </c>
      <c r="J21" s="83" t="s">
        <v>1414</v>
      </c>
      <c r="K21" s="85">
        <v>19.018000000000001</v>
      </c>
      <c r="L21" s="86">
        <v>19.018000000000001</v>
      </c>
      <c r="M21" s="83" t="s">
        <v>1414</v>
      </c>
    </row>
    <row r="22" spans="1:13" x14ac:dyDescent="0.35">
      <c r="A22" s="79" t="s">
        <v>1381</v>
      </c>
      <c r="B22" s="80" t="s">
        <v>1382</v>
      </c>
      <c r="C22" s="81" t="s">
        <v>1400</v>
      </c>
      <c r="D22" s="82" t="s">
        <v>1129</v>
      </c>
      <c r="E22" s="83" t="s">
        <v>1381</v>
      </c>
      <c r="F22" s="82" t="s">
        <v>1408</v>
      </c>
      <c r="G22" s="84" t="s">
        <v>1409</v>
      </c>
      <c r="H22" s="85">
        <v>6</v>
      </c>
      <c r="I22" s="86">
        <v>7.2</v>
      </c>
      <c r="J22" s="83" t="s">
        <v>1414</v>
      </c>
      <c r="K22" s="85">
        <v>2.3100000000000002E-2</v>
      </c>
      <c r="L22" s="86">
        <v>2.7699999999999999E-2</v>
      </c>
      <c r="M22" s="83" t="s">
        <v>1414</v>
      </c>
    </row>
    <row r="23" spans="1:13" x14ac:dyDescent="0.35">
      <c r="A23" s="79" t="s">
        <v>1383</v>
      </c>
      <c r="B23" s="80" t="s">
        <v>1479</v>
      </c>
      <c r="C23" s="81" t="s">
        <v>1392</v>
      </c>
      <c r="D23" s="82" t="s">
        <v>1129</v>
      </c>
      <c r="E23" s="83" t="s">
        <v>1401</v>
      </c>
      <c r="F23" s="82" t="s">
        <v>1408</v>
      </c>
      <c r="G23" s="84" t="s">
        <v>1409</v>
      </c>
      <c r="H23" s="85">
        <v>8</v>
      </c>
      <c r="I23" s="86">
        <v>9.6</v>
      </c>
      <c r="J23" s="83" t="s">
        <v>1414</v>
      </c>
      <c r="K23" s="85">
        <v>3.0800000000000001E-2</v>
      </c>
      <c r="L23" s="86">
        <v>3.6899999999999995E-2</v>
      </c>
      <c r="M23" s="83" t="s">
        <v>1414</v>
      </c>
    </row>
    <row r="24" spans="1:13" x14ac:dyDescent="0.35">
      <c r="A24" s="79" t="s">
        <v>1384</v>
      </c>
      <c r="B24" s="80" t="s">
        <v>1385</v>
      </c>
      <c r="C24" s="81" t="s">
        <v>1392</v>
      </c>
      <c r="D24" s="82" t="s">
        <v>1129</v>
      </c>
      <c r="E24" s="83" t="s">
        <v>1396</v>
      </c>
      <c r="F24" s="82" t="s">
        <v>1131</v>
      </c>
      <c r="G24" s="84" t="s">
        <v>1410</v>
      </c>
      <c r="H24" s="85">
        <v>10.37</v>
      </c>
      <c r="I24" s="86">
        <v>14.8773</v>
      </c>
      <c r="J24" s="83" t="s">
        <v>1414</v>
      </c>
      <c r="K24" s="85">
        <v>3.3250000000000002E-2</v>
      </c>
      <c r="L24" s="86">
        <v>7.4386499999999998E-3</v>
      </c>
      <c r="M24" s="83" t="s">
        <v>1414</v>
      </c>
    </row>
    <row r="25" spans="1:13" x14ac:dyDescent="0.35">
      <c r="A25" s="79" t="s">
        <v>1386</v>
      </c>
      <c r="B25" s="80" t="s">
        <v>1387</v>
      </c>
      <c r="C25" s="81" t="s">
        <v>1392</v>
      </c>
      <c r="D25" s="82" t="s">
        <v>1129</v>
      </c>
      <c r="E25" s="83" t="s">
        <v>1402</v>
      </c>
      <c r="F25" s="82" t="s">
        <v>1131</v>
      </c>
      <c r="G25" s="84" t="s">
        <v>1404</v>
      </c>
      <c r="H25" s="85">
        <v>5675</v>
      </c>
      <c r="I25" s="86">
        <v>8060</v>
      </c>
      <c r="J25" s="83" t="s">
        <v>1414</v>
      </c>
      <c r="K25" s="85">
        <v>31</v>
      </c>
      <c r="L25" s="86">
        <v>31</v>
      </c>
      <c r="M25" s="83" t="s">
        <v>1414</v>
      </c>
    </row>
    <row r="26" spans="1:13" x14ac:dyDescent="0.35">
      <c r="A26" s="79" t="s">
        <v>1388</v>
      </c>
      <c r="B26" s="80" t="s">
        <v>1389</v>
      </c>
      <c r="C26" s="81" t="s">
        <v>1397</v>
      </c>
      <c r="D26" s="82" t="s">
        <v>1129</v>
      </c>
      <c r="E26" s="83" t="s">
        <v>1388</v>
      </c>
      <c r="F26" s="82" t="s">
        <v>1411</v>
      </c>
      <c r="G26" s="84" t="s">
        <v>1412</v>
      </c>
      <c r="H26" s="85">
        <v>0.03</v>
      </c>
      <c r="I26" s="86">
        <v>0.73</v>
      </c>
      <c r="J26" s="83" t="s">
        <v>1414</v>
      </c>
      <c r="K26" s="85">
        <v>9.2000000000000003E-4</v>
      </c>
      <c r="L26" s="86">
        <v>1.46E-2</v>
      </c>
      <c r="M26" s="83" t="s">
        <v>1414</v>
      </c>
    </row>
    <row r="27" spans="1:13" x14ac:dyDescent="0.35">
      <c r="A27" s="79" t="s">
        <v>1390</v>
      </c>
      <c r="B27" s="80" t="s">
        <v>1391</v>
      </c>
      <c r="C27" s="81" t="s">
        <v>1397</v>
      </c>
      <c r="D27" s="82" t="s">
        <v>1129</v>
      </c>
      <c r="E27" s="83" t="s">
        <v>1403</v>
      </c>
      <c r="F27" s="82" t="s">
        <v>1411</v>
      </c>
      <c r="G27" s="84" t="s">
        <v>1413</v>
      </c>
      <c r="H27" s="85">
        <v>151.83000000000001</v>
      </c>
      <c r="I27" s="86">
        <v>215.63900000000001</v>
      </c>
      <c r="J27" s="83" t="s">
        <v>1414</v>
      </c>
      <c r="K27" s="85">
        <v>0.58399999999999996</v>
      </c>
      <c r="L27" s="86">
        <v>0.82899999999999996</v>
      </c>
      <c r="M27" s="83" t="s">
        <v>1414</v>
      </c>
    </row>
    <row r="28" spans="1:13" x14ac:dyDescent="0.35">
      <c r="A28" s="79" t="s">
        <v>1415</v>
      </c>
      <c r="B28" s="80" t="s">
        <v>1416</v>
      </c>
      <c r="C28" s="81" t="s">
        <v>1392</v>
      </c>
      <c r="D28" s="82" t="s">
        <v>1129</v>
      </c>
      <c r="E28" s="83" t="s">
        <v>1417</v>
      </c>
      <c r="F28" s="82" t="s">
        <v>1405</v>
      </c>
      <c r="G28" s="84" t="s">
        <v>1418</v>
      </c>
      <c r="H28" s="85">
        <v>11800</v>
      </c>
      <c r="I28" s="86">
        <v>16759</v>
      </c>
      <c r="J28" s="83" t="s">
        <v>1414</v>
      </c>
      <c r="K28" s="85">
        <v>45.4</v>
      </c>
      <c r="L28" s="86">
        <v>19.7</v>
      </c>
      <c r="M28" s="83" t="s">
        <v>1414</v>
      </c>
    </row>
    <row r="29" spans="1:13" x14ac:dyDescent="0.35">
      <c r="A29" s="79" t="s">
        <v>1419</v>
      </c>
      <c r="B29" s="80" t="s">
        <v>1420</v>
      </c>
      <c r="C29" s="81" t="s">
        <v>1392</v>
      </c>
      <c r="D29" s="82" t="s">
        <v>1129</v>
      </c>
      <c r="E29" s="83" t="s">
        <v>1417</v>
      </c>
      <c r="F29" s="82" t="s">
        <v>1405</v>
      </c>
      <c r="G29" s="84" t="s">
        <v>1418</v>
      </c>
      <c r="H29" s="85">
        <v>3600</v>
      </c>
      <c r="I29" s="86">
        <v>5113</v>
      </c>
      <c r="J29" s="83" t="s">
        <v>1414</v>
      </c>
      <c r="K29" s="85">
        <v>13.8</v>
      </c>
      <c r="L29" s="86">
        <v>19.7</v>
      </c>
      <c r="M29" s="83" t="s">
        <v>1414</v>
      </c>
    </row>
    <row r="30" spans="1:13" x14ac:dyDescent="0.35">
      <c r="A30" s="79" t="s">
        <v>1421</v>
      </c>
      <c r="B30" s="80" t="s">
        <v>1422</v>
      </c>
      <c r="C30" s="81" t="s">
        <v>1392</v>
      </c>
      <c r="D30" s="82" t="s">
        <v>1129</v>
      </c>
      <c r="E30" s="83" t="s">
        <v>1417</v>
      </c>
      <c r="F30" s="82" t="s">
        <v>1405</v>
      </c>
      <c r="G30" s="84" t="s">
        <v>1418</v>
      </c>
      <c r="H30" s="85">
        <v>21312</v>
      </c>
      <c r="I30" s="86">
        <v>30269</v>
      </c>
      <c r="J30" s="83" t="s">
        <v>1414</v>
      </c>
      <c r="K30" s="85">
        <v>82</v>
      </c>
      <c r="L30" s="86">
        <v>116.4</v>
      </c>
      <c r="M30" s="83" t="s">
        <v>1414</v>
      </c>
    </row>
    <row r="31" spans="1:13" x14ac:dyDescent="0.35">
      <c r="A31" s="79" t="s">
        <v>1423</v>
      </c>
      <c r="B31" s="80" t="s">
        <v>1424</v>
      </c>
      <c r="C31" s="81" t="s">
        <v>1392</v>
      </c>
      <c r="D31" s="82" t="s">
        <v>1129</v>
      </c>
      <c r="E31" s="83" t="s">
        <v>1417</v>
      </c>
      <c r="F31" s="82" t="s">
        <v>1405</v>
      </c>
      <c r="G31" s="84" t="s">
        <v>1418</v>
      </c>
      <c r="H31" s="85">
        <v>11169</v>
      </c>
      <c r="I31" s="86">
        <v>15863</v>
      </c>
      <c r="J31" s="83" t="s">
        <v>1414</v>
      </c>
      <c r="K31" s="85">
        <v>43</v>
      </c>
      <c r="L31" s="86">
        <v>61</v>
      </c>
      <c r="M31" s="83" t="s">
        <v>1414</v>
      </c>
    </row>
    <row r="32" spans="1:13" x14ac:dyDescent="0.35">
      <c r="A32" s="79" t="s">
        <v>1425</v>
      </c>
      <c r="B32" s="80" t="s">
        <v>1426</v>
      </c>
      <c r="C32" s="81" t="s">
        <v>1392</v>
      </c>
      <c r="D32" s="82" t="s">
        <v>1129</v>
      </c>
      <c r="E32" s="83" t="s">
        <v>1417</v>
      </c>
      <c r="F32" s="82" t="s">
        <v>1405</v>
      </c>
      <c r="G32" s="84" t="s">
        <v>1418</v>
      </c>
      <c r="H32" s="85">
        <v>1324136</v>
      </c>
      <c r="I32" s="86">
        <v>1880623</v>
      </c>
      <c r="J32" s="83" t="s">
        <v>1414</v>
      </c>
      <c r="K32" s="85">
        <v>5092.8</v>
      </c>
      <c r="L32" s="86">
        <v>7233.2</v>
      </c>
      <c r="M32" s="83" t="s">
        <v>1414</v>
      </c>
    </row>
    <row r="33" spans="1:13" x14ac:dyDescent="0.35">
      <c r="A33" s="79"/>
      <c r="B33" s="80"/>
      <c r="C33" s="81"/>
      <c r="D33" s="82"/>
      <c r="E33" s="83"/>
      <c r="F33" s="82"/>
      <c r="G33" s="84"/>
      <c r="H33" s="85"/>
      <c r="I33" s="86"/>
      <c r="J33" s="83"/>
      <c r="K33" s="85"/>
      <c r="L33" s="86"/>
      <c r="M33" s="83"/>
    </row>
    <row r="34" spans="1:13" x14ac:dyDescent="0.35">
      <c r="A34" s="79"/>
      <c r="B34" s="80"/>
      <c r="C34" s="81"/>
      <c r="D34" s="82"/>
      <c r="E34" s="83"/>
      <c r="F34" s="82"/>
      <c r="G34" s="84"/>
      <c r="H34" s="85"/>
      <c r="I34" s="86"/>
      <c r="J34" s="83"/>
      <c r="K34" s="85"/>
      <c r="L34" s="86"/>
      <c r="M34" s="83"/>
    </row>
    <row r="35" spans="1:13" x14ac:dyDescent="0.35">
      <c r="A35" s="79"/>
      <c r="B35" s="80"/>
      <c r="C35" s="81"/>
      <c r="D35" s="82"/>
      <c r="E35" s="83"/>
      <c r="F35" s="82"/>
      <c r="G35" s="84"/>
      <c r="H35" s="85"/>
      <c r="I35" s="86"/>
      <c r="J35" s="83"/>
      <c r="K35" s="85"/>
      <c r="L35" s="86"/>
      <c r="M35" s="83"/>
    </row>
    <row r="36" spans="1:13" x14ac:dyDescent="0.35">
      <c r="A36" s="79"/>
      <c r="B36" s="80"/>
      <c r="C36" s="81"/>
      <c r="D36" s="82"/>
      <c r="E36" s="83"/>
      <c r="F36" s="82"/>
      <c r="G36" s="84"/>
      <c r="H36" s="85"/>
      <c r="I36" s="86"/>
      <c r="J36" s="83"/>
      <c r="K36" s="85"/>
      <c r="L36" s="86"/>
      <c r="M36" s="83"/>
    </row>
    <row r="37" spans="1:13" x14ac:dyDescent="0.35">
      <c r="A37" s="79"/>
      <c r="B37" s="80"/>
      <c r="C37" s="81"/>
      <c r="D37" s="82"/>
      <c r="E37" s="83"/>
      <c r="F37" s="82"/>
      <c r="G37" s="84"/>
      <c r="H37" s="85"/>
      <c r="I37" s="86"/>
      <c r="J37" s="83"/>
      <c r="K37" s="85"/>
      <c r="L37" s="86"/>
      <c r="M37" s="83"/>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topLeftCell="F1" zoomScaleNormal="100" workbookViewId="0">
      <pane ySplit="12" topLeftCell="A63" activePane="bottomLeft" state="frozen"/>
      <selection pane="bottomLeft" activeCell="K73" sqref="K73"/>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29" t="s">
        <v>1194</v>
      </c>
      <c r="K9" s="230"/>
      <c r="L9" s="230"/>
      <c r="M9" s="230"/>
      <c r="N9" s="230"/>
      <c r="O9" s="231"/>
    </row>
    <row r="10" spans="1:15" ht="20.5" thickBot="1" x14ac:dyDescent="0.4">
      <c r="A10" s="244" t="s">
        <v>1151</v>
      </c>
      <c r="B10" s="250" t="s">
        <v>1083</v>
      </c>
      <c r="C10" s="214"/>
      <c r="D10" s="251"/>
      <c r="E10" s="247" t="s">
        <v>1205</v>
      </c>
      <c r="F10" s="232" t="s">
        <v>1202</v>
      </c>
      <c r="G10" s="233"/>
      <c r="H10" s="233"/>
      <c r="I10" s="234"/>
      <c r="J10" s="258" t="s">
        <v>1195</v>
      </c>
      <c r="K10" s="259"/>
      <c r="L10" s="260"/>
      <c r="M10" s="264" t="s">
        <v>1198</v>
      </c>
      <c r="N10" s="265"/>
      <c r="O10" s="266"/>
    </row>
    <row r="11" spans="1:15" ht="18" thickBot="1" x14ac:dyDescent="0.4">
      <c r="A11" s="245"/>
      <c r="B11" s="252"/>
      <c r="C11" s="215"/>
      <c r="D11" s="253"/>
      <c r="E11" s="248"/>
      <c r="F11" s="254" t="s">
        <v>1203</v>
      </c>
      <c r="G11" s="255"/>
      <c r="H11" s="256" t="s">
        <v>1089</v>
      </c>
      <c r="I11" s="256" t="s">
        <v>1088</v>
      </c>
      <c r="J11" s="261"/>
      <c r="K11" s="262"/>
      <c r="L11" s="263"/>
      <c r="M11" s="267"/>
      <c r="N11" s="268"/>
      <c r="O11" s="269"/>
    </row>
    <row r="12" spans="1:15" ht="20.149999999999999" customHeight="1" thickBot="1" x14ac:dyDescent="0.4">
      <c r="A12" s="246"/>
      <c r="B12" s="155" t="s">
        <v>1240</v>
      </c>
      <c r="C12" s="156" t="s">
        <v>1100</v>
      </c>
      <c r="D12" s="157" t="s">
        <v>1150</v>
      </c>
      <c r="E12" s="249"/>
      <c r="F12" s="158" t="s">
        <v>1196</v>
      </c>
      <c r="G12" s="159" t="s">
        <v>1197</v>
      </c>
      <c r="H12" s="257"/>
      <c r="I12" s="257"/>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1367</v>
      </c>
      <c r="B16" s="100" t="str">
        <f>[1]PTEFoundryMelt!$C8</f>
        <v>7429-90-5</v>
      </c>
      <c r="C16" s="81" t="str">
        <f>IFERROR(IF(B16="No CAS","",INDEX('DEQ Pollutant List'!$C$7:$C$611,MATCH('3. Pollutant Emissions - EF'!B16,'DEQ Pollutant List'!$B$7:$B$611,0))),"")</f>
        <v>Aluminum and compounds</v>
      </c>
      <c r="D16" s="115">
        <f>IFERROR(IF(OR($B16="",$B16="No CAS"),INDEX('DEQ Pollutant List'!$A$7:$A$611,MATCH($C16,'DEQ Pollutant List'!$C$7:$C$611,0)),INDEX('DEQ Pollutant List'!$A$7:$A$611,MATCH($B16,'DEQ Pollutant List'!$B$7:$B$611,0))),"")</f>
        <v>13</v>
      </c>
      <c r="E16" s="101" t="s">
        <v>1427</v>
      </c>
      <c r="F16" s="102">
        <v>1.7288550000000001E-3</v>
      </c>
      <c r="G16" s="103">
        <v>1.7288550000000001E-3</v>
      </c>
      <c r="H16" s="83" t="s">
        <v>1433</v>
      </c>
      <c r="I16" s="104" t="s">
        <v>1434</v>
      </c>
      <c r="J16" s="102" t="s">
        <v>1435</v>
      </c>
      <c r="K16" s="105">
        <v>13.9345713</v>
      </c>
      <c r="L16" s="83" t="s">
        <v>1414</v>
      </c>
      <c r="M16" s="102" t="s">
        <v>1435</v>
      </c>
      <c r="N16" s="105">
        <v>5.3594505000000001E-2</v>
      </c>
      <c r="O16" s="83" t="s">
        <v>1414</v>
      </c>
    </row>
    <row r="17" spans="1:15" x14ac:dyDescent="0.35">
      <c r="A17" s="79" t="s">
        <v>1367</v>
      </c>
      <c r="B17" s="100" t="s">
        <v>75</v>
      </c>
      <c r="C17" s="81" t="str">
        <f>IFERROR(IF(B17="No CAS","",INDEX('DEQ Pollutant List'!$C$7:$C$611,MATCH('3. Pollutant Emissions - EF'!B17,'DEQ Pollutant List'!$B$7:$B$611,0))),"")</f>
        <v>Antimony and compounds</v>
      </c>
      <c r="D17" s="115">
        <f>IFERROR(IF(OR($B17="",$B17="No CAS"),INDEX('DEQ Pollutant List'!$A$7:$A$611,MATCH($C17,'DEQ Pollutant List'!$C$7:$C$611,0)),INDEX('DEQ Pollutant List'!$A$7:$A$611,MATCH($B17,'DEQ Pollutant List'!$B$7:$B$611,0))),"")</f>
        <v>33</v>
      </c>
      <c r="E17" s="101" t="s">
        <v>1427</v>
      </c>
      <c r="F17" s="102">
        <v>3.2445000000000002E-7</v>
      </c>
      <c r="G17" s="103">
        <v>3.2445000000000002E-7</v>
      </c>
      <c r="H17" s="83" t="s">
        <v>1433</v>
      </c>
      <c r="I17" s="104" t="s">
        <v>1434</v>
      </c>
      <c r="J17" s="102" t="s">
        <v>1435</v>
      </c>
      <c r="K17" s="105">
        <v>2.6150670000000004E-3</v>
      </c>
      <c r="L17" s="83" t="s">
        <v>1414</v>
      </c>
      <c r="M17" s="102" t="s">
        <v>1435</v>
      </c>
      <c r="N17" s="105">
        <v>1.0057949999999999E-5</v>
      </c>
      <c r="O17" s="83" t="s">
        <v>1414</v>
      </c>
    </row>
    <row r="18" spans="1:15" x14ac:dyDescent="0.35">
      <c r="A18" s="79" t="s">
        <v>1367</v>
      </c>
      <c r="B18" s="100" t="s">
        <v>81</v>
      </c>
      <c r="C18" s="81" t="str">
        <f>IFERROR(IF(B18="No CAS","",INDEX('DEQ Pollutant List'!$C$7:$C$611,MATCH('3. Pollutant Emissions - EF'!B18,'DEQ Pollutant List'!$B$7:$B$611,0))),"")</f>
        <v>Arsenic and compounds</v>
      </c>
      <c r="D18" s="115">
        <f>IFERROR(IF(OR($B18="",$B18="No CAS"),INDEX('DEQ Pollutant List'!$A$7:$A$611,MATCH($C18,'DEQ Pollutant List'!$C$7:$C$611,0)),INDEX('DEQ Pollutant List'!$A$7:$A$611,MATCH($B18,'DEQ Pollutant List'!$B$7:$B$611,0))),"")</f>
        <v>37</v>
      </c>
      <c r="E18" s="101" t="s">
        <v>1427</v>
      </c>
      <c r="F18" s="102">
        <v>1.9930500000000002E-7</v>
      </c>
      <c r="G18" s="103">
        <v>1.9930500000000002E-7</v>
      </c>
      <c r="H18" s="83" t="s">
        <v>1433</v>
      </c>
      <c r="I18" s="104" t="s">
        <v>1434</v>
      </c>
      <c r="J18" s="102" t="s">
        <v>1435</v>
      </c>
      <c r="K18" s="105">
        <v>1.6063983000000001E-3</v>
      </c>
      <c r="L18" s="83" t="s">
        <v>1414</v>
      </c>
      <c r="M18" s="102" t="s">
        <v>1435</v>
      </c>
      <c r="N18" s="105">
        <v>6.1784549999999996E-6</v>
      </c>
      <c r="O18" s="83" t="s">
        <v>1414</v>
      </c>
    </row>
    <row r="19" spans="1:15" x14ac:dyDescent="0.35">
      <c r="A19" s="79" t="s">
        <v>1367</v>
      </c>
      <c r="B19" s="100" t="s">
        <v>96</v>
      </c>
      <c r="C19" s="81" t="str">
        <f>IFERROR(IF(B19="No CAS","",INDEX('DEQ Pollutant List'!$C$7:$C$611,MATCH('3. Pollutant Emissions - EF'!B19,'DEQ Pollutant List'!$B$7:$B$611,0))),"")</f>
        <v>Barium and compounds</v>
      </c>
      <c r="D19" s="115">
        <f>IFERROR(IF(OR($B19="",$B19="No CAS"),INDEX('DEQ Pollutant List'!$A$7:$A$611,MATCH($C19,'DEQ Pollutant List'!$C$7:$C$611,0)),INDEX('DEQ Pollutant List'!$A$7:$A$611,MATCH($B19,'DEQ Pollutant List'!$B$7:$B$611,0))),"")</f>
        <v>45</v>
      </c>
      <c r="E19" s="101" t="s">
        <v>1427</v>
      </c>
      <c r="F19" s="102">
        <v>9.548100000000001E-6</v>
      </c>
      <c r="G19" s="103">
        <v>9.548100000000001E-6</v>
      </c>
      <c r="H19" s="83" t="s">
        <v>1433</v>
      </c>
      <c r="I19" s="104" t="s">
        <v>1434</v>
      </c>
      <c r="J19" s="102" t="s">
        <v>1435</v>
      </c>
      <c r="K19" s="105">
        <v>7.6957686000000011E-2</v>
      </c>
      <c r="L19" s="83" t="s">
        <v>1414</v>
      </c>
      <c r="M19" s="102" t="s">
        <v>1435</v>
      </c>
      <c r="N19" s="105">
        <v>2.9599110000000004E-4</v>
      </c>
      <c r="O19" s="83" t="s">
        <v>1414</v>
      </c>
    </row>
    <row r="20" spans="1:15" x14ac:dyDescent="0.35">
      <c r="A20" s="79" t="s">
        <v>1367</v>
      </c>
      <c r="B20" s="100" t="s">
        <v>113</v>
      </c>
      <c r="C20" s="81" t="str">
        <f>IFERROR(IF(B20="No CAS","",INDEX('DEQ Pollutant List'!$C$7:$C$611,MATCH('3. Pollutant Emissions - EF'!B20,'DEQ Pollutant List'!$B$7:$B$611,0))),"")</f>
        <v>Beryllium and compounds</v>
      </c>
      <c r="D20" s="115">
        <f>IFERROR(IF(OR($B20="",$B20="No CAS"),INDEX('DEQ Pollutant List'!$A$7:$A$611,MATCH($C20,'DEQ Pollutant List'!$C$7:$C$611,0)),INDEX('DEQ Pollutant List'!$A$7:$A$611,MATCH($B20,'DEQ Pollutant List'!$B$7:$B$611,0))),"")</f>
        <v>58</v>
      </c>
      <c r="E20" s="101" t="s">
        <v>1427</v>
      </c>
      <c r="F20" s="102">
        <v>1.2051E-8</v>
      </c>
      <c r="G20" s="103">
        <v>1.2051E-8</v>
      </c>
      <c r="H20" s="83" t="s">
        <v>1433</v>
      </c>
      <c r="I20" s="104" t="s">
        <v>1434</v>
      </c>
      <c r="J20" s="102" t="s">
        <v>1435</v>
      </c>
      <c r="K20" s="105">
        <v>9.7131059999999993E-5</v>
      </c>
      <c r="L20" s="83" t="s">
        <v>1414</v>
      </c>
      <c r="M20" s="102" t="s">
        <v>1435</v>
      </c>
      <c r="N20" s="105">
        <v>3.7358100000000002E-7</v>
      </c>
      <c r="O20" s="83" t="s">
        <v>1414</v>
      </c>
    </row>
    <row r="21" spans="1:15" x14ac:dyDescent="0.35">
      <c r="A21" s="79" t="s">
        <v>1367</v>
      </c>
      <c r="B21" s="100" t="s">
        <v>154</v>
      </c>
      <c r="C21" s="81" t="str">
        <f>IFERROR(IF(B21="No CAS","",INDEX('DEQ Pollutant List'!$C$7:$C$611,MATCH('3. Pollutant Emissions - EF'!B21,'DEQ Pollutant List'!$B$7:$B$611,0))),"")</f>
        <v>Cadmium and compounds</v>
      </c>
      <c r="D21" s="115">
        <f>IFERROR(IF(OR($B21="",$B21="No CAS"),INDEX('DEQ Pollutant List'!$A$7:$A$611,MATCH($C21,'DEQ Pollutant List'!$C$7:$C$611,0)),INDEX('DEQ Pollutant List'!$A$7:$A$611,MATCH($B21,'DEQ Pollutant List'!$B$7:$B$611,0))),"")</f>
        <v>83</v>
      </c>
      <c r="E21" s="101" t="s">
        <v>1427</v>
      </c>
      <c r="F21" s="102">
        <v>1.2051000000000001E-7</v>
      </c>
      <c r="G21" s="103">
        <v>1.2051000000000001E-7</v>
      </c>
      <c r="H21" s="83" t="s">
        <v>1433</v>
      </c>
      <c r="I21" s="104" t="s">
        <v>1434</v>
      </c>
      <c r="J21" s="102" t="s">
        <v>1435</v>
      </c>
      <c r="K21" s="105">
        <v>9.7131060000000017E-4</v>
      </c>
      <c r="L21" s="83" t="s">
        <v>1414</v>
      </c>
      <c r="M21" s="102" t="s">
        <v>1435</v>
      </c>
      <c r="N21" s="105">
        <v>3.7358099999999997E-6</v>
      </c>
      <c r="O21" s="83" t="s">
        <v>1414</v>
      </c>
    </row>
    <row r="22" spans="1:15" x14ac:dyDescent="0.35">
      <c r="A22" s="79" t="s">
        <v>1367</v>
      </c>
      <c r="B22" s="100" t="s">
        <v>230</v>
      </c>
      <c r="C22" s="81" t="str">
        <f>IFERROR(IF(B22="No CAS","",INDEX('DEQ Pollutant List'!$C$7:$C$611,MATCH('3. Pollutant Emissions - EF'!B22,'DEQ Pollutant List'!$B$7:$B$611,0))),"")</f>
        <v>Chromium VI, chromate and dichromate particulate</v>
      </c>
      <c r="D22" s="115">
        <f>IFERROR(IF(OR($B22="",$B22="No CAS"),INDEX('DEQ Pollutant List'!$A$7:$A$611,MATCH($C22,'DEQ Pollutant List'!$C$7:$C$611,0)),INDEX('DEQ Pollutant List'!$A$7:$A$611,MATCH($B22,'DEQ Pollutant List'!$B$7:$B$611,0))),"")</f>
        <v>136</v>
      </c>
      <c r="E22" s="101" t="s">
        <v>1427</v>
      </c>
      <c r="F22" s="102">
        <v>2.5144875000000004E-8</v>
      </c>
      <c r="G22" s="103">
        <v>2.5144875000000004E-8</v>
      </c>
      <c r="H22" s="83" t="s">
        <v>1433</v>
      </c>
      <c r="I22" s="104" t="s">
        <v>1434</v>
      </c>
      <c r="J22" s="102" t="s">
        <v>1435</v>
      </c>
      <c r="K22" s="105">
        <v>2.0266769250000004E-4</v>
      </c>
      <c r="L22" s="83" t="s">
        <v>1414</v>
      </c>
      <c r="M22" s="102" t="s">
        <v>1435</v>
      </c>
      <c r="N22" s="105">
        <v>7.7949112500000001E-7</v>
      </c>
      <c r="O22" s="83" t="s">
        <v>1414</v>
      </c>
    </row>
    <row r="23" spans="1:15" x14ac:dyDescent="0.35">
      <c r="A23" s="79" t="s">
        <v>1367</v>
      </c>
      <c r="B23" s="100" t="s">
        <v>234</v>
      </c>
      <c r="C23" s="81" t="str">
        <f>IFERROR(IF(B23="No CAS","",INDEX('DEQ Pollutant List'!$C$7:$C$611,MATCH('3. Pollutant Emissions - EF'!B23,'DEQ Pollutant List'!$B$7:$B$611,0))),"")</f>
        <v>Cobalt and compounds</v>
      </c>
      <c r="D23" s="115">
        <f>IFERROR(IF(OR($B23="",$B23="No CAS"),INDEX('DEQ Pollutant List'!$A$7:$A$611,MATCH($C23,'DEQ Pollutant List'!$C$7:$C$611,0)),INDEX('DEQ Pollutant List'!$A$7:$A$611,MATCH($B23,'DEQ Pollutant List'!$B$7:$B$611,0))),"")</f>
        <v>146</v>
      </c>
      <c r="E23" s="101" t="s">
        <v>1427</v>
      </c>
      <c r="F23" s="102">
        <v>3.1286250000000008E-7</v>
      </c>
      <c r="G23" s="103">
        <v>3.1286250000000008E-7</v>
      </c>
      <c r="H23" s="83" t="s">
        <v>1433</v>
      </c>
      <c r="I23" s="104" t="s">
        <v>1434</v>
      </c>
      <c r="J23" s="102" t="s">
        <v>1435</v>
      </c>
      <c r="K23" s="105">
        <v>2.5216717500000005E-3</v>
      </c>
      <c r="L23" s="83" t="s">
        <v>1414</v>
      </c>
      <c r="M23" s="102" t="s">
        <v>1435</v>
      </c>
      <c r="N23" s="105">
        <v>9.6987375000000018E-6</v>
      </c>
      <c r="O23" s="83" t="s">
        <v>1414</v>
      </c>
    </row>
    <row r="24" spans="1:15" x14ac:dyDescent="0.35">
      <c r="A24" s="79" t="s">
        <v>1367</v>
      </c>
      <c r="B24" s="100" t="s">
        <v>236</v>
      </c>
      <c r="C24" s="81" t="str">
        <f>IFERROR(IF(B24="No CAS","",INDEX('DEQ Pollutant List'!$C$7:$C$611,MATCH('3. Pollutant Emissions - EF'!B24,'DEQ Pollutant List'!$B$7:$B$611,0))),"")</f>
        <v>Copper and compounds</v>
      </c>
      <c r="D24" s="115">
        <f>IFERROR(IF(OR($B24="",$B24="No CAS"),INDEX('DEQ Pollutant List'!$A$7:$A$611,MATCH($C24,'DEQ Pollutant List'!$C$7:$C$611,0)),INDEX('DEQ Pollutant List'!$A$7:$A$611,MATCH($B24,'DEQ Pollutant List'!$B$7:$B$611,0))),"")</f>
        <v>149</v>
      </c>
      <c r="E24" s="101" t="s">
        <v>1427</v>
      </c>
      <c r="F24" s="102">
        <v>4.4264250000000012E-5</v>
      </c>
      <c r="G24" s="103">
        <v>4.4264250000000012E-5</v>
      </c>
      <c r="H24" s="83" t="s">
        <v>1433</v>
      </c>
      <c r="I24" s="104" t="s">
        <v>1434</v>
      </c>
      <c r="J24" s="102" t="s">
        <v>1435</v>
      </c>
      <c r="K24" s="105">
        <v>0.35676985500000008</v>
      </c>
      <c r="L24" s="83" t="s">
        <v>1414</v>
      </c>
      <c r="M24" s="102" t="s">
        <v>1435</v>
      </c>
      <c r="N24" s="105">
        <v>1.3721917500000003E-3</v>
      </c>
      <c r="O24" s="83" t="s">
        <v>1414</v>
      </c>
    </row>
    <row r="25" spans="1:15" x14ac:dyDescent="0.35">
      <c r="A25" s="79" t="s">
        <v>1367</v>
      </c>
      <c r="B25" s="100" t="s">
        <v>512</v>
      </c>
      <c r="C25" s="81" t="str">
        <f>IFERROR(IF(B25="No CAS","",INDEX('DEQ Pollutant List'!$C$7:$C$611,MATCH('3. Pollutant Emissions - EF'!B25,'DEQ Pollutant List'!$B$7:$B$611,0))),"")</f>
        <v>Lead and compounds</v>
      </c>
      <c r="D25" s="115">
        <f>IFERROR(IF(OR($B25="",$B25="No CAS"),INDEX('DEQ Pollutant List'!$A$7:$A$611,MATCH($C25,'DEQ Pollutant List'!$C$7:$C$611,0)),INDEX('DEQ Pollutant List'!$A$7:$A$611,MATCH($B25,'DEQ Pollutant List'!$B$7:$B$611,0))),"")</f>
        <v>305</v>
      </c>
      <c r="E25" s="101" t="s">
        <v>1427</v>
      </c>
      <c r="F25" s="102">
        <v>5.7937500000000002E-6</v>
      </c>
      <c r="G25" s="103">
        <v>5.7937500000000002E-6</v>
      </c>
      <c r="H25" s="83" t="s">
        <v>1433</v>
      </c>
      <c r="I25" s="104" t="s">
        <v>1434</v>
      </c>
      <c r="J25" s="102" t="s">
        <v>1435</v>
      </c>
      <c r="K25" s="105">
        <v>4.6697625000000006E-2</v>
      </c>
      <c r="L25" s="83" t="s">
        <v>1414</v>
      </c>
      <c r="M25" s="102" t="s">
        <v>1435</v>
      </c>
      <c r="N25" s="105">
        <v>1.7960624999999996E-4</v>
      </c>
      <c r="O25" s="83" t="s">
        <v>1414</v>
      </c>
    </row>
    <row r="26" spans="1:15" x14ac:dyDescent="0.35">
      <c r="A26" s="79" t="s">
        <v>1367</v>
      </c>
      <c r="B26" s="100" t="s">
        <v>518</v>
      </c>
      <c r="C26" s="81" t="str">
        <f>IFERROR(IF(B26="No CAS","",INDEX('DEQ Pollutant List'!$C$7:$C$611,MATCH('3. Pollutant Emissions - EF'!B26,'DEQ Pollutant List'!$B$7:$B$611,0))),"")</f>
        <v>Manganese and compounds</v>
      </c>
      <c r="D26" s="115">
        <f>IFERROR(IF(OR($B26="",$B26="No CAS"),INDEX('DEQ Pollutant List'!$A$7:$A$611,MATCH($C26,'DEQ Pollutant List'!$C$7:$C$611,0)),INDEX('DEQ Pollutant List'!$A$7:$A$611,MATCH($B26,'DEQ Pollutant List'!$B$7:$B$611,0))),"")</f>
        <v>312</v>
      </c>
      <c r="E26" s="101" t="s">
        <v>1427</v>
      </c>
      <c r="F26" s="102">
        <v>1.5017399999999999E-4</v>
      </c>
      <c r="G26" s="103">
        <v>1.5017399999999999E-4</v>
      </c>
      <c r="H26" s="83" t="s">
        <v>1433</v>
      </c>
      <c r="I26" s="104" t="s">
        <v>1434</v>
      </c>
      <c r="J26" s="102" t="s">
        <v>1435</v>
      </c>
      <c r="K26" s="105">
        <v>1.21040244</v>
      </c>
      <c r="L26" s="83" t="s">
        <v>1414</v>
      </c>
      <c r="M26" s="102" t="s">
        <v>1435</v>
      </c>
      <c r="N26" s="105">
        <v>4.6553939999999993E-3</v>
      </c>
      <c r="O26" s="83" t="s">
        <v>1414</v>
      </c>
    </row>
    <row r="27" spans="1:15" x14ac:dyDescent="0.35">
      <c r="A27" s="79" t="s">
        <v>1367</v>
      </c>
      <c r="B27" s="100" t="s">
        <v>583</v>
      </c>
      <c r="C27" s="81"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101" t="s">
        <v>1427</v>
      </c>
      <c r="F27" s="102">
        <v>7.0220249999999999E-6</v>
      </c>
      <c r="G27" s="103">
        <v>7.0220249999999999E-6</v>
      </c>
      <c r="H27" s="83" t="s">
        <v>1433</v>
      </c>
      <c r="I27" s="104" t="s">
        <v>1434</v>
      </c>
      <c r="J27" s="102" t="s">
        <v>1435</v>
      </c>
      <c r="K27" s="105">
        <v>5.6597521499999998E-2</v>
      </c>
      <c r="L27" s="83" t="s">
        <v>1414</v>
      </c>
      <c r="M27" s="102" t="s">
        <v>1435</v>
      </c>
      <c r="N27" s="105">
        <v>2.1768277500000001E-4</v>
      </c>
      <c r="O27" s="83" t="s">
        <v>1414</v>
      </c>
    </row>
    <row r="28" spans="1:15" x14ac:dyDescent="0.35">
      <c r="A28" s="79" t="s">
        <v>1367</v>
      </c>
      <c r="B28" s="100" t="s">
        <v>945</v>
      </c>
      <c r="C28" s="81" t="str">
        <f>IFERROR(IF(B28="No CAS","",INDEX('DEQ Pollutant List'!$C$7:$C$611,MATCH('3. Pollutant Emissions - EF'!B28,'DEQ Pollutant List'!$B$7:$B$611,0))),"")</f>
        <v>Selenium and compounds</v>
      </c>
      <c r="D28" s="115">
        <f>IFERROR(IF(OR($B28="",$B28="No CAS"),INDEX('DEQ Pollutant List'!$A$7:$A$611,MATCH($C28,'DEQ Pollutant List'!$C$7:$C$611,0)),INDEX('DEQ Pollutant List'!$A$7:$A$611,MATCH($B28,'DEQ Pollutant List'!$B$7:$B$611,0))),"")</f>
        <v>575</v>
      </c>
      <c r="E28" s="101" t="s">
        <v>1427</v>
      </c>
      <c r="F28" s="102">
        <v>6.013912500000001E-8</v>
      </c>
      <c r="G28" s="103">
        <v>6.013912500000001E-8</v>
      </c>
      <c r="H28" s="83" t="s">
        <v>1433</v>
      </c>
      <c r="I28" s="104" t="s">
        <v>1434</v>
      </c>
      <c r="J28" s="102" t="s">
        <v>1435</v>
      </c>
      <c r="K28" s="105">
        <v>4.8472134750000004E-4</v>
      </c>
      <c r="L28" s="83" t="s">
        <v>1414</v>
      </c>
      <c r="M28" s="102" t="s">
        <v>1435</v>
      </c>
      <c r="N28" s="105">
        <v>1.8643128750000001E-6</v>
      </c>
      <c r="O28" s="83" t="s">
        <v>1414</v>
      </c>
    </row>
    <row r="29" spans="1:15" x14ac:dyDescent="0.35">
      <c r="A29" s="79" t="s">
        <v>1367</v>
      </c>
      <c r="B29" s="100" t="s">
        <v>951</v>
      </c>
      <c r="C29" s="81" t="str">
        <f>IFERROR(IF(B29="No CAS","",INDEX('DEQ Pollutant List'!$C$7:$C$611,MATCH('3. Pollutant Emissions - EF'!B29,'DEQ Pollutant List'!$B$7:$B$611,0))),"")</f>
        <v>Silver and compounds</v>
      </c>
      <c r="D29" s="115">
        <f>IFERROR(IF(OR($B29="",$B29="No CAS"),INDEX('DEQ Pollutant List'!$A$7:$A$611,MATCH($C29,'DEQ Pollutant List'!$C$7:$C$611,0)),INDEX('DEQ Pollutant List'!$A$7:$A$611,MATCH($B29,'DEQ Pollutant List'!$B$7:$B$611,0))),"")</f>
        <v>580</v>
      </c>
      <c r="E29" s="101" t="s">
        <v>1427</v>
      </c>
      <c r="F29" s="102">
        <v>1.2051000000000001E-7</v>
      </c>
      <c r="G29" s="103">
        <v>1.2051000000000001E-7</v>
      </c>
      <c r="H29" s="83" t="s">
        <v>1433</v>
      </c>
      <c r="I29" s="104" t="s">
        <v>1434</v>
      </c>
      <c r="J29" s="102" t="s">
        <v>1435</v>
      </c>
      <c r="K29" s="105">
        <v>9.7131060000000017E-4</v>
      </c>
      <c r="L29" s="83" t="s">
        <v>1414</v>
      </c>
      <c r="M29" s="102" t="s">
        <v>1435</v>
      </c>
      <c r="N29" s="105">
        <v>3.7358099999999997E-6</v>
      </c>
      <c r="O29" s="83" t="s">
        <v>1414</v>
      </c>
    </row>
    <row r="30" spans="1:15" x14ac:dyDescent="0.35">
      <c r="A30" s="79" t="s">
        <v>1367</v>
      </c>
      <c r="B30" s="100" t="s">
        <v>985</v>
      </c>
      <c r="C30" s="81" t="str">
        <f>IFERROR(IF(B30="No CAS","",INDEX('DEQ Pollutant List'!$C$7:$C$611,MATCH('3. Pollutant Emissions - EF'!B30,'DEQ Pollutant List'!$B$7:$B$611,0))),"")</f>
        <v>Thallium and compounds</v>
      </c>
      <c r="D30" s="115">
        <f>IFERROR(IF(OR($B30="",$B30="No CAS"),INDEX('DEQ Pollutant List'!$A$7:$A$611,MATCH($C30,'DEQ Pollutant List'!$C$7:$C$611,0)),INDEX('DEQ Pollutant List'!$A$7:$A$611,MATCH($B30,'DEQ Pollutant List'!$B$7:$B$611,0))),"")</f>
        <v>595</v>
      </c>
      <c r="E30" s="101" t="s">
        <v>1427</v>
      </c>
      <c r="F30" s="102">
        <v>1.2051E-8</v>
      </c>
      <c r="G30" s="103">
        <v>1.2051E-8</v>
      </c>
      <c r="H30" s="83" t="s">
        <v>1433</v>
      </c>
      <c r="I30" s="104" t="s">
        <v>1434</v>
      </c>
      <c r="J30" s="102" t="s">
        <v>1435</v>
      </c>
      <c r="K30" s="105">
        <v>9.7131059999999993E-5</v>
      </c>
      <c r="L30" s="83" t="s">
        <v>1414</v>
      </c>
      <c r="M30" s="102" t="s">
        <v>1435</v>
      </c>
      <c r="N30" s="105">
        <v>3.7358100000000002E-7</v>
      </c>
      <c r="O30" s="83" t="s">
        <v>1414</v>
      </c>
    </row>
    <row r="31" spans="1:15" x14ac:dyDescent="0.35">
      <c r="A31" s="79" t="s">
        <v>1367</v>
      </c>
      <c r="B31" s="100" t="s">
        <v>1055</v>
      </c>
      <c r="C31" s="81" t="str">
        <f>IFERROR(IF(B31="No CAS","",INDEX('DEQ Pollutant List'!$C$7:$C$611,MATCH('3. Pollutant Emissions - EF'!B31,'DEQ Pollutant List'!$B$7:$B$611,0))),"")</f>
        <v>Vanadium (fume or dust)</v>
      </c>
      <c r="D31" s="115">
        <f>IFERROR(IF(OR($B31="",$B31="No CAS"),INDEX('DEQ Pollutant List'!$A$7:$A$611,MATCH($C31,'DEQ Pollutant List'!$C$7:$C$611,0)),INDEX('DEQ Pollutant List'!$A$7:$A$611,MATCH($B31,'DEQ Pollutant List'!$B$7:$B$611,0))),"")</f>
        <v>620</v>
      </c>
      <c r="E31" s="101" t="s">
        <v>1427</v>
      </c>
      <c r="F31" s="102">
        <v>1.3441500000000003E-6</v>
      </c>
      <c r="G31" s="103">
        <v>1.3441500000000003E-6</v>
      </c>
      <c r="H31" s="83" t="s">
        <v>1433</v>
      </c>
      <c r="I31" s="104" t="s">
        <v>1434</v>
      </c>
      <c r="J31" s="102" t="s">
        <v>1435</v>
      </c>
      <c r="K31" s="105">
        <v>1.0833849000000001E-2</v>
      </c>
      <c r="L31" s="83" t="s">
        <v>1414</v>
      </c>
      <c r="M31" s="102" t="s">
        <v>1435</v>
      </c>
      <c r="N31" s="105">
        <v>4.166865E-5</v>
      </c>
      <c r="O31" s="83" t="s">
        <v>1414</v>
      </c>
    </row>
    <row r="32" spans="1:15" x14ac:dyDescent="0.35">
      <c r="A32" s="79" t="s">
        <v>1367</v>
      </c>
      <c r="B32" s="100" t="s">
        <v>1076</v>
      </c>
      <c r="C32" s="81" t="str">
        <f>IFERROR(IF(B32="No CAS","",INDEX('DEQ Pollutant List'!$C$7:$C$611,MATCH('3. Pollutant Emissions - EF'!B32,'DEQ Pollutant List'!$B$7:$B$611,0))),"")</f>
        <v>Zinc and compounds</v>
      </c>
      <c r="D32" s="115">
        <f>IFERROR(IF(OR($B32="",$B32="No CAS"),INDEX('DEQ Pollutant List'!$A$7:$A$611,MATCH($C32,'DEQ Pollutant List'!$C$7:$C$611,0)),INDEX('DEQ Pollutant List'!$A$7:$A$611,MATCH($B32,'DEQ Pollutant List'!$B$7:$B$611,0))),"")</f>
        <v>632</v>
      </c>
      <c r="E32" s="101" t="s">
        <v>1427</v>
      </c>
      <c r="F32" s="102">
        <v>4.2873750000000006E-5</v>
      </c>
      <c r="G32" s="103">
        <v>4.2873750000000006E-5</v>
      </c>
      <c r="H32" s="83" t="s">
        <v>1433</v>
      </c>
      <c r="I32" s="104" t="s">
        <v>1434</v>
      </c>
      <c r="J32" s="102" t="s">
        <v>1435</v>
      </c>
      <c r="K32" s="105">
        <v>0.34556242500000001</v>
      </c>
      <c r="L32" s="83" t="s">
        <v>1414</v>
      </c>
      <c r="M32" s="102" t="s">
        <v>1435</v>
      </c>
      <c r="N32" s="105">
        <v>1.32908625E-3</v>
      </c>
      <c r="O32" s="83" t="s">
        <v>1414</v>
      </c>
    </row>
    <row r="33" spans="1:15" x14ac:dyDescent="0.35">
      <c r="A33" s="79" t="s">
        <v>1369</v>
      </c>
      <c r="B33" s="100" t="s">
        <v>40</v>
      </c>
      <c r="C33" s="81" t="str">
        <f>IFERROR(IF(B33="No CAS","",INDEX('DEQ Pollutant List'!$C$7:$C$611,MATCH('3. Pollutant Emissions - EF'!B33,'DEQ Pollutant List'!$B$7:$B$611,0))),"")</f>
        <v>Aluminum and compounds</v>
      </c>
      <c r="D33" s="115">
        <f>IFERROR(IF(OR($B33="",$B33="No CAS"),INDEX('DEQ Pollutant List'!$A$7:$A$611,MATCH($C33,'DEQ Pollutant List'!$C$7:$C$611,0)),INDEX('DEQ Pollutant List'!$A$7:$A$611,MATCH($B33,'DEQ Pollutant List'!$B$7:$B$611,0))),"")</f>
        <v>13</v>
      </c>
      <c r="E33" s="101" t="s">
        <v>1427</v>
      </c>
      <c r="F33" s="102">
        <v>8.0679900000000006E-3</v>
      </c>
      <c r="G33" s="103">
        <v>8.0679900000000006E-3</v>
      </c>
      <c r="H33" s="83" t="s">
        <v>1433</v>
      </c>
      <c r="I33" s="104" t="s">
        <v>1434</v>
      </c>
      <c r="J33" s="102" t="s">
        <v>1435</v>
      </c>
      <c r="K33" s="105">
        <v>65.027999399999999</v>
      </c>
      <c r="L33" s="83" t="s">
        <v>1414</v>
      </c>
      <c r="M33" s="102" t="s">
        <v>1435</v>
      </c>
      <c r="N33" s="105">
        <v>0.25010769000000005</v>
      </c>
      <c r="O33" s="83" t="s">
        <v>1414</v>
      </c>
    </row>
    <row r="34" spans="1:15" x14ac:dyDescent="0.35">
      <c r="A34" s="79" t="s">
        <v>1369</v>
      </c>
      <c r="B34" s="100" t="s">
        <v>75</v>
      </c>
      <c r="C34" s="81" t="str">
        <f>IFERROR(IF(B34="No CAS","",INDEX('DEQ Pollutant List'!$C$7:$C$611,MATCH('3. Pollutant Emissions - EF'!B34,'DEQ Pollutant List'!$B$7:$B$611,0))),"")</f>
        <v>Antimony and compounds</v>
      </c>
      <c r="D34" s="115">
        <f>IFERROR(IF(OR($B34="",$B34="No CAS"),INDEX('DEQ Pollutant List'!$A$7:$A$611,MATCH($C34,'DEQ Pollutant List'!$C$7:$C$611,0)),INDEX('DEQ Pollutant List'!$A$7:$A$611,MATCH($B34,'DEQ Pollutant List'!$B$7:$B$611,0))),"")</f>
        <v>33</v>
      </c>
      <c r="E34" s="101" t="s">
        <v>1427</v>
      </c>
      <c r="F34" s="102">
        <v>1.5141E-6</v>
      </c>
      <c r="G34" s="103">
        <v>1.5141E-6</v>
      </c>
      <c r="H34" s="83" t="s">
        <v>1433</v>
      </c>
      <c r="I34" s="104" t="s">
        <v>1434</v>
      </c>
      <c r="J34" s="102" t="s">
        <v>1435</v>
      </c>
      <c r="K34" s="105">
        <v>1.2203646E-2</v>
      </c>
      <c r="L34" s="83" t="s">
        <v>1414</v>
      </c>
      <c r="M34" s="102" t="s">
        <v>1435</v>
      </c>
      <c r="N34" s="105">
        <v>4.6937100000000008E-5</v>
      </c>
      <c r="O34" s="83" t="s">
        <v>1414</v>
      </c>
    </row>
    <row r="35" spans="1:15" x14ac:dyDescent="0.35">
      <c r="A35" s="79" t="s">
        <v>1369</v>
      </c>
      <c r="B35" s="100" t="s">
        <v>81</v>
      </c>
      <c r="C35" s="81" t="str">
        <f>IFERROR(IF(B35="No CAS","",INDEX('DEQ Pollutant List'!$C$7:$C$611,MATCH('3. Pollutant Emissions - EF'!B35,'DEQ Pollutant List'!$B$7:$B$611,0))),"")</f>
        <v>Arsenic and compounds</v>
      </c>
      <c r="D35" s="115">
        <f>IFERROR(IF(OR($B35="",$B35="No CAS"),INDEX('DEQ Pollutant List'!$A$7:$A$611,MATCH($C35,'DEQ Pollutant List'!$C$7:$C$611,0)),INDEX('DEQ Pollutant List'!$A$7:$A$611,MATCH($B35,'DEQ Pollutant List'!$B$7:$B$611,0))),"")</f>
        <v>37</v>
      </c>
      <c r="E35" s="101" t="s">
        <v>1427</v>
      </c>
      <c r="F35" s="102">
        <v>9.3009000000000014E-7</v>
      </c>
      <c r="G35" s="103">
        <v>9.3009000000000014E-7</v>
      </c>
      <c r="H35" s="83" t="s">
        <v>1433</v>
      </c>
      <c r="I35" s="104" t="s">
        <v>1434</v>
      </c>
      <c r="J35" s="102" t="s">
        <v>1435</v>
      </c>
      <c r="K35" s="105">
        <v>7.4965254000000005E-3</v>
      </c>
      <c r="L35" s="83" t="s">
        <v>1414</v>
      </c>
      <c r="M35" s="102" t="s">
        <v>1435</v>
      </c>
      <c r="N35" s="105">
        <v>2.8832790000000009E-5</v>
      </c>
      <c r="O35" s="83" t="s">
        <v>1414</v>
      </c>
    </row>
    <row r="36" spans="1:15" x14ac:dyDescent="0.35">
      <c r="A36" s="79" t="s">
        <v>1369</v>
      </c>
      <c r="B36" s="100" t="s">
        <v>96</v>
      </c>
      <c r="C36" s="81" t="str">
        <f>IFERROR(IF(B36="No CAS","",INDEX('DEQ Pollutant List'!$C$7:$C$611,MATCH('3. Pollutant Emissions - EF'!B36,'DEQ Pollutant List'!$B$7:$B$611,0))),"")</f>
        <v>Barium and compounds</v>
      </c>
      <c r="D36" s="115">
        <f>IFERROR(IF(OR($B36="",$B36="No CAS"),INDEX('DEQ Pollutant List'!$A$7:$A$611,MATCH($C36,'DEQ Pollutant List'!$C$7:$C$611,0)),INDEX('DEQ Pollutant List'!$A$7:$A$611,MATCH($B36,'DEQ Pollutant List'!$B$7:$B$611,0))),"")</f>
        <v>45</v>
      </c>
      <c r="E36" s="101" t="s">
        <v>1427</v>
      </c>
      <c r="F36" s="102">
        <v>4.4557800000000002E-5</v>
      </c>
      <c r="G36" s="103">
        <v>4.4557800000000002E-5</v>
      </c>
      <c r="H36" s="83" t="s">
        <v>1433</v>
      </c>
      <c r="I36" s="104" t="s">
        <v>1434</v>
      </c>
      <c r="J36" s="102" t="s">
        <v>1435</v>
      </c>
      <c r="K36" s="105">
        <v>0.35913586800000002</v>
      </c>
      <c r="L36" s="83" t="s">
        <v>1414</v>
      </c>
      <c r="M36" s="102" t="s">
        <v>1435</v>
      </c>
      <c r="N36" s="105">
        <v>1.3812918000000003E-3</v>
      </c>
      <c r="O36" s="83" t="s">
        <v>1414</v>
      </c>
    </row>
    <row r="37" spans="1:15" x14ac:dyDescent="0.35">
      <c r="A37" s="79" t="s">
        <v>1369</v>
      </c>
      <c r="B37" s="100" t="s">
        <v>113</v>
      </c>
      <c r="C37" s="81" t="str">
        <f>IFERROR(IF(B37="No CAS","",INDEX('DEQ Pollutant List'!$C$7:$C$611,MATCH('3. Pollutant Emissions - EF'!B37,'DEQ Pollutant List'!$B$7:$B$611,0))),"")</f>
        <v>Beryllium and compounds</v>
      </c>
      <c r="D37" s="115">
        <f>IFERROR(IF(OR($B37="",$B37="No CAS"),INDEX('DEQ Pollutant List'!$A$7:$A$611,MATCH($C37,'DEQ Pollutant List'!$C$7:$C$611,0)),INDEX('DEQ Pollutant List'!$A$7:$A$611,MATCH($B37,'DEQ Pollutant List'!$B$7:$B$611,0))),"")</f>
        <v>58</v>
      </c>
      <c r="E37" s="101" t="s">
        <v>1427</v>
      </c>
      <c r="F37" s="102">
        <v>5.6238000000000004E-8</v>
      </c>
      <c r="G37" s="103">
        <v>5.6238000000000004E-8</v>
      </c>
      <c r="H37" s="83" t="s">
        <v>1433</v>
      </c>
      <c r="I37" s="104" t="s">
        <v>1434</v>
      </c>
      <c r="J37" s="102" t="s">
        <v>1435</v>
      </c>
      <c r="K37" s="105">
        <v>4.5327828000000001E-4</v>
      </c>
      <c r="L37" s="83" t="s">
        <v>1414</v>
      </c>
      <c r="M37" s="102" t="s">
        <v>1435</v>
      </c>
      <c r="N37" s="105">
        <v>1.7433780000000001E-6</v>
      </c>
      <c r="O37" s="83" t="s">
        <v>1414</v>
      </c>
    </row>
    <row r="38" spans="1:15" x14ac:dyDescent="0.35">
      <c r="A38" s="79" t="s">
        <v>1369</v>
      </c>
      <c r="B38" s="100" t="s">
        <v>154</v>
      </c>
      <c r="C38" s="81" t="str">
        <f>IFERROR(IF(B38="No CAS","",INDEX('DEQ Pollutant List'!$C$7:$C$611,MATCH('3. Pollutant Emissions - EF'!B38,'DEQ Pollutant List'!$B$7:$B$611,0))),"")</f>
        <v>Cadmium and compounds</v>
      </c>
      <c r="D38" s="115">
        <f>IFERROR(IF(OR($B38="",$B38="No CAS"),INDEX('DEQ Pollutant List'!$A$7:$A$611,MATCH($C38,'DEQ Pollutant List'!$C$7:$C$611,0)),INDEX('DEQ Pollutant List'!$A$7:$A$611,MATCH($B38,'DEQ Pollutant List'!$B$7:$B$611,0))),"")</f>
        <v>83</v>
      </c>
      <c r="E38" s="101" t="s">
        <v>1427</v>
      </c>
      <c r="F38" s="102">
        <v>5.6238000000000009E-7</v>
      </c>
      <c r="G38" s="103">
        <v>5.6238000000000009E-7</v>
      </c>
      <c r="H38" s="83" t="s">
        <v>1433</v>
      </c>
      <c r="I38" s="104" t="s">
        <v>1434</v>
      </c>
      <c r="J38" s="102" t="s">
        <v>1435</v>
      </c>
      <c r="K38" s="105">
        <v>4.5327828000000002E-3</v>
      </c>
      <c r="L38" s="83" t="s">
        <v>1414</v>
      </c>
      <c r="M38" s="102" t="s">
        <v>1435</v>
      </c>
      <c r="N38" s="105">
        <v>1.7433780000000004E-5</v>
      </c>
      <c r="O38" s="83" t="s">
        <v>1414</v>
      </c>
    </row>
    <row r="39" spans="1:15" x14ac:dyDescent="0.35">
      <c r="A39" s="79" t="s">
        <v>1369</v>
      </c>
      <c r="B39" s="100" t="s">
        <v>230</v>
      </c>
      <c r="C39" s="81" t="str">
        <f>IFERROR(IF(B39="No CAS","",INDEX('DEQ Pollutant List'!$C$7:$C$611,MATCH('3. Pollutant Emissions - EF'!B39,'DEQ Pollutant List'!$B$7:$B$611,0))),"")</f>
        <v>Chromium VI, chromate and dichromate particulate</v>
      </c>
      <c r="D39" s="115">
        <f>IFERROR(IF(OR($B39="",$B39="No CAS"),INDEX('DEQ Pollutant List'!$A$7:$A$611,MATCH($C39,'DEQ Pollutant List'!$C$7:$C$611,0)),INDEX('DEQ Pollutant List'!$A$7:$A$611,MATCH($B39,'DEQ Pollutant List'!$B$7:$B$611,0))),"")</f>
        <v>136</v>
      </c>
      <c r="E39" s="101" t="s">
        <v>1427</v>
      </c>
      <c r="F39" s="102">
        <v>1.1734275000000001E-7</v>
      </c>
      <c r="G39" s="103">
        <v>1.1734275000000001E-7</v>
      </c>
      <c r="H39" s="83" t="s">
        <v>1433</v>
      </c>
      <c r="I39" s="104" t="s">
        <v>1434</v>
      </c>
      <c r="J39" s="102" t="s">
        <v>1435</v>
      </c>
      <c r="K39" s="105">
        <v>9.4578256500000007E-4</v>
      </c>
      <c r="L39" s="83" t="s">
        <v>1414</v>
      </c>
      <c r="M39" s="102" t="s">
        <v>1435</v>
      </c>
      <c r="N39" s="105">
        <v>3.6376252500000013E-6</v>
      </c>
      <c r="O39" s="83" t="s">
        <v>1414</v>
      </c>
    </row>
    <row r="40" spans="1:15" x14ac:dyDescent="0.35">
      <c r="A40" s="79" t="s">
        <v>1369</v>
      </c>
      <c r="B40" s="100" t="s">
        <v>234</v>
      </c>
      <c r="C40" s="81" t="str">
        <f>IFERROR(IF(B40="No CAS","",INDEX('DEQ Pollutant List'!$C$7:$C$611,MATCH('3. Pollutant Emissions - EF'!B40,'DEQ Pollutant List'!$B$7:$B$611,0))),"")</f>
        <v>Cobalt and compounds</v>
      </c>
      <c r="D40" s="115">
        <f>IFERROR(IF(OR($B40="",$B40="No CAS"),INDEX('DEQ Pollutant List'!$A$7:$A$611,MATCH($C40,'DEQ Pollutant List'!$C$7:$C$611,0)),INDEX('DEQ Pollutant List'!$A$7:$A$611,MATCH($B40,'DEQ Pollutant List'!$B$7:$B$611,0))),"")</f>
        <v>146</v>
      </c>
      <c r="E40" s="101" t="s">
        <v>1427</v>
      </c>
      <c r="F40" s="102">
        <v>1.4600250000000005E-6</v>
      </c>
      <c r="G40" s="103">
        <v>1.4600250000000005E-6</v>
      </c>
      <c r="H40" s="83" t="s">
        <v>1433</v>
      </c>
      <c r="I40" s="104" t="s">
        <v>1434</v>
      </c>
      <c r="J40" s="102" t="s">
        <v>1435</v>
      </c>
      <c r="K40" s="105">
        <v>1.1767801500000003E-2</v>
      </c>
      <c r="L40" s="83" t="s">
        <v>1414</v>
      </c>
      <c r="M40" s="102" t="s">
        <v>1435</v>
      </c>
      <c r="N40" s="105">
        <v>4.5260775000000017E-5</v>
      </c>
      <c r="O40" s="83" t="s">
        <v>1414</v>
      </c>
    </row>
    <row r="41" spans="1:15" x14ac:dyDescent="0.35">
      <c r="A41" s="79" t="s">
        <v>1369</v>
      </c>
      <c r="B41" s="100" t="s">
        <v>236</v>
      </c>
      <c r="C41" s="81" t="str">
        <f>IFERROR(IF(B41="No CAS","",INDEX('DEQ Pollutant List'!$C$7:$C$611,MATCH('3. Pollutant Emissions - EF'!B41,'DEQ Pollutant List'!$B$7:$B$611,0))),"")</f>
        <v>Copper and compounds</v>
      </c>
      <c r="D41" s="115">
        <f>IFERROR(IF(OR($B41="",$B41="No CAS"),INDEX('DEQ Pollutant List'!$A$7:$A$611,MATCH($C41,'DEQ Pollutant List'!$C$7:$C$611,0)),INDEX('DEQ Pollutant List'!$A$7:$A$611,MATCH($B41,'DEQ Pollutant List'!$B$7:$B$611,0))),"")</f>
        <v>149</v>
      </c>
      <c r="E41" s="101" t="s">
        <v>1427</v>
      </c>
      <c r="F41" s="102">
        <v>2.0656649999999999E-4</v>
      </c>
      <c r="G41" s="103">
        <v>2.0656649999999999E-4</v>
      </c>
      <c r="H41" s="83" t="s">
        <v>1433</v>
      </c>
      <c r="I41" s="104" t="s">
        <v>1434</v>
      </c>
      <c r="J41" s="102" t="s">
        <v>1435</v>
      </c>
      <c r="K41" s="105">
        <v>1.66492599</v>
      </c>
      <c r="L41" s="83" t="s">
        <v>1414</v>
      </c>
      <c r="M41" s="102" t="s">
        <v>1435</v>
      </c>
      <c r="N41" s="105">
        <v>6.4035615000000018E-3</v>
      </c>
      <c r="O41" s="83" t="s">
        <v>1414</v>
      </c>
    </row>
    <row r="42" spans="1:15" x14ac:dyDescent="0.35">
      <c r="A42" s="79" t="s">
        <v>1369</v>
      </c>
      <c r="B42" s="100" t="s">
        <v>512</v>
      </c>
      <c r="C42" s="81" t="str">
        <f>IFERROR(IF(B42="No CAS","",INDEX('DEQ Pollutant List'!$C$7:$C$611,MATCH('3. Pollutant Emissions - EF'!B42,'DEQ Pollutant List'!$B$7:$B$611,0))),"")</f>
        <v>Lead and compounds</v>
      </c>
      <c r="D42" s="115">
        <f>IFERROR(IF(OR($B42="",$B42="No CAS"),INDEX('DEQ Pollutant List'!$A$7:$A$611,MATCH($C42,'DEQ Pollutant List'!$C$7:$C$611,0)),INDEX('DEQ Pollutant List'!$A$7:$A$611,MATCH($B42,'DEQ Pollutant List'!$B$7:$B$611,0))),"")</f>
        <v>305</v>
      </c>
      <c r="E42" s="101" t="s">
        <v>1427</v>
      </c>
      <c r="F42" s="102">
        <v>2.70375E-5</v>
      </c>
      <c r="G42" s="103">
        <v>2.70375E-5</v>
      </c>
      <c r="H42" s="83" t="s">
        <v>1433</v>
      </c>
      <c r="I42" s="104" t="s">
        <v>1434</v>
      </c>
      <c r="J42" s="102" t="s">
        <v>1435</v>
      </c>
      <c r="K42" s="105">
        <v>0.21792224999999998</v>
      </c>
      <c r="L42" s="83" t="s">
        <v>1414</v>
      </c>
      <c r="M42" s="102" t="s">
        <v>1435</v>
      </c>
      <c r="N42" s="105">
        <v>8.3816250000000011E-4</v>
      </c>
      <c r="O42" s="83" t="s">
        <v>1414</v>
      </c>
    </row>
    <row r="43" spans="1:15" x14ac:dyDescent="0.35">
      <c r="A43" s="79" t="s">
        <v>1369</v>
      </c>
      <c r="B43" s="100" t="s">
        <v>518</v>
      </c>
      <c r="C43" s="81" t="str">
        <f>IFERROR(IF(B43="No CAS","",INDEX('DEQ Pollutant List'!$C$7:$C$611,MATCH('3. Pollutant Emissions - EF'!B43,'DEQ Pollutant List'!$B$7:$B$611,0))),"")</f>
        <v>Manganese and compounds</v>
      </c>
      <c r="D43" s="115">
        <f>IFERROR(IF(OR($B43="",$B43="No CAS"),INDEX('DEQ Pollutant List'!$A$7:$A$611,MATCH($C43,'DEQ Pollutant List'!$C$7:$C$611,0)),INDEX('DEQ Pollutant List'!$A$7:$A$611,MATCH($B43,'DEQ Pollutant List'!$B$7:$B$611,0))),"")</f>
        <v>312</v>
      </c>
      <c r="E43" s="101" t="s">
        <v>1427</v>
      </c>
      <c r="F43" s="102">
        <v>7.0081199999999998E-4</v>
      </c>
      <c r="G43" s="103">
        <v>7.0081199999999998E-4</v>
      </c>
      <c r="H43" s="83" t="s">
        <v>1433</v>
      </c>
      <c r="I43" s="104" t="s">
        <v>1434</v>
      </c>
      <c r="J43" s="102" t="s">
        <v>1435</v>
      </c>
      <c r="K43" s="105">
        <v>5.6485447200000003</v>
      </c>
      <c r="L43" s="83" t="s">
        <v>1414</v>
      </c>
      <c r="M43" s="102" t="s">
        <v>1435</v>
      </c>
      <c r="N43" s="105">
        <v>2.1725172000000001E-2</v>
      </c>
      <c r="O43" s="83" t="s">
        <v>1414</v>
      </c>
    </row>
    <row r="44" spans="1:15" x14ac:dyDescent="0.35">
      <c r="A44" s="79" t="s">
        <v>1369</v>
      </c>
      <c r="B44" s="100" t="s">
        <v>583</v>
      </c>
      <c r="C44" s="81" t="str">
        <f>IFERROR(IF(B44="No CAS","",INDEX('DEQ Pollutant List'!$C$7:$C$611,MATCH('3. Pollutant Emissions - EF'!B44,'DEQ Pollutant List'!$B$7:$B$611,0))),"")</f>
        <v>Nickel and compounds</v>
      </c>
      <c r="D44" s="115">
        <f>IFERROR(IF(OR($B44="",$B44="No CAS"),INDEX('DEQ Pollutant List'!$A$7:$A$611,MATCH($C44,'DEQ Pollutant List'!$C$7:$C$611,0)),INDEX('DEQ Pollutant List'!$A$7:$A$611,MATCH($B44,'DEQ Pollutant List'!$B$7:$B$611,0))),"")</f>
        <v>364</v>
      </c>
      <c r="E44" s="101" t="s">
        <v>1427</v>
      </c>
      <c r="F44" s="102">
        <v>3.2769450000000002E-5</v>
      </c>
      <c r="G44" s="103">
        <v>3.2769450000000002E-5</v>
      </c>
      <c r="H44" s="83" t="s">
        <v>1433</v>
      </c>
      <c r="I44" s="104" t="s">
        <v>1434</v>
      </c>
      <c r="J44" s="102" t="s">
        <v>1435</v>
      </c>
      <c r="K44" s="105">
        <v>0.26412176700000001</v>
      </c>
      <c r="L44" s="83" t="s">
        <v>1414</v>
      </c>
      <c r="M44" s="102" t="s">
        <v>1435</v>
      </c>
      <c r="N44" s="105">
        <v>1.0158529500000004E-3</v>
      </c>
      <c r="O44" s="83" t="s">
        <v>1414</v>
      </c>
    </row>
    <row r="45" spans="1:15" x14ac:dyDescent="0.35">
      <c r="A45" s="79" t="s">
        <v>1369</v>
      </c>
      <c r="B45" s="100" t="s">
        <v>945</v>
      </c>
      <c r="C45" s="81" t="str">
        <f>IFERROR(IF(B45="No CAS","",INDEX('DEQ Pollutant List'!$C$7:$C$611,MATCH('3. Pollutant Emissions - EF'!B45,'DEQ Pollutant List'!$B$7:$B$611,0))),"")</f>
        <v>Selenium and compounds</v>
      </c>
      <c r="D45" s="115">
        <f>IFERROR(IF(OR($B45="",$B45="No CAS"),INDEX('DEQ Pollutant List'!$A$7:$A$611,MATCH($C45,'DEQ Pollutant List'!$C$7:$C$611,0)),INDEX('DEQ Pollutant List'!$A$7:$A$611,MATCH($B45,'DEQ Pollutant List'!$B$7:$B$611,0))),"")</f>
        <v>575</v>
      </c>
      <c r="E45" s="101" t="s">
        <v>1427</v>
      </c>
      <c r="F45" s="102">
        <v>2.8064924999999999E-7</v>
      </c>
      <c r="G45" s="103">
        <v>2.8064924999999999E-7</v>
      </c>
      <c r="H45" s="83" t="s">
        <v>1433</v>
      </c>
      <c r="I45" s="104" t="s">
        <v>1434</v>
      </c>
      <c r="J45" s="102" t="s">
        <v>1435</v>
      </c>
      <c r="K45" s="105">
        <v>2.2620329549999998E-3</v>
      </c>
      <c r="L45" s="83" t="s">
        <v>1414</v>
      </c>
      <c r="M45" s="102" t="s">
        <v>1435</v>
      </c>
      <c r="N45" s="105">
        <v>8.7001267500000015E-6</v>
      </c>
      <c r="O45" s="83" t="s">
        <v>1414</v>
      </c>
    </row>
    <row r="46" spans="1:15" x14ac:dyDescent="0.35">
      <c r="A46" s="79" t="s">
        <v>1369</v>
      </c>
      <c r="B46" s="100" t="s">
        <v>951</v>
      </c>
      <c r="C46" s="81" t="str">
        <f>IFERROR(IF(B46="No CAS","",INDEX('DEQ Pollutant List'!$C$7:$C$611,MATCH('3. Pollutant Emissions - EF'!B46,'DEQ Pollutant List'!$B$7:$B$611,0))),"")</f>
        <v>Silver and compounds</v>
      </c>
      <c r="D46" s="115">
        <f>IFERROR(IF(OR($B46="",$B46="No CAS"),INDEX('DEQ Pollutant List'!$A$7:$A$611,MATCH($C46,'DEQ Pollutant List'!$C$7:$C$611,0)),INDEX('DEQ Pollutant List'!$A$7:$A$611,MATCH($B46,'DEQ Pollutant List'!$B$7:$B$611,0))),"")</f>
        <v>580</v>
      </c>
      <c r="E46" s="101" t="s">
        <v>1427</v>
      </c>
      <c r="F46" s="102">
        <v>5.6238000000000009E-7</v>
      </c>
      <c r="G46" s="103">
        <v>5.6238000000000009E-7</v>
      </c>
      <c r="H46" s="83" t="s">
        <v>1433</v>
      </c>
      <c r="I46" s="104" t="s">
        <v>1434</v>
      </c>
      <c r="J46" s="102" t="s">
        <v>1435</v>
      </c>
      <c r="K46" s="105">
        <v>4.5327828000000002E-3</v>
      </c>
      <c r="L46" s="83" t="s">
        <v>1414</v>
      </c>
      <c r="M46" s="102" t="s">
        <v>1435</v>
      </c>
      <c r="N46" s="105">
        <v>1.7433780000000004E-5</v>
      </c>
      <c r="O46" s="83" t="s">
        <v>1414</v>
      </c>
    </row>
    <row r="47" spans="1:15" x14ac:dyDescent="0.35">
      <c r="A47" s="79" t="s">
        <v>1369</v>
      </c>
      <c r="B47" s="100" t="s">
        <v>985</v>
      </c>
      <c r="C47" s="81" t="str">
        <f>IFERROR(IF(B47="No CAS","",INDEX('DEQ Pollutant List'!$C$7:$C$611,MATCH('3. Pollutant Emissions - EF'!B47,'DEQ Pollutant List'!$B$7:$B$611,0))),"")</f>
        <v>Thallium and compounds</v>
      </c>
      <c r="D47" s="115">
        <f>IFERROR(IF(OR($B47="",$B47="No CAS"),INDEX('DEQ Pollutant List'!$A$7:$A$611,MATCH($C47,'DEQ Pollutant List'!$C$7:$C$611,0)),INDEX('DEQ Pollutant List'!$A$7:$A$611,MATCH($B47,'DEQ Pollutant List'!$B$7:$B$611,0))),"")</f>
        <v>595</v>
      </c>
      <c r="E47" s="101" t="s">
        <v>1427</v>
      </c>
      <c r="F47" s="102">
        <v>5.6238000000000004E-8</v>
      </c>
      <c r="G47" s="103">
        <v>5.6238000000000004E-8</v>
      </c>
      <c r="H47" s="83" t="s">
        <v>1433</v>
      </c>
      <c r="I47" s="104" t="s">
        <v>1434</v>
      </c>
      <c r="J47" s="102" t="s">
        <v>1435</v>
      </c>
      <c r="K47" s="105">
        <v>4.5327828000000001E-4</v>
      </c>
      <c r="L47" s="83" t="s">
        <v>1414</v>
      </c>
      <c r="M47" s="102" t="s">
        <v>1435</v>
      </c>
      <c r="N47" s="105">
        <v>1.7433780000000001E-6</v>
      </c>
      <c r="O47" s="83" t="s">
        <v>1414</v>
      </c>
    </row>
    <row r="48" spans="1:15" x14ac:dyDescent="0.35">
      <c r="A48" s="79" t="s">
        <v>1369</v>
      </c>
      <c r="B48" s="100" t="s">
        <v>1055</v>
      </c>
      <c r="C48" s="81" t="str">
        <f>IFERROR(IF(B48="No CAS","",INDEX('DEQ Pollutant List'!$C$7:$C$611,MATCH('3. Pollutant Emissions - EF'!B48,'DEQ Pollutant List'!$B$7:$B$611,0))),"")</f>
        <v>Vanadium (fume or dust)</v>
      </c>
      <c r="D48" s="115">
        <f>IFERROR(IF(OR($B48="",$B48="No CAS"),INDEX('DEQ Pollutant List'!$A$7:$A$611,MATCH($C48,'DEQ Pollutant List'!$C$7:$C$611,0)),INDEX('DEQ Pollutant List'!$A$7:$A$611,MATCH($B48,'DEQ Pollutant List'!$B$7:$B$611,0))),"")</f>
        <v>620</v>
      </c>
      <c r="E48" s="101" t="s">
        <v>1427</v>
      </c>
      <c r="F48" s="102">
        <v>6.2727000000000001E-6</v>
      </c>
      <c r="G48" s="103">
        <v>6.2727000000000001E-6</v>
      </c>
      <c r="H48" s="83" t="s">
        <v>1433</v>
      </c>
      <c r="I48" s="104" t="s">
        <v>1434</v>
      </c>
      <c r="J48" s="102" t="s">
        <v>1435</v>
      </c>
      <c r="K48" s="105">
        <v>5.0557962000000005E-2</v>
      </c>
      <c r="L48" s="83" t="s">
        <v>1414</v>
      </c>
      <c r="M48" s="102" t="s">
        <v>1435</v>
      </c>
      <c r="N48" s="105">
        <v>1.9445370000000005E-4</v>
      </c>
      <c r="O48" s="83" t="s">
        <v>1414</v>
      </c>
    </row>
    <row r="49" spans="1:15" x14ac:dyDescent="0.35">
      <c r="A49" s="79" t="s">
        <v>1369</v>
      </c>
      <c r="B49" s="100" t="s">
        <v>1076</v>
      </c>
      <c r="C49" s="81" t="str">
        <f>IFERROR(IF(B49="No CAS","",INDEX('DEQ Pollutant List'!$C$7:$C$611,MATCH('3. Pollutant Emissions - EF'!B49,'DEQ Pollutant List'!$B$7:$B$611,0))),"")</f>
        <v>Zinc and compounds</v>
      </c>
      <c r="D49" s="115">
        <f>IFERROR(IF(OR($B49="",$B49="No CAS"),INDEX('DEQ Pollutant List'!$A$7:$A$611,MATCH($C49,'DEQ Pollutant List'!$C$7:$C$611,0)),INDEX('DEQ Pollutant List'!$A$7:$A$611,MATCH($B49,'DEQ Pollutant List'!$B$7:$B$611,0))),"")</f>
        <v>632</v>
      </c>
      <c r="E49" s="101" t="s">
        <v>1427</v>
      </c>
      <c r="F49" s="102">
        <v>2.0007750000000004E-4</v>
      </c>
      <c r="G49" s="103">
        <v>2.0007750000000004E-4</v>
      </c>
      <c r="H49" s="83" t="s">
        <v>1433</v>
      </c>
      <c r="I49" s="104" t="s">
        <v>1434</v>
      </c>
      <c r="J49" s="102" t="s">
        <v>1435</v>
      </c>
      <c r="K49" s="105">
        <v>1.6126246500000003</v>
      </c>
      <c r="L49" s="83" t="s">
        <v>1414</v>
      </c>
      <c r="M49" s="102" t="s">
        <v>1435</v>
      </c>
      <c r="N49" s="105">
        <v>6.2024025000000016E-3</v>
      </c>
      <c r="O49" s="83" t="s">
        <v>1414</v>
      </c>
    </row>
    <row r="50" spans="1:15" x14ac:dyDescent="0.35">
      <c r="A50" s="79" t="s">
        <v>1371</v>
      </c>
      <c r="B50" s="100" t="s">
        <v>40</v>
      </c>
      <c r="C50" s="81" t="str">
        <f>IFERROR(IF(B50="No CAS","",INDEX('DEQ Pollutant List'!$C$7:$C$611,MATCH('3. Pollutant Emissions - EF'!B50,'DEQ Pollutant List'!$B$7:$B$611,0))),"")</f>
        <v>Aluminum and compounds</v>
      </c>
      <c r="D50" s="115">
        <f>IFERROR(IF(OR($B50="",$B50="No CAS"),INDEX('DEQ Pollutant List'!$A$7:$A$611,MATCH($C50,'DEQ Pollutant List'!$C$7:$C$611,0)),INDEX('DEQ Pollutant List'!$A$7:$A$611,MATCH($B50,'DEQ Pollutant List'!$B$7:$B$611,0))),"")</f>
        <v>13</v>
      </c>
      <c r="E50" s="101" t="s">
        <v>1427</v>
      </c>
      <c r="F50" s="102">
        <v>8.3687500000000012E-3</v>
      </c>
      <c r="G50" s="103">
        <v>8.3687500000000012E-3</v>
      </c>
      <c r="H50" s="83" t="s">
        <v>1436</v>
      </c>
      <c r="I50" s="104" t="s">
        <v>1437</v>
      </c>
      <c r="J50" s="102" t="s">
        <v>1435</v>
      </c>
      <c r="K50" s="105">
        <v>285.31579375000001</v>
      </c>
      <c r="L50" s="83" t="s">
        <v>1414</v>
      </c>
      <c r="M50" s="102" t="s">
        <v>1435</v>
      </c>
      <c r="N50" s="105">
        <v>1.09630625</v>
      </c>
      <c r="O50" s="83" t="s">
        <v>1414</v>
      </c>
    </row>
    <row r="51" spans="1:15" x14ac:dyDescent="0.35">
      <c r="A51" s="79" t="s">
        <v>1371</v>
      </c>
      <c r="B51" s="100" t="s">
        <v>949</v>
      </c>
      <c r="C51" s="81" t="str">
        <f>IFERROR(IF(B51="No CAS","",INDEX('DEQ Pollutant List'!$C$7:$C$611,MATCH('3. Pollutant Emissions - EF'!B51,'DEQ Pollutant List'!$B$7:$B$611,0))),"")</f>
        <v>Silica, crystalline (respirable)</v>
      </c>
      <c r="D51" s="115">
        <f>IFERROR(IF(OR($B51="",$B51="No CAS"),INDEX('DEQ Pollutant List'!$A$7:$A$611,MATCH($C51,'DEQ Pollutant List'!$C$7:$C$611,0)),INDEX('DEQ Pollutant List'!$A$7:$A$611,MATCH($B51,'DEQ Pollutant List'!$B$7:$B$611,0))),"")</f>
        <v>579</v>
      </c>
      <c r="E51" s="101" t="s">
        <v>1427</v>
      </c>
      <c r="F51" s="102">
        <v>3.8625000000000004E-4</v>
      </c>
      <c r="G51" s="103">
        <v>3.8625000000000004E-4</v>
      </c>
      <c r="H51" s="83" t="s">
        <v>1436</v>
      </c>
      <c r="I51" s="104" t="s">
        <v>1437</v>
      </c>
      <c r="J51" s="102" t="s">
        <v>1435</v>
      </c>
      <c r="K51" s="105">
        <v>13.16842125</v>
      </c>
      <c r="L51" s="83" t="s">
        <v>1414</v>
      </c>
      <c r="M51" s="102" t="s">
        <v>1435</v>
      </c>
      <c r="N51" s="105">
        <v>5.0598750000000005E-2</v>
      </c>
      <c r="O51" s="83" t="s">
        <v>1414</v>
      </c>
    </row>
    <row r="52" spans="1:15" x14ac:dyDescent="0.35">
      <c r="A52" s="79" t="s">
        <v>1373</v>
      </c>
      <c r="B52" s="100" t="s">
        <v>40</v>
      </c>
      <c r="C52" s="81" t="str">
        <f>IFERROR(IF(B52="No CAS","",INDEX('DEQ Pollutant List'!$C$7:$C$611,MATCH('3. Pollutant Emissions - EF'!B52,'DEQ Pollutant List'!$B$7:$B$611,0))),"")</f>
        <v>Aluminum and compounds</v>
      </c>
      <c r="D52" s="115">
        <f>IFERROR(IF(OR($B52="",$B52="No CAS"),INDEX('DEQ Pollutant List'!$A$7:$A$611,MATCH($C52,'DEQ Pollutant List'!$C$7:$C$611,0)),INDEX('DEQ Pollutant List'!$A$7:$A$611,MATCH($B52,'DEQ Pollutant List'!$B$7:$B$611,0))),"")</f>
        <v>13</v>
      </c>
      <c r="E52" s="101" t="s">
        <v>1428</v>
      </c>
      <c r="F52" s="102">
        <v>1.9310080000000019E-3</v>
      </c>
      <c r="G52" s="103">
        <v>1.9310080000000019E-3</v>
      </c>
      <c r="H52" s="83" t="s">
        <v>1433</v>
      </c>
      <c r="I52" s="104" t="s">
        <v>1438</v>
      </c>
      <c r="J52" s="102" t="s">
        <v>1435</v>
      </c>
      <c r="K52" s="105">
        <v>15.563924480000015</v>
      </c>
      <c r="L52" s="83" t="s">
        <v>1414</v>
      </c>
      <c r="M52" s="102" t="s">
        <v>1435</v>
      </c>
      <c r="N52" s="105">
        <v>5.9861248000000047E-2</v>
      </c>
      <c r="O52" s="83" t="s">
        <v>1414</v>
      </c>
    </row>
    <row r="53" spans="1:15" x14ac:dyDescent="0.35">
      <c r="A53" s="79" t="s">
        <v>1373</v>
      </c>
      <c r="B53" s="100" t="s">
        <v>75</v>
      </c>
      <c r="C53" s="81" t="str">
        <f>IFERROR(IF(B53="No CAS","",INDEX('DEQ Pollutant List'!$C$7:$C$611,MATCH('3. Pollutant Emissions - EF'!B53,'DEQ Pollutant List'!$B$7:$B$611,0))),"")</f>
        <v>Antimony and compounds</v>
      </c>
      <c r="D53" s="115">
        <f>IFERROR(IF(OR($B53="",$B53="No CAS"),INDEX('DEQ Pollutant List'!$A$7:$A$611,MATCH($C53,'DEQ Pollutant List'!$C$7:$C$611,0)),INDEX('DEQ Pollutant List'!$A$7:$A$611,MATCH($B53,'DEQ Pollutant List'!$B$7:$B$611,0))),"")</f>
        <v>33</v>
      </c>
      <c r="E53" s="101" t="s">
        <v>1428</v>
      </c>
      <c r="F53" s="102">
        <v>4.7258880000000044E-7</v>
      </c>
      <c r="G53" s="103">
        <v>4.7258880000000044E-7</v>
      </c>
      <c r="H53" s="83" t="s">
        <v>1433</v>
      </c>
      <c r="I53" s="104" t="s">
        <v>1438</v>
      </c>
      <c r="J53" s="102" t="s">
        <v>1435</v>
      </c>
      <c r="K53" s="105">
        <v>3.8090657280000035E-3</v>
      </c>
      <c r="L53" s="83" t="s">
        <v>1414</v>
      </c>
      <c r="M53" s="102" t="s">
        <v>1435</v>
      </c>
      <c r="N53" s="105">
        <v>1.4650252800000014E-5</v>
      </c>
      <c r="O53" s="83" t="s">
        <v>1414</v>
      </c>
    </row>
    <row r="54" spans="1:15" x14ac:dyDescent="0.35">
      <c r="A54" s="79" t="s">
        <v>1373</v>
      </c>
      <c r="B54" s="100" t="s">
        <v>81</v>
      </c>
      <c r="C54" s="81" t="str">
        <f>IFERROR(IF(B54="No CAS","",INDEX('DEQ Pollutant List'!$C$7:$C$611,MATCH('3. Pollutant Emissions - EF'!B54,'DEQ Pollutant List'!$B$7:$B$611,0))),"")</f>
        <v>Arsenic and compounds</v>
      </c>
      <c r="D54" s="115">
        <f>IFERROR(IF(OR($B54="",$B54="No CAS"),INDEX('DEQ Pollutant List'!$A$7:$A$611,MATCH($C54,'DEQ Pollutant List'!$C$7:$C$611,0)),INDEX('DEQ Pollutant List'!$A$7:$A$611,MATCH($B54,'DEQ Pollutant List'!$B$7:$B$611,0))),"")</f>
        <v>37</v>
      </c>
      <c r="E54" s="101" t="s">
        <v>1428</v>
      </c>
      <c r="F54" s="102">
        <v>3.0743680000000026E-7</v>
      </c>
      <c r="G54" s="103">
        <v>3.0743680000000026E-7</v>
      </c>
      <c r="H54" s="83" t="s">
        <v>1433</v>
      </c>
      <c r="I54" s="104" t="s">
        <v>1438</v>
      </c>
      <c r="J54" s="102" t="s">
        <v>1435</v>
      </c>
      <c r="K54" s="105">
        <v>2.477940608000002E-3</v>
      </c>
      <c r="L54" s="83" t="s">
        <v>1414</v>
      </c>
      <c r="M54" s="102" t="s">
        <v>1435</v>
      </c>
      <c r="N54" s="105">
        <v>9.5305408000000087E-6</v>
      </c>
      <c r="O54" s="83" t="s">
        <v>1414</v>
      </c>
    </row>
    <row r="55" spans="1:15" x14ac:dyDescent="0.35">
      <c r="A55" s="79" t="s">
        <v>1373</v>
      </c>
      <c r="B55" s="100" t="s">
        <v>96</v>
      </c>
      <c r="C55" s="81" t="str">
        <f>IFERROR(IF(B55="No CAS","",INDEX('DEQ Pollutant List'!$C$7:$C$611,MATCH('3. Pollutant Emissions - EF'!B55,'DEQ Pollutant List'!$B$7:$B$611,0))),"")</f>
        <v>Barium and compounds</v>
      </c>
      <c r="D55" s="115">
        <f>IFERROR(IF(OR($B55="",$B55="No CAS"),INDEX('DEQ Pollutant List'!$A$7:$A$611,MATCH($C55,'DEQ Pollutant List'!$C$7:$C$611,0)),INDEX('DEQ Pollutant List'!$A$7:$A$611,MATCH($B55,'DEQ Pollutant List'!$B$7:$B$611,0))),"")</f>
        <v>45</v>
      </c>
      <c r="E55" s="101" t="s">
        <v>1428</v>
      </c>
      <c r="F55" s="102">
        <v>1.2005280000000012E-5</v>
      </c>
      <c r="G55" s="103">
        <v>1.2005280000000012E-5</v>
      </c>
      <c r="H55" s="83" t="s">
        <v>1433</v>
      </c>
      <c r="I55" s="104" t="s">
        <v>1438</v>
      </c>
      <c r="J55" s="102" t="s">
        <v>1435</v>
      </c>
      <c r="K55" s="105">
        <v>9.6762556800000094E-2</v>
      </c>
      <c r="L55" s="83" t="s">
        <v>1414</v>
      </c>
      <c r="M55" s="102" t="s">
        <v>1435</v>
      </c>
      <c r="N55" s="105">
        <v>3.7216368000000033E-4</v>
      </c>
      <c r="O55" s="83" t="s">
        <v>1414</v>
      </c>
    </row>
    <row r="56" spans="1:15" x14ac:dyDescent="0.35">
      <c r="A56" s="79" t="s">
        <v>1373</v>
      </c>
      <c r="B56" s="100" t="s">
        <v>113</v>
      </c>
      <c r="C56" s="81" t="str">
        <f>IFERROR(IF(B56="No CAS","",INDEX('DEQ Pollutant List'!$C$7:$C$611,MATCH('3. Pollutant Emissions - EF'!B56,'DEQ Pollutant List'!$B$7:$B$611,0))),"")</f>
        <v>Beryllium and compounds</v>
      </c>
      <c r="D56" s="115">
        <f>IFERROR(IF(OR($B56="",$B56="No CAS"),INDEX('DEQ Pollutant List'!$A$7:$A$611,MATCH($C56,'DEQ Pollutant List'!$C$7:$C$611,0)),INDEX('DEQ Pollutant List'!$A$7:$A$611,MATCH($B56,'DEQ Pollutant List'!$B$7:$B$611,0))),"")</f>
        <v>58</v>
      </c>
      <c r="E56" s="101" t="s">
        <v>1428</v>
      </c>
      <c r="F56" s="102">
        <v>3.3284480000000036E-8</v>
      </c>
      <c r="G56" s="103">
        <v>3.3284480000000036E-8</v>
      </c>
      <c r="H56" s="83" t="s">
        <v>1433</v>
      </c>
      <c r="I56" s="104" t="s">
        <v>1438</v>
      </c>
      <c r="J56" s="102" t="s">
        <v>1435</v>
      </c>
      <c r="K56" s="105">
        <v>2.6827290880000027E-4</v>
      </c>
      <c r="L56" s="83" t="s">
        <v>1414</v>
      </c>
      <c r="M56" s="102" t="s">
        <v>1435</v>
      </c>
      <c r="N56" s="105">
        <v>1.0318188800000012E-6</v>
      </c>
      <c r="O56" s="83" t="s">
        <v>1414</v>
      </c>
    </row>
    <row r="57" spans="1:15" x14ac:dyDescent="0.35">
      <c r="A57" s="79" t="s">
        <v>1373</v>
      </c>
      <c r="B57" s="100" t="s">
        <v>154</v>
      </c>
      <c r="C57" s="81" t="str">
        <f>IFERROR(IF(B57="No CAS","",INDEX('DEQ Pollutant List'!$C$7:$C$611,MATCH('3. Pollutant Emissions - EF'!B57,'DEQ Pollutant List'!$B$7:$B$611,0))),"")</f>
        <v>Cadmium and compounds</v>
      </c>
      <c r="D57" s="115">
        <f>IFERROR(IF(OR($B57="",$B57="No CAS"),INDEX('DEQ Pollutant List'!$A$7:$A$611,MATCH($C57,'DEQ Pollutant List'!$C$7:$C$611,0)),INDEX('DEQ Pollutant List'!$A$7:$A$611,MATCH($B57,'DEQ Pollutant List'!$B$7:$B$611,0))),"")</f>
        <v>83</v>
      </c>
      <c r="E57" s="101" t="s">
        <v>1428</v>
      </c>
      <c r="F57" s="102">
        <v>1.8039680000000017E-7</v>
      </c>
      <c r="G57" s="103">
        <v>1.8039680000000017E-7</v>
      </c>
      <c r="H57" s="83" t="s">
        <v>1433</v>
      </c>
      <c r="I57" s="104" t="s">
        <v>1438</v>
      </c>
      <c r="J57" s="102" t="s">
        <v>1435</v>
      </c>
      <c r="K57" s="105">
        <v>1.4539982080000013E-3</v>
      </c>
      <c r="L57" s="83" t="s">
        <v>1414</v>
      </c>
      <c r="M57" s="102" t="s">
        <v>1435</v>
      </c>
      <c r="N57" s="105">
        <v>5.5923008000000052E-6</v>
      </c>
      <c r="O57" s="83" t="s">
        <v>1414</v>
      </c>
    </row>
    <row r="58" spans="1:15" x14ac:dyDescent="0.35">
      <c r="A58" s="79" t="s">
        <v>1373</v>
      </c>
      <c r="B58" s="100" t="s">
        <v>230</v>
      </c>
      <c r="C58" s="81" t="str">
        <f>IFERROR(IF(B58="No CAS","",INDEX('DEQ Pollutant List'!$C$7:$C$611,MATCH('3. Pollutant Emissions - EF'!B58,'DEQ Pollutant List'!$B$7:$B$611,0))),"")</f>
        <v>Chromium VI, chromate and dichromate particulate</v>
      </c>
      <c r="D58" s="115">
        <f>IFERROR(IF(OR($B58="",$B58="No CAS"),INDEX('DEQ Pollutant List'!$A$7:$A$611,MATCH($C58,'DEQ Pollutant List'!$C$7:$C$611,0)),INDEX('DEQ Pollutant List'!$A$7:$A$611,MATCH($B58,'DEQ Pollutant List'!$B$7:$B$611,0))),"")</f>
        <v>136</v>
      </c>
      <c r="E58" s="101" t="s">
        <v>1428</v>
      </c>
      <c r="F58" s="102">
        <v>1.7302848000000014E-6</v>
      </c>
      <c r="G58" s="103">
        <v>1.7302848000000014E-6</v>
      </c>
      <c r="H58" s="83" t="s">
        <v>1433</v>
      </c>
      <c r="I58" s="104" t="s">
        <v>1439</v>
      </c>
      <c r="J58" s="102" t="s">
        <v>1435</v>
      </c>
      <c r="K58" s="105">
        <v>1.3946095488000011E-2</v>
      </c>
      <c r="L58" s="83" t="s">
        <v>1414</v>
      </c>
      <c r="M58" s="102" t="s">
        <v>1435</v>
      </c>
      <c r="N58" s="105">
        <v>5.3638828800000042E-5</v>
      </c>
      <c r="O58" s="83" t="s">
        <v>1414</v>
      </c>
    </row>
    <row r="59" spans="1:15" x14ac:dyDescent="0.35">
      <c r="A59" s="79" t="s">
        <v>1373</v>
      </c>
      <c r="B59" s="100" t="s">
        <v>234</v>
      </c>
      <c r="C59" s="81" t="str">
        <f>IFERROR(IF(B59="No CAS","",INDEX('DEQ Pollutant List'!$C$7:$C$611,MATCH('3. Pollutant Emissions - EF'!B59,'DEQ Pollutant List'!$B$7:$B$611,0))),"")</f>
        <v>Cobalt and compounds</v>
      </c>
      <c r="D59" s="115">
        <f>IFERROR(IF(OR($B59="",$B59="No CAS"),INDEX('DEQ Pollutant List'!$A$7:$A$611,MATCH($C59,'DEQ Pollutant List'!$C$7:$C$611,0)),INDEX('DEQ Pollutant List'!$A$7:$A$611,MATCH($B59,'DEQ Pollutant List'!$B$7:$B$611,0))),"")</f>
        <v>146</v>
      </c>
      <c r="E59" s="101" t="s">
        <v>1428</v>
      </c>
      <c r="F59" s="102">
        <v>4.6115520000000036E-7</v>
      </c>
      <c r="G59" s="103">
        <v>4.6115520000000036E-7</v>
      </c>
      <c r="H59" s="83" t="s">
        <v>1433</v>
      </c>
      <c r="I59" s="104" t="s">
        <v>1438</v>
      </c>
      <c r="J59" s="102" t="s">
        <v>1435</v>
      </c>
      <c r="K59" s="105">
        <v>3.7169109120000028E-3</v>
      </c>
      <c r="L59" s="83" t="s">
        <v>1414</v>
      </c>
      <c r="M59" s="102" t="s">
        <v>1435</v>
      </c>
      <c r="N59" s="105">
        <v>1.4295811200000011E-5</v>
      </c>
      <c r="O59" s="83" t="s">
        <v>1414</v>
      </c>
    </row>
    <row r="60" spans="1:15" x14ac:dyDescent="0.35">
      <c r="A60" s="79" t="s">
        <v>1373</v>
      </c>
      <c r="B60" s="100" t="s">
        <v>236</v>
      </c>
      <c r="C60" s="81" t="str">
        <f>IFERROR(IF(B60="No CAS","",INDEX('DEQ Pollutant List'!$C$7:$C$611,MATCH('3. Pollutant Emissions - EF'!B60,'DEQ Pollutant List'!$B$7:$B$611,0))),"")</f>
        <v>Copper and compounds</v>
      </c>
      <c r="D60" s="115">
        <f>IFERROR(IF(OR($B60="",$B60="No CAS"),INDEX('DEQ Pollutant List'!$A$7:$A$611,MATCH($C60,'DEQ Pollutant List'!$C$7:$C$611,0)),INDEX('DEQ Pollutant List'!$A$7:$A$611,MATCH($B60,'DEQ Pollutant List'!$B$7:$B$611,0))),"")</f>
        <v>149</v>
      </c>
      <c r="E60" s="101" t="s">
        <v>1428</v>
      </c>
      <c r="F60" s="102">
        <v>3.8874240000000038E-5</v>
      </c>
      <c r="G60" s="103">
        <v>3.8874240000000038E-5</v>
      </c>
      <c r="H60" s="83" t="s">
        <v>1433</v>
      </c>
      <c r="I60" s="104" t="s">
        <v>1438</v>
      </c>
      <c r="J60" s="102" t="s">
        <v>1435</v>
      </c>
      <c r="K60" s="105">
        <v>0.31332637440000027</v>
      </c>
      <c r="L60" s="83" t="s">
        <v>1414</v>
      </c>
      <c r="M60" s="102" t="s">
        <v>1435</v>
      </c>
      <c r="N60" s="105">
        <v>1.2051014400000011E-3</v>
      </c>
      <c r="O60" s="83" t="s">
        <v>1414</v>
      </c>
    </row>
    <row r="61" spans="1:15" x14ac:dyDescent="0.35">
      <c r="A61" s="79" t="s">
        <v>1373</v>
      </c>
      <c r="B61" s="100" t="s">
        <v>512</v>
      </c>
      <c r="C61" s="81" t="str">
        <f>IFERROR(IF(B61="No CAS","",INDEX('DEQ Pollutant List'!$C$7:$C$611,MATCH('3. Pollutant Emissions - EF'!B61,'DEQ Pollutant List'!$B$7:$B$611,0))),"")</f>
        <v>Lead and compounds</v>
      </c>
      <c r="D61" s="115">
        <f>IFERROR(IF(OR($B61="",$B61="No CAS"),INDEX('DEQ Pollutant List'!$A$7:$A$611,MATCH($C61,'DEQ Pollutant List'!$C$7:$C$611,0)),INDEX('DEQ Pollutant List'!$A$7:$A$611,MATCH($B61,'DEQ Pollutant List'!$B$7:$B$611,0))),"")</f>
        <v>305</v>
      </c>
      <c r="E61" s="101" t="s">
        <v>1428</v>
      </c>
      <c r="F61" s="102">
        <v>1.4482560000000012E-5</v>
      </c>
      <c r="G61" s="103">
        <v>1.4482560000000012E-5</v>
      </c>
      <c r="H61" s="83" t="s">
        <v>1433</v>
      </c>
      <c r="I61" s="104" t="s">
        <v>1438</v>
      </c>
      <c r="J61" s="102" t="s">
        <v>1435</v>
      </c>
      <c r="K61" s="105">
        <v>0.1167294336000001</v>
      </c>
      <c r="L61" s="83" t="s">
        <v>1414</v>
      </c>
      <c r="M61" s="102" t="s">
        <v>1435</v>
      </c>
      <c r="N61" s="105">
        <v>4.4895936000000037E-4</v>
      </c>
      <c r="O61" s="83" t="s">
        <v>1414</v>
      </c>
    </row>
    <row r="62" spans="1:15" x14ac:dyDescent="0.35">
      <c r="A62" s="79" t="s">
        <v>1373</v>
      </c>
      <c r="B62" s="100" t="s">
        <v>518</v>
      </c>
      <c r="C62" s="81" t="str">
        <f>IFERROR(IF(B62="No CAS","",INDEX('DEQ Pollutant List'!$C$7:$C$611,MATCH('3. Pollutant Emissions - EF'!B62,'DEQ Pollutant List'!$B$7:$B$611,0))),"")</f>
        <v>Manganese and compounds</v>
      </c>
      <c r="D62" s="115">
        <f>IFERROR(IF(OR($B62="",$B62="No CAS"),INDEX('DEQ Pollutant List'!$A$7:$A$611,MATCH($C62,'DEQ Pollutant List'!$C$7:$C$611,0)),INDEX('DEQ Pollutant List'!$A$7:$A$611,MATCH($B62,'DEQ Pollutant List'!$B$7:$B$611,0))),"")</f>
        <v>312</v>
      </c>
      <c r="E62" s="101" t="s">
        <v>1428</v>
      </c>
      <c r="F62" s="102">
        <v>3.3919680000000032E-4</v>
      </c>
      <c r="G62" s="103">
        <v>3.3919680000000032E-4</v>
      </c>
      <c r="H62" s="83" t="s">
        <v>1433</v>
      </c>
      <c r="I62" s="104" t="s">
        <v>1438</v>
      </c>
      <c r="J62" s="102" t="s">
        <v>1435</v>
      </c>
      <c r="K62" s="105">
        <v>2.7339262080000029</v>
      </c>
      <c r="L62" s="83" t="s">
        <v>1414</v>
      </c>
      <c r="M62" s="102" t="s">
        <v>1435</v>
      </c>
      <c r="N62" s="105">
        <v>1.051510080000001E-2</v>
      </c>
      <c r="O62" s="83" t="s">
        <v>1414</v>
      </c>
    </row>
    <row r="63" spans="1:15" x14ac:dyDescent="0.35">
      <c r="A63" s="79" t="s">
        <v>1373</v>
      </c>
      <c r="B63" s="100" t="s">
        <v>583</v>
      </c>
      <c r="C63" s="81" t="str">
        <f>IFERROR(IF(B63="No CAS","",INDEX('DEQ Pollutant List'!$C$7:$C$611,MATCH('3. Pollutant Emissions - EF'!B63,'DEQ Pollutant List'!$B$7:$B$611,0))),"")</f>
        <v>Nickel and compounds</v>
      </c>
      <c r="D63" s="115">
        <f>IFERROR(IF(OR($B63="",$B63="No CAS"),INDEX('DEQ Pollutant List'!$A$7:$A$611,MATCH($C63,'DEQ Pollutant List'!$C$7:$C$611,0)),INDEX('DEQ Pollutant List'!$A$7:$A$611,MATCH($B63,'DEQ Pollutant List'!$B$7:$B$611,0))),"")</f>
        <v>364</v>
      </c>
      <c r="E63" s="101" t="s">
        <v>1428</v>
      </c>
      <c r="F63" s="102">
        <v>7.3175040000000067E-6</v>
      </c>
      <c r="G63" s="103">
        <v>7.3175040000000067E-6</v>
      </c>
      <c r="H63" s="83" t="s">
        <v>1433</v>
      </c>
      <c r="I63" s="104" t="s">
        <v>1438</v>
      </c>
      <c r="J63" s="102" t="s">
        <v>1435</v>
      </c>
      <c r="K63" s="105">
        <v>5.8979082240000057E-2</v>
      </c>
      <c r="L63" s="83" t="s">
        <v>1414</v>
      </c>
      <c r="M63" s="102" t="s">
        <v>1435</v>
      </c>
      <c r="N63" s="105">
        <v>2.2684262400000021E-4</v>
      </c>
      <c r="O63" s="83" t="s">
        <v>1414</v>
      </c>
    </row>
    <row r="64" spans="1:15" x14ac:dyDescent="0.35">
      <c r="A64" s="79" t="s">
        <v>1373</v>
      </c>
      <c r="B64" s="100" t="s">
        <v>945</v>
      </c>
      <c r="C64" s="81" t="str">
        <f>IFERROR(IF(B64="No CAS","",INDEX('DEQ Pollutant List'!$C$7:$C$611,MATCH('3. Pollutant Emissions - EF'!B64,'DEQ Pollutant List'!$B$7:$B$611,0))),"")</f>
        <v>Selenium and compounds</v>
      </c>
      <c r="D64" s="115">
        <f>IFERROR(IF(OR($B64="",$B64="No CAS"),INDEX('DEQ Pollutant List'!$A$7:$A$611,MATCH($C64,'DEQ Pollutant List'!$C$7:$C$611,0)),INDEX('DEQ Pollutant List'!$A$7:$A$611,MATCH($B64,'DEQ Pollutant List'!$B$7:$B$611,0))),"")</f>
        <v>575</v>
      </c>
      <c r="E64" s="101" t="s">
        <v>1428</v>
      </c>
      <c r="F64" s="102">
        <v>2.9346240000000027E-7</v>
      </c>
      <c r="G64" s="103">
        <v>2.9346240000000027E-7</v>
      </c>
      <c r="H64" s="83" t="s">
        <v>1433</v>
      </c>
      <c r="I64" s="104" t="s">
        <v>1438</v>
      </c>
      <c r="J64" s="102" t="s">
        <v>1435</v>
      </c>
      <c r="K64" s="105">
        <v>2.365306944000002E-3</v>
      </c>
      <c r="L64" s="83" t="s">
        <v>1414</v>
      </c>
      <c r="M64" s="102" t="s">
        <v>1435</v>
      </c>
      <c r="N64" s="105">
        <v>9.097334400000008E-6</v>
      </c>
      <c r="O64" s="83" t="s">
        <v>1414</v>
      </c>
    </row>
    <row r="65" spans="1:15" x14ac:dyDescent="0.35">
      <c r="A65" s="79" t="s">
        <v>1373</v>
      </c>
      <c r="B65" s="100" t="s">
        <v>951</v>
      </c>
      <c r="C65" s="81" t="str">
        <f>IFERROR(IF(B65="No CAS","",INDEX('DEQ Pollutant List'!$C$7:$C$611,MATCH('3. Pollutant Emissions - EF'!B65,'DEQ Pollutant List'!$B$7:$B$611,0))),"")</f>
        <v>Silver and compounds</v>
      </c>
      <c r="D65" s="115">
        <f>IFERROR(IF(OR($B65="",$B65="No CAS"),INDEX('DEQ Pollutant List'!$A$7:$A$611,MATCH($C65,'DEQ Pollutant List'!$C$7:$C$611,0)),INDEX('DEQ Pollutant List'!$A$7:$A$611,MATCH($B65,'DEQ Pollutant List'!$B$7:$B$611,0))),"")</f>
        <v>580</v>
      </c>
      <c r="E65" s="101" t="s">
        <v>1428</v>
      </c>
      <c r="F65" s="102">
        <v>3.2141120000000029E-7</v>
      </c>
      <c r="G65" s="103">
        <v>3.2141120000000029E-7</v>
      </c>
      <c r="H65" s="83" t="s">
        <v>1433</v>
      </c>
      <c r="I65" s="104" t="s">
        <v>1438</v>
      </c>
      <c r="J65" s="102" t="s">
        <v>1435</v>
      </c>
      <c r="K65" s="105">
        <v>2.5905742720000024E-3</v>
      </c>
      <c r="L65" s="83" t="s">
        <v>1414</v>
      </c>
      <c r="M65" s="102" t="s">
        <v>1435</v>
      </c>
      <c r="N65" s="105">
        <v>9.963747200000006E-6</v>
      </c>
      <c r="O65" s="83" t="s">
        <v>1414</v>
      </c>
    </row>
    <row r="66" spans="1:15" x14ac:dyDescent="0.35">
      <c r="A66" s="79" t="s">
        <v>1373</v>
      </c>
      <c r="B66" s="100" t="s">
        <v>985</v>
      </c>
      <c r="C66" s="81" t="str">
        <f>IFERROR(IF(B66="No CAS","",INDEX('DEQ Pollutant List'!$C$7:$C$611,MATCH('3. Pollutant Emissions - EF'!B66,'DEQ Pollutant List'!$B$7:$B$611,0))),"")</f>
        <v>Thallium and compounds</v>
      </c>
      <c r="D66" s="115">
        <f>IFERROR(IF(OR($B66="",$B66="No CAS"),INDEX('DEQ Pollutant List'!$A$7:$A$611,MATCH($C66,'DEQ Pollutant List'!$C$7:$C$611,0)),INDEX('DEQ Pollutant List'!$A$7:$A$611,MATCH($B66,'DEQ Pollutant List'!$B$7:$B$611,0))),"")</f>
        <v>595</v>
      </c>
      <c r="E66" s="101" t="s">
        <v>1428</v>
      </c>
      <c r="F66" s="102">
        <v>1.9310080000000018E-8</v>
      </c>
      <c r="G66" s="103">
        <v>1.9310080000000018E-8</v>
      </c>
      <c r="H66" s="83" t="s">
        <v>1433</v>
      </c>
      <c r="I66" s="104" t="s">
        <v>1438</v>
      </c>
      <c r="J66" s="102" t="s">
        <v>1435</v>
      </c>
      <c r="K66" s="105">
        <v>1.5563924480000015E-4</v>
      </c>
      <c r="L66" s="83" t="s">
        <v>1414</v>
      </c>
      <c r="M66" s="102" t="s">
        <v>1435</v>
      </c>
      <c r="N66" s="105">
        <v>5.9861248000000046E-7</v>
      </c>
      <c r="O66" s="83" t="s">
        <v>1414</v>
      </c>
    </row>
    <row r="67" spans="1:15" x14ac:dyDescent="0.35">
      <c r="A67" s="79" t="s">
        <v>1373</v>
      </c>
      <c r="B67" s="100" t="s">
        <v>1055</v>
      </c>
      <c r="C67" s="81" t="str">
        <f>IFERROR(IF(B67="No CAS","",INDEX('DEQ Pollutant List'!$C$7:$C$611,MATCH('3. Pollutant Emissions - EF'!B67,'DEQ Pollutant List'!$B$7:$B$611,0))),"")</f>
        <v>Vanadium (fume or dust)</v>
      </c>
      <c r="D67" s="115">
        <f>IFERROR(IF(OR($B67="",$B67="No CAS"),INDEX('DEQ Pollutant List'!$A$7:$A$611,MATCH($C67,'DEQ Pollutant List'!$C$7:$C$611,0)),INDEX('DEQ Pollutant List'!$A$7:$A$611,MATCH($B67,'DEQ Pollutant List'!$B$7:$B$611,0))),"")</f>
        <v>620</v>
      </c>
      <c r="E67" s="101" t="s">
        <v>1428</v>
      </c>
      <c r="F67" s="102">
        <v>1.8420800000000019E-6</v>
      </c>
      <c r="G67" s="103">
        <v>1.8420800000000019E-6</v>
      </c>
      <c r="H67" s="83" t="s">
        <v>1433</v>
      </c>
      <c r="I67" s="104" t="s">
        <v>1438</v>
      </c>
      <c r="J67" s="102" t="s">
        <v>1435</v>
      </c>
      <c r="K67" s="105">
        <v>1.4847164800000015E-2</v>
      </c>
      <c r="L67" s="83" t="s">
        <v>1414</v>
      </c>
      <c r="M67" s="102" t="s">
        <v>1435</v>
      </c>
      <c r="N67" s="105">
        <v>5.7104480000000055E-5</v>
      </c>
      <c r="O67" s="83" t="s">
        <v>1414</v>
      </c>
    </row>
    <row r="68" spans="1:15" x14ac:dyDescent="0.35">
      <c r="A68" s="79" t="s">
        <v>1373</v>
      </c>
      <c r="B68" s="100" t="s">
        <v>1076</v>
      </c>
      <c r="C68" s="81" t="str">
        <f>IFERROR(IF(B68="No CAS","",INDEX('DEQ Pollutant List'!$C$7:$C$611,MATCH('3. Pollutant Emissions - EF'!B68,'DEQ Pollutant List'!$B$7:$B$611,0))),"")</f>
        <v>Zinc and compounds</v>
      </c>
      <c r="D68" s="115">
        <f>IFERROR(IF(OR($B68="",$B68="No CAS"),INDEX('DEQ Pollutant List'!$A$7:$A$611,MATCH($C68,'DEQ Pollutant List'!$C$7:$C$611,0)),INDEX('DEQ Pollutant List'!$A$7:$A$611,MATCH($B68,'DEQ Pollutant List'!$B$7:$B$611,0))),"")</f>
        <v>632</v>
      </c>
      <c r="E68" s="101" t="s">
        <v>1428</v>
      </c>
      <c r="F68" s="102">
        <v>7.5461760000000068E-6</v>
      </c>
      <c r="G68" s="103">
        <v>7.5461760000000068E-6</v>
      </c>
      <c r="H68" s="83" t="s">
        <v>1433</v>
      </c>
      <c r="I68" s="104" t="s">
        <v>1438</v>
      </c>
      <c r="J68" s="102" t="s">
        <v>1435</v>
      </c>
      <c r="K68" s="105">
        <v>6.0822178560000058E-2</v>
      </c>
      <c r="L68" s="83" t="s">
        <v>1414</v>
      </c>
      <c r="M68" s="102" t="s">
        <v>1435</v>
      </c>
      <c r="N68" s="105">
        <v>2.3393145600000023E-4</v>
      </c>
      <c r="O68" s="83" t="s">
        <v>1414</v>
      </c>
    </row>
    <row r="69" spans="1:15" x14ac:dyDescent="0.35">
      <c r="A69" s="79" t="s">
        <v>1375</v>
      </c>
      <c r="B69" s="100" t="s">
        <v>230</v>
      </c>
      <c r="C69" s="81" t="str">
        <f>IFERROR(IF(B69="No CAS","",INDEX('DEQ Pollutant List'!$C$7:$C$611,MATCH('3. Pollutant Emissions - EF'!B69,'DEQ Pollutant List'!$B$7:$B$611,0))),"")</f>
        <v>Chromium VI, chromate and dichromate particulate</v>
      </c>
      <c r="D69" s="115">
        <f>IFERROR(IF(OR($B69="",$B69="No CAS"),INDEX('DEQ Pollutant List'!$A$7:$A$611,MATCH($C69,'DEQ Pollutant List'!$C$7:$C$611,0)),INDEX('DEQ Pollutant List'!$A$7:$A$611,MATCH($B69,'DEQ Pollutant List'!$B$7:$B$611,0))),"")</f>
        <v>136</v>
      </c>
      <c r="E69" s="101">
        <v>0.99</v>
      </c>
      <c r="F69" s="102">
        <v>3.5360000000000034E-11</v>
      </c>
      <c r="G69" s="103">
        <v>3.536000000000004E-11</v>
      </c>
      <c r="H69" s="83" t="s">
        <v>1440</v>
      </c>
      <c r="I69" s="104" t="s">
        <v>1441</v>
      </c>
      <c r="J69" s="102" t="s">
        <v>1435</v>
      </c>
      <c r="K69" s="105">
        <v>1.7484565280000016E-7</v>
      </c>
      <c r="L69" s="83" t="s">
        <v>1414</v>
      </c>
      <c r="M69" s="102" t="s">
        <v>1435</v>
      </c>
      <c r="N69" s="105">
        <v>6.724764800000007E-10</v>
      </c>
      <c r="O69" s="83" t="s">
        <v>1414</v>
      </c>
    </row>
    <row r="70" spans="1:15" x14ac:dyDescent="0.35">
      <c r="A70" s="79" t="s">
        <v>1375</v>
      </c>
      <c r="B70" s="100" t="s">
        <v>236</v>
      </c>
      <c r="C70" s="81" t="str">
        <f>IFERROR(IF(B70="No CAS","",INDEX('DEQ Pollutant List'!$C$7:$C$611,MATCH('3. Pollutant Emissions - EF'!B70,'DEQ Pollutant List'!$B$7:$B$611,0))),"")</f>
        <v>Copper and compounds</v>
      </c>
      <c r="D70" s="115">
        <f>IFERROR(IF(OR($B70="",$B70="No CAS"),INDEX('DEQ Pollutant List'!$A$7:$A$611,MATCH($C70,'DEQ Pollutant List'!$C$7:$C$611,0)),INDEX('DEQ Pollutant List'!$A$7:$A$611,MATCH($B70,'DEQ Pollutant List'!$B$7:$B$611,0))),"")</f>
        <v>149</v>
      </c>
      <c r="E70" s="101">
        <v>0.99</v>
      </c>
      <c r="F70" s="102">
        <v>1.6000000000000014E-6</v>
      </c>
      <c r="G70" s="103">
        <v>1.6000000000000014E-6</v>
      </c>
      <c r="H70" s="83" t="s">
        <v>1440</v>
      </c>
      <c r="I70" s="104" t="s">
        <v>1441</v>
      </c>
      <c r="J70" s="102" t="s">
        <v>1435</v>
      </c>
      <c r="K70" s="105">
        <v>7.911568000000006E-3</v>
      </c>
      <c r="L70" s="83" t="s">
        <v>1414</v>
      </c>
      <c r="M70" s="102" t="s">
        <v>1435</v>
      </c>
      <c r="N70" s="105">
        <v>3.042880000000003E-5</v>
      </c>
      <c r="O70" s="83" t="s">
        <v>1414</v>
      </c>
    </row>
    <row r="71" spans="1:15" x14ac:dyDescent="0.35">
      <c r="A71" s="79" t="s">
        <v>1375</v>
      </c>
      <c r="B71" s="100" t="s">
        <v>518</v>
      </c>
      <c r="C71" s="81" t="str">
        <f>IFERROR(IF(B71="No CAS","",INDEX('DEQ Pollutant List'!$C$7:$C$611,MATCH('3. Pollutant Emissions - EF'!B71,'DEQ Pollutant List'!$B$7:$B$611,0))),"")</f>
        <v>Manganese and compounds</v>
      </c>
      <c r="D71" s="115">
        <f>IFERROR(IF(OR($B71="",$B71="No CAS"),INDEX('DEQ Pollutant List'!$A$7:$A$611,MATCH($C71,'DEQ Pollutant List'!$C$7:$C$611,0)),INDEX('DEQ Pollutant List'!$A$7:$A$611,MATCH($B71,'DEQ Pollutant List'!$B$7:$B$611,0))),"")</f>
        <v>312</v>
      </c>
      <c r="E71" s="101">
        <v>0.99</v>
      </c>
      <c r="F71" s="102">
        <v>1.674666666666668E-5</v>
      </c>
      <c r="G71" s="103">
        <v>4.4800000000000039E-5</v>
      </c>
      <c r="H71" s="83" t="s">
        <v>1440</v>
      </c>
      <c r="I71" s="104" t="s">
        <v>1441</v>
      </c>
      <c r="J71" s="102" t="s">
        <v>1435</v>
      </c>
      <c r="K71" s="105">
        <v>8.2807745066666744E-2</v>
      </c>
      <c r="L71" s="83" t="s">
        <v>1414</v>
      </c>
      <c r="M71" s="102" t="s">
        <v>1435</v>
      </c>
      <c r="N71" s="105">
        <v>8.5200640000000077E-4</v>
      </c>
      <c r="O71" s="83" t="s">
        <v>1414</v>
      </c>
    </row>
    <row r="72" spans="1:15" x14ac:dyDescent="0.35">
      <c r="A72" s="79" t="s">
        <v>1375</v>
      </c>
      <c r="B72" s="100" t="s">
        <v>583</v>
      </c>
      <c r="C72" s="81" t="str">
        <f>IFERROR(IF(B72="No CAS","",INDEX('DEQ Pollutant List'!$C$7:$C$611,MATCH('3. Pollutant Emissions - EF'!B72,'DEQ Pollutant List'!$B$7:$B$611,0))),"")</f>
        <v>Nickel and compounds</v>
      </c>
      <c r="D72" s="115">
        <f>IFERROR(IF(OR($B72="",$B72="No CAS"),INDEX('DEQ Pollutant List'!$A$7:$A$611,MATCH($C72,'DEQ Pollutant List'!$C$7:$C$611,0)),INDEX('DEQ Pollutant List'!$A$7:$A$611,MATCH($B72,'DEQ Pollutant List'!$B$7:$B$611,0))),"")</f>
        <v>364</v>
      </c>
      <c r="E72" s="101">
        <v>0.99</v>
      </c>
      <c r="F72" s="102">
        <v>3.1200000000000027E-6</v>
      </c>
      <c r="G72" s="103">
        <v>6.4000000000000056E-6</v>
      </c>
      <c r="H72" s="83" t="s">
        <v>1440</v>
      </c>
      <c r="I72" s="104" t="s">
        <v>1441</v>
      </c>
      <c r="J72" s="102" t="s">
        <v>1435</v>
      </c>
      <c r="K72" s="105">
        <v>1.5427557600000013E-2</v>
      </c>
      <c r="L72" s="83" t="s">
        <v>1414</v>
      </c>
      <c r="M72" s="102" t="s">
        <v>1435</v>
      </c>
      <c r="N72" s="105">
        <v>1.2171520000000012E-4</v>
      </c>
      <c r="O72" s="83" t="s">
        <v>1414</v>
      </c>
    </row>
    <row r="73" spans="1:15" x14ac:dyDescent="0.35">
      <c r="A73" s="79" t="s">
        <v>1375</v>
      </c>
      <c r="B73" s="100">
        <v>504</v>
      </c>
      <c r="C73" s="81" t="str">
        <f>IFERROR(IF(B73="No CAS","",INDEX('DEQ Pollutant List'!$C$7:$C$611,MATCH('3. Pollutant Emissions - EF'!B73,'DEQ Pollutant List'!$B$7:$B$611,0))),"")</f>
        <v>Phosphorus and compounds</v>
      </c>
      <c r="D73" s="115">
        <f>IFERROR(IF(OR($B73="",$B73="No CAS"),INDEX('DEQ Pollutant List'!$A$7:$A$611,MATCH($C73,'DEQ Pollutant List'!$C$7:$C$611,0)),INDEX('DEQ Pollutant List'!$A$7:$A$611,MATCH($B73,'DEQ Pollutant List'!$B$7:$B$611,0))),"")</f>
        <v>504</v>
      </c>
      <c r="E73" s="101">
        <v>0.99</v>
      </c>
      <c r="F73" s="102">
        <v>1.7600000000000012E-7</v>
      </c>
      <c r="G73" s="103">
        <v>2.2400000000000023E-7</v>
      </c>
      <c r="H73" s="83" t="s">
        <v>1440</v>
      </c>
      <c r="I73" s="104" t="s">
        <v>1441</v>
      </c>
      <c r="J73" s="102" t="s">
        <v>1435</v>
      </c>
      <c r="K73" s="105">
        <v>8.7027248000000074E-4</v>
      </c>
      <c r="L73" s="83" t="s">
        <v>1414</v>
      </c>
      <c r="M73" s="102" t="s">
        <v>1435</v>
      </c>
      <c r="N73" s="105">
        <v>4.2600320000000041E-6</v>
      </c>
      <c r="O73" s="83" t="s">
        <v>1414</v>
      </c>
    </row>
    <row r="74" spans="1:15" x14ac:dyDescent="0.35">
      <c r="A74" s="79" t="s">
        <v>1375</v>
      </c>
      <c r="B74" s="100" t="s">
        <v>1055</v>
      </c>
      <c r="C74" s="81" t="str">
        <f>IFERROR(IF(B74="No CAS","",INDEX('DEQ Pollutant List'!$C$7:$C$611,MATCH('3. Pollutant Emissions - EF'!B74,'DEQ Pollutant List'!$B$7:$B$611,0))),"")</f>
        <v>Vanadium (fume or dust)</v>
      </c>
      <c r="D74" s="115">
        <f>IFERROR(IF(OR($B74="",$B74="No CAS"),INDEX('DEQ Pollutant List'!$A$7:$A$611,MATCH($C74,'DEQ Pollutant List'!$C$7:$C$611,0)),INDEX('DEQ Pollutant List'!$A$7:$A$611,MATCH($B74,'DEQ Pollutant List'!$B$7:$B$611,0))),"")</f>
        <v>620</v>
      </c>
      <c r="E74" s="101">
        <v>0.99</v>
      </c>
      <c r="F74" s="102">
        <v>1.6000000000000014E-7</v>
      </c>
      <c r="G74" s="103">
        <v>1.6000000000000014E-7</v>
      </c>
      <c r="H74" s="83" t="s">
        <v>1440</v>
      </c>
      <c r="I74" s="104" t="s">
        <v>1441</v>
      </c>
      <c r="J74" s="102" t="s">
        <v>1435</v>
      </c>
      <c r="K74" s="105">
        <v>7.9115680000000081E-4</v>
      </c>
      <c r="L74" s="83" t="s">
        <v>1414</v>
      </c>
      <c r="M74" s="102" t="s">
        <v>1435</v>
      </c>
      <c r="N74" s="105">
        <v>3.0428800000000034E-6</v>
      </c>
      <c r="O74" s="83" t="s">
        <v>1414</v>
      </c>
    </row>
    <row r="75" spans="1:15" x14ac:dyDescent="0.35">
      <c r="A75" s="79" t="s">
        <v>1377</v>
      </c>
      <c r="B75" s="100" t="s">
        <v>40</v>
      </c>
      <c r="C75" s="81" t="str">
        <f>IFERROR(IF(B75="No CAS","",INDEX('DEQ Pollutant List'!$C$7:$C$611,MATCH('3. Pollutant Emissions - EF'!B75,'DEQ Pollutant List'!$B$7:$B$611,0))),"")</f>
        <v>Aluminum and compounds</v>
      </c>
      <c r="D75" s="115">
        <f>IFERROR(IF(OR($B75="",$B75="No CAS"),INDEX('DEQ Pollutant List'!$A$7:$A$611,MATCH($C75,'DEQ Pollutant List'!$C$7:$C$611,0)),INDEX('DEQ Pollutant List'!$A$7:$A$611,MATCH($B75,'DEQ Pollutant List'!$B$7:$B$611,0))),"")</f>
        <v>13</v>
      </c>
      <c r="E75" s="101">
        <v>0</v>
      </c>
      <c r="F75" s="102">
        <v>7.3041613606165279E-7</v>
      </c>
      <c r="G75" s="103">
        <v>5.4639999999999999E-5</v>
      </c>
      <c r="H75" s="83" t="s">
        <v>1442</v>
      </c>
      <c r="I75" s="104" t="s">
        <v>1443</v>
      </c>
      <c r="J75" s="102" t="s">
        <v>1435</v>
      </c>
      <c r="K75" s="105">
        <v>7.8073517939030827E-3</v>
      </c>
      <c r="L75" s="83" t="s">
        <v>1414</v>
      </c>
      <c r="M75" s="102" t="s">
        <v>1435</v>
      </c>
      <c r="N75" s="105">
        <v>2.136424E-3</v>
      </c>
      <c r="O75" s="83" t="s">
        <v>1414</v>
      </c>
    </row>
    <row r="76" spans="1:15" x14ac:dyDescent="0.35">
      <c r="A76" s="79" t="s">
        <v>1377</v>
      </c>
      <c r="B76" s="100" t="s">
        <v>81</v>
      </c>
      <c r="C76" s="81" t="str">
        <f>IFERROR(IF(B76="No CAS","",INDEX('DEQ Pollutant List'!$C$7:$C$611,MATCH('3. Pollutant Emissions - EF'!B76,'DEQ Pollutant List'!$B$7:$B$611,0))),"")</f>
        <v>Arsenic and compounds</v>
      </c>
      <c r="D76" s="115">
        <f>IFERROR(IF(OR($B76="",$B76="No CAS"),INDEX('DEQ Pollutant List'!$A$7:$A$611,MATCH($C76,'DEQ Pollutant List'!$C$7:$C$611,0)),INDEX('DEQ Pollutant List'!$A$7:$A$611,MATCH($B76,'DEQ Pollutant List'!$B$7:$B$611,0))),"")</f>
        <v>37</v>
      </c>
      <c r="E76" s="101">
        <v>0</v>
      </c>
      <c r="F76" s="102">
        <v>1.7489736912038267E-8</v>
      </c>
      <c r="G76" s="103">
        <v>1.6392000000000003E-7</v>
      </c>
      <c r="H76" s="83" t="s">
        <v>1442</v>
      </c>
      <c r="I76" s="104" t="s">
        <v>1443</v>
      </c>
      <c r="J76" s="102" t="s">
        <v>1435</v>
      </c>
      <c r="K76" s="105">
        <v>1.8694621067841412E-4</v>
      </c>
      <c r="L76" s="83" t="s">
        <v>1414</v>
      </c>
      <c r="M76" s="102" t="s">
        <v>1435</v>
      </c>
      <c r="N76" s="105">
        <v>6.4092720000000015E-6</v>
      </c>
      <c r="O76" s="83" t="s">
        <v>1414</v>
      </c>
    </row>
    <row r="77" spans="1:15" x14ac:dyDescent="0.35">
      <c r="A77" s="79" t="s">
        <v>1377</v>
      </c>
      <c r="B77" s="100" t="s">
        <v>230</v>
      </c>
      <c r="C77" s="81" t="str">
        <f>IFERROR(IF(B77="No CAS","",INDEX('DEQ Pollutant List'!$C$7:$C$611,MATCH('3. Pollutant Emissions - EF'!B77,'DEQ Pollutant List'!$B$7:$B$611,0))),"")</f>
        <v>Chromium VI, chromate and dichromate particulate</v>
      </c>
      <c r="D77" s="115">
        <f>IFERROR(IF(OR($B77="",$B77="No CAS"),INDEX('DEQ Pollutant List'!$A$7:$A$611,MATCH($C77,'DEQ Pollutant List'!$C$7:$C$611,0)),INDEX('DEQ Pollutant List'!$A$7:$A$611,MATCH($B77,'DEQ Pollutant List'!$B$7:$B$611,0))),"")</f>
        <v>136</v>
      </c>
      <c r="E77" s="101">
        <v>0</v>
      </c>
      <c r="F77" s="102">
        <v>3.2684013618389573E-5</v>
      </c>
      <c r="G77" s="103">
        <v>7.2197999999999989E-4</v>
      </c>
      <c r="H77" s="83" t="s">
        <v>1442</v>
      </c>
      <c r="I77" s="104" t="s">
        <v>1443</v>
      </c>
      <c r="J77" s="102" t="s">
        <v>1435</v>
      </c>
      <c r="K77" s="105">
        <v>0.34935645552872591</v>
      </c>
      <c r="L77" s="83" t="s">
        <v>1414</v>
      </c>
      <c r="M77" s="102" t="s">
        <v>1435</v>
      </c>
      <c r="N77" s="105">
        <v>2.8229417999999996E-2</v>
      </c>
      <c r="O77" s="83" t="s">
        <v>1414</v>
      </c>
    </row>
    <row r="78" spans="1:15" x14ac:dyDescent="0.35">
      <c r="A78" s="79" t="s">
        <v>1377</v>
      </c>
      <c r="B78" s="100" t="s">
        <v>234</v>
      </c>
      <c r="C78" s="81" t="str">
        <f>IFERROR(IF(B78="No CAS","",INDEX('DEQ Pollutant List'!$C$7:$C$611,MATCH('3. Pollutant Emissions - EF'!B78,'DEQ Pollutant List'!$B$7:$B$611,0))),"")</f>
        <v>Cobalt and compounds</v>
      </c>
      <c r="D78" s="115">
        <f>IFERROR(IF(OR($B78="",$B78="No CAS"),INDEX('DEQ Pollutant List'!$A$7:$A$611,MATCH($C78,'DEQ Pollutant List'!$C$7:$C$611,0)),INDEX('DEQ Pollutant List'!$A$7:$A$611,MATCH($B78,'DEQ Pollutant List'!$B$7:$B$611,0))),"")</f>
        <v>146</v>
      </c>
      <c r="E78" s="101">
        <v>0</v>
      </c>
      <c r="F78" s="102">
        <v>6.8522455487642821E-7</v>
      </c>
      <c r="G78" s="103">
        <v>1.719E-5</v>
      </c>
      <c r="H78" s="83" t="s">
        <v>1442</v>
      </c>
      <c r="I78" s="104" t="s">
        <v>1443</v>
      </c>
      <c r="J78" s="102" t="s">
        <v>1435</v>
      </c>
      <c r="K78" s="105">
        <v>7.3243030837004397E-3</v>
      </c>
      <c r="L78" s="83" t="s">
        <v>1414</v>
      </c>
      <c r="M78" s="102" t="s">
        <v>1435</v>
      </c>
      <c r="N78" s="105">
        <v>6.7212900000000004E-4</v>
      </c>
      <c r="O78" s="83" t="s">
        <v>1414</v>
      </c>
    </row>
    <row r="79" spans="1:15" x14ac:dyDescent="0.35">
      <c r="A79" s="79" t="s">
        <v>1377</v>
      </c>
      <c r="B79" s="100" t="s">
        <v>236</v>
      </c>
      <c r="C79" s="81" t="str">
        <f>IFERROR(IF(B79="No CAS","",INDEX('DEQ Pollutant List'!$C$7:$C$611,MATCH('3. Pollutant Emissions - EF'!B79,'DEQ Pollutant List'!$B$7:$B$611,0))),"")</f>
        <v>Copper and compounds</v>
      </c>
      <c r="D79" s="115">
        <f>IFERROR(IF(OR($B79="",$B79="No CAS"),INDEX('DEQ Pollutant List'!$A$7:$A$611,MATCH($C79,'DEQ Pollutant List'!$C$7:$C$611,0)),INDEX('DEQ Pollutant List'!$A$7:$A$611,MATCH($B79,'DEQ Pollutant List'!$B$7:$B$611,0))),"")</f>
        <v>149</v>
      </c>
      <c r="E79" s="101">
        <v>0</v>
      </c>
      <c r="F79" s="102">
        <v>7.0244984009566812E-4</v>
      </c>
      <c r="G79" s="103">
        <v>1.1459999999999999E-3</v>
      </c>
      <c r="H79" s="83" t="s">
        <v>1442</v>
      </c>
      <c r="I79" s="104" t="s">
        <v>1443</v>
      </c>
      <c r="J79" s="102" t="s">
        <v>1435</v>
      </c>
      <c r="K79" s="105">
        <v>7.5084225942332319</v>
      </c>
      <c r="L79" s="83" t="s">
        <v>1414</v>
      </c>
      <c r="M79" s="102" t="s">
        <v>1435</v>
      </c>
      <c r="N79" s="105">
        <v>4.4808599999999997E-2</v>
      </c>
      <c r="O79" s="83" t="s">
        <v>1414</v>
      </c>
    </row>
    <row r="80" spans="1:15" x14ac:dyDescent="0.35">
      <c r="A80" s="79" t="s">
        <v>1377</v>
      </c>
      <c r="B80" s="100" t="s">
        <v>518</v>
      </c>
      <c r="C80" s="81" t="str">
        <f>IFERROR(IF(B80="No CAS","",INDEX('DEQ Pollutant List'!$C$7:$C$611,MATCH('3. Pollutant Emissions - EF'!B80,'DEQ Pollutant List'!$B$7:$B$611,0))),"")</f>
        <v>Manganese and compounds</v>
      </c>
      <c r="D80" s="115">
        <f>IFERROR(IF(OR($B80="",$B80="No CAS"),INDEX('DEQ Pollutant List'!$A$7:$A$611,MATCH($C80,'DEQ Pollutant List'!$C$7:$C$611,0)),INDEX('DEQ Pollutant List'!$A$7:$A$611,MATCH($B80,'DEQ Pollutant List'!$B$7:$B$611,0))),"")</f>
        <v>312</v>
      </c>
      <c r="E80" s="101">
        <v>0</v>
      </c>
      <c r="F80" s="102">
        <v>9.9115877980334826E-5</v>
      </c>
      <c r="G80" s="103">
        <v>7.4490000000000005E-4</v>
      </c>
      <c r="H80" s="83" t="s">
        <v>1442</v>
      </c>
      <c r="I80" s="104" t="s">
        <v>1443</v>
      </c>
      <c r="J80" s="102" t="s">
        <v>1435</v>
      </c>
      <c r="K80" s="105">
        <v>1.0594406250750308</v>
      </c>
      <c r="L80" s="83" t="s">
        <v>1414</v>
      </c>
      <c r="M80" s="102" t="s">
        <v>1435</v>
      </c>
      <c r="N80" s="105">
        <v>2.9125590000000003E-2</v>
      </c>
      <c r="O80" s="83" t="s">
        <v>1414</v>
      </c>
    </row>
    <row r="81" spans="1:15" x14ac:dyDescent="0.35">
      <c r="A81" s="79" t="s">
        <v>1377</v>
      </c>
      <c r="B81" s="100" t="s">
        <v>575</v>
      </c>
      <c r="C81" s="81" t="str">
        <f>IFERROR(IF(B81="No CAS","",INDEX('DEQ Pollutant List'!$C$7:$C$611,MATCH('3. Pollutant Emissions - EF'!B81,'DEQ Pollutant List'!$B$7:$B$611,0))),"")</f>
        <v>Molybdenum trioxide</v>
      </c>
      <c r="D81" s="115">
        <f>IFERROR(IF(OR($B81="",$B81="No CAS"),INDEX('DEQ Pollutant List'!$A$7:$A$611,MATCH($C81,'DEQ Pollutant List'!$C$7:$C$611,0)),INDEX('DEQ Pollutant List'!$A$7:$A$611,MATCH($B81,'DEQ Pollutant List'!$B$7:$B$611,0))),"")</f>
        <v>361</v>
      </c>
      <c r="E81" s="101">
        <v>0</v>
      </c>
      <c r="F81" s="102">
        <v>4.2897075950039865E-6</v>
      </c>
      <c r="G81" s="103">
        <v>3.1514999999999999E-5</v>
      </c>
      <c r="H81" s="83" t="s">
        <v>1442</v>
      </c>
      <c r="I81" s="104" t="s">
        <v>1443</v>
      </c>
      <c r="J81" s="102" t="s">
        <v>1435</v>
      </c>
      <c r="K81" s="105">
        <v>4.5852295196757716E-2</v>
      </c>
      <c r="L81" s="83" t="s">
        <v>1414</v>
      </c>
      <c r="M81" s="102" t="s">
        <v>1435</v>
      </c>
      <c r="N81" s="105">
        <v>1.2322365E-3</v>
      </c>
      <c r="O81" s="83" t="s">
        <v>1414</v>
      </c>
    </row>
    <row r="82" spans="1:15" x14ac:dyDescent="0.35">
      <c r="A82" s="79" t="s">
        <v>1377</v>
      </c>
      <c r="B82" s="100" t="s">
        <v>583</v>
      </c>
      <c r="C82" s="81" t="str">
        <f>IFERROR(IF(B82="No CAS","",INDEX('DEQ Pollutant List'!$C$7:$C$611,MATCH('3. Pollutant Emissions - EF'!B82,'DEQ Pollutant List'!$B$7:$B$611,0))),"")</f>
        <v>Nickel and compounds</v>
      </c>
      <c r="D82" s="115">
        <f>IFERROR(IF(OR($B82="",$B82="No CAS"),INDEX('DEQ Pollutant List'!$A$7:$A$611,MATCH($C82,'DEQ Pollutant List'!$C$7:$C$611,0)),INDEX('DEQ Pollutant List'!$A$7:$A$611,MATCH($B82,'DEQ Pollutant List'!$B$7:$B$611,0))),"")</f>
        <v>364</v>
      </c>
      <c r="E82" s="101">
        <v>0</v>
      </c>
      <c r="F82" s="102">
        <v>3.0238149550890241E-5</v>
      </c>
      <c r="G82" s="103">
        <v>1.0314E-3</v>
      </c>
      <c r="H82" s="83" t="s">
        <v>1442</v>
      </c>
      <c r="I82" s="104" t="s">
        <v>1443</v>
      </c>
      <c r="J82" s="102" t="s">
        <v>1435</v>
      </c>
      <c r="K82" s="105">
        <v>0.32321283647069599</v>
      </c>
      <c r="L82" s="83" t="s">
        <v>1414</v>
      </c>
      <c r="M82" s="102" t="s">
        <v>1435</v>
      </c>
      <c r="N82" s="105">
        <v>4.0327740000000001E-2</v>
      </c>
      <c r="O82" s="83" t="s">
        <v>1414</v>
      </c>
    </row>
    <row r="83" spans="1:15" x14ac:dyDescent="0.35">
      <c r="A83" s="79" t="s">
        <v>1377</v>
      </c>
      <c r="B83" s="100">
        <v>504</v>
      </c>
      <c r="C83" s="81" t="str">
        <f>IFERROR(IF(B83="No CAS","",INDEX('DEQ Pollutant List'!$C$7:$C$611,MATCH('3. Pollutant Emissions - EF'!B83,'DEQ Pollutant List'!$B$7:$B$611,0))),"")</f>
        <v>Phosphorus and compounds</v>
      </c>
      <c r="D83" s="115">
        <f>IFERROR(IF(OR($B83="",$B83="No CAS"),INDEX('DEQ Pollutant List'!$A$7:$A$611,MATCH($C83,'DEQ Pollutant List'!$C$7:$C$611,0)),INDEX('DEQ Pollutant List'!$A$7:$A$611,MATCH($B83,'DEQ Pollutant List'!$B$7:$B$611,0))),"")</f>
        <v>504</v>
      </c>
      <c r="E83" s="101">
        <v>0</v>
      </c>
      <c r="F83" s="102">
        <v>5.2469210736114789E-8</v>
      </c>
      <c r="G83" s="103">
        <v>4.9175999999999995E-7</v>
      </c>
      <c r="H83" s="83" t="s">
        <v>1442</v>
      </c>
      <c r="I83" s="104" t="s">
        <v>1443</v>
      </c>
      <c r="J83" s="102" t="s">
        <v>1435</v>
      </c>
      <c r="K83" s="105">
        <v>5.608386320352422E-4</v>
      </c>
      <c r="L83" s="83" t="s">
        <v>1414</v>
      </c>
      <c r="M83" s="102" t="s">
        <v>1435</v>
      </c>
      <c r="N83" s="105">
        <v>1.9227816E-5</v>
      </c>
      <c r="O83" s="83" t="s">
        <v>1414</v>
      </c>
    </row>
    <row r="84" spans="1:15" x14ac:dyDescent="0.35">
      <c r="A84" s="79" t="s">
        <v>1377</v>
      </c>
      <c r="B84" s="100" t="s">
        <v>1055</v>
      </c>
      <c r="C84" s="81" t="str">
        <f>IFERROR(IF(B84="No CAS","",INDEX('DEQ Pollutant List'!$C$7:$C$611,MATCH('3. Pollutant Emissions - EF'!B84,'DEQ Pollutant List'!$B$7:$B$611,0))),"")</f>
        <v>Vanadium (fume or dust)</v>
      </c>
      <c r="D84" s="115">
        <f>IFERROR(IF(OR($B84="",$B84="No CAS"),INDEX('DEQ Pollutant List'!$A$7:$A$611,MATCH($C84,'DEQ Pollutant List'!$C$7:$C$611,0)),INDEX('DEQ Pollutant List'!$A$7:$A$611,MATCH($B84,'DEQ Pollutant List'!$B$7:$B$611,0))),"")</f>
        <v>620</v>
      </c>
      <c r="E84" s="101">
        <v>0</v>
      </c>
      <c r="F84" s="102">
        <v>1.7489736912038267E-8</v>
      </c>
      <c r="G84" s="103">
        <v>1.6392000000000003E-7</v>
      </c>
      <c r="H84" s="83" t="s">
        <v>1442</v>
      </c>
      <c r="I84" s="104" t="s">
        <v>1443</v>
      </c>
      <c r="J84" s="102" t="s">
        <v>1435</v>
      </c>
      <c r="K84" s="105">
        <v>1.8694621067841412E-4</v>
      </c>
      <c r="L84" s="83" t="s">
        <v>1414</v>
      </c>
      <c r="M84" s="102" t="s">
        <v>1435</v>
      </c>
      <c r="N84" s="105">
        <v>6.4092720000000015E-6</v>
      </c>
      <c r="O84" s="83" t="s">
        <v>1414</v>
      </c>
    </row>
    <row r="85" spans="1:15" x14ac:dyDescent="0.35">
      <c r="A85" s="79" t="s">
        <v>1379</v>
      </c>
      <c r="B85" s="100" t="s">
        <v>40</v>
      </c>
      <c r="C85" s="81" t="str">
        <f>IFERROR(IF(B85="No CAS","",INDEX('DEQ Pollutant List'!$C$7:$C$611,MATCH('3. Pollutant Emissions - EF'!B85,'DEQ Pollutant List'!$B$7:$B$611,0))),"")</f>
        <v>Aluminum and compounds</v>
      </c>
      <c r="D85" s="115">
        <f>IFERROR(IF(OR($B85="",$B85="No CAS"),INDEX('DEQ Pollutant List'!$A$7:$A$611,MATCH($C85,'DEQ Pollutant List'!$C$7:$C$611,0)),INDEX('DEQ Pollutant List'!$A$7:$A$611,MATCH($B85,'DEQ Pollutant List'!$B$7:$B$611,0))),"")</f>
        <v>13</v>
      </c>
      <c r="E85" s="101" t="s">
        <v>1429</v>
      </c>
      <c r="F85" s="102">
        <v>2.65050856447167E-4</v>
      </c>
      <c r="G85" s="103">
        <v>6.6263123225440113E-11</v>
      </c>
      <c r="H85" s="83" t="s">
        <v>1440</v>
      </c>
      <c r="I85" s="104" t="s">
        <v>1444</v>
      </c>
      <c r="J85" s="102" t="s">
        <v>1435</v>
      </c>
      <c r="K85" s="105">
        <v>1.3106049214000002</v>
      </c>
      <c r="L85" s="83" t="s">
        <v>1414</v>
      </c>
      <c r="M85" s="102" t="s">
        <v>1435</v>
      </c>
      <c r="N85" s="105">
        <v>4.2008169600000009E-3</v>
      </c>
      <c r="O85" s="83" t="s">
        <v>1414</v>
      </c>
    </row>
    <row r="86" spans="1:15" x14ac:dyDescent="0.35">
      <c r="A86" s="79" t="s">
        <v>1379</v>
      </c>
      <c r="B86" s="100" t="s">
        <v>75</v>
      </c>
      <c r="C86" s="81" t="str">
        <f>IFERROR(IF(B86="No CAS","",INDEX('DEQ Pollutant List'!$C$7:$C$611,MATCH('3. Pollutant Emissions - EF'!B86,'DEQ Pollutant List'!$B$7:$B$611,0))),"")</f>
        <v>Antimony and compounds</v>
      </c>
      <c r="D86" s="115">
        <f>IFERROR(IF(OR($B86="",$B86="No CAS"),INDEX('DEQ Pollutant List'!$A$7:$A$611,MATCH($C86,'DEQ Pollutant List'!$C$7:$C$611,0)),INDEX('DEQ Pollutant List'!$A$7:$A$611,MATCH($B86,'DEQ Pollutant List'!$B$7:$B$611,0))),"")</f>
        <v>33</v>
      </c>
      <c r="E86" s="101" t="s">
        <v>1429</v>
      </c>
      <c r="F86" s="102">
        <v>1.4444717176670919E-7</v>
      </c>
      <c r="G86" s="103">
        <v>3.6112015900056789E-14</v>
      </c>
      <c r="H86" s="83" t="s">
        <v>1440</v>
      </c>
      <c r="I86" s="104" t="s">
        <v>1444</v>
      </c>
      <c r="J86" s="102" t="s">
        <v>1435</v>
      </c>
      <c r="K86" s="105">
        <v>7.1425226365000002E-4</v>
      </c>
      <c r="L86" s="83" t="s">
        <v>1414</v>
      </c>
      <c r="M86" s="102" t="s">
        <v>1435</v>
      </c>
      <c r="N86" s="105">
        <v>2.28935736E-6</v>
      </c>
      <c r="O86" s="83" t="s">
        <v>1414</v>
      </c>
    </row>
    <row r="87" spans="1:15" x14ac:dyDescent="0.35">
      <c r="A87" s="79" t="s">
        <v>1379</v>
      </c>
      <c r="B87" s="100" t="s">
        <v>81</v>
      </c>
      <c r="C87" s="81" t="str">
        <f>IFERROR(IF(B87="No CAS","",INDEX('DEQ Pollutant List'!$C$7:$C$611,MATCH('3. Pollutant Emissions - EF'!B87,'DEQ Pollutant List'!$B$7:$B$611,0))),"")</f>
        <v>Arsenic and compounds</v>
      </c>
      <c r="D87" s="115">
        <f>IFERROR(IF(OR($B87="",$B87="No CAS"),INDEX('DEQ Pollutant List'!$A$7:$A$611,MATCH($C87,'DEQ Pollutant List'!$C$7:$C$611,0)),INDEX('DEQ Pollutant List'!$A$7:$A$611,MATCH($B87,'DEQ Pollutant List'!$B$7:$B$611,0))),"")</f>
        <v>37</v>
      </c>
      <c r="E87" s="101" t="s">
        <v>1429</v>
      </c>
      <c r="F87" s="102">
        <v>8.705645284980172E-7</v>
      </c>
      <c r="G87" s="103">
        <v>2.1764247586598526E-13</v>
      </c>
      <c r="H87" s="83" t="s">
        <v>1440</v>
      </c>
      <c r="I87" s="104" t="s">
        <v>1444</v>
      </c>
      <c r="J87" s="102" t="s">
        <v>1435</v>
      </c>
      <c r="K87" s="105">
        <v>4.304706541000001E-3</v>
      </c>
      <c r="L87" s="83" t="s">
        <v>1414</v>
      </c>
      <c r="M87" s="102" t="s">
        <v>1435</v>
      </c>
      <c r="N87" s="105">
        <v>1.3797662400000001E-5</v>
      </c>
      <c r="O87" s="83" t="s">
        <v>1414</v>
      </c>
    </row>
    <row r="88" spans="1:15" x14ac:dyDescent="0.35">
      <c r="A88" s="79" t="s">
        <v>1379</v>
      </c>
      <c r="B88" s="100" t="s">
        <v>96</v>
      </c>
      <c r="C88" s="81" t="str">
        <f>IFERROR(IF(B88="No CAS","",INDEX('DEQ Pollutant List'!$C$7:$C$611,MATCH('3. Pollutant Emissions - EF'!B88,'DEQ Pollutant List'!$B$7:$B$611,0))),"")</f>
        <v>Barium and compounds</v>
      </c>
      <c r="D88" s="115">
        <f>IFERROR(IF(OR($B88="",$B88="No CAS"),INDEX('DEQ Pollutant List'!$A$7:$A$611,MATCH($C88,'DEQ Pollutant List'!$C$7:$C$611,0)),INDEX('DEQ Pollutant List'!$A$7:$A$611,MATCH($B88,'DEQ Pollutant List'!$B$7:$B$611,0))),"")</f>
        <v>45</v>
      </c>
      <c r="E88" s="101" t="s">
        <v>1429</v>
      </c>
      <c r="F88" s="102">
        <v>7.7629957955237198E-6</v>
      </c>
      <c r="G88" s="103">
        <v>1.9407609312890405E-12</v>
      </c>
      <c r="H88" s="83" t="s">
        <v>1440</v>
      </c>
      <c r="I88" s="104" t="s">
        <v>1444</v>
      </c>
      <c r="J88" s="102" t="s">
        <v>1435</v>
      </c>
      <c r="K88" s="105">
        <v>3.8385918200000008E-2</v>
      </c>
      <c r="L88" s="83" t="s">
        <v>1414</v>
      </c>
      <c r="M88" s="102" t="s">
        <v>1435</v>
      </c>
      <c r="N88" s="105">
        <v>1.2303648000000001E-4</v>
      </c>
      <c r="O88" s="83" t="s">
        <v>1414</v>
      </c>
    </row>
    <row r="89" spans="1:15" x14ac:dyDescent="0.35">
      <c r="A89" s="79" t="s">
        <v>1379</v>
      </c>
      <c r="B89" s="100" t="s">
        <v>113</v>
      </c>
      <c r="C89" s="81" t="str">
        <f>IFERROR(IF(B89="No CAS","",INDEX('DEQ Pollutant List'!$C$7:$C$611,MATCH('3. Pollutant Emissions - EF'!B89,'DEQ Pollutant List'!$B$7:$B$611,0))),"")</f>
        <v>Beryllium and compounds</v>
      </c>
      <c r="D89" s="115">
        <f>IFERROR(IF(OR($B89="",$B89="No CAS"),INDEX('DEQ Pollutant List'!$A$7:$A$611,MATCH($C89,'DEQ Pollutant List'!$C$7:$C$611,0)),INDEX('DEQ Pollutant List'!$A$7:$A$611,MATCH($B89,'DEQ Pollutant List'!$B$7:$B$611,0))),"")</f>
        <v>58</v>
      </c>
      <c r="E89" s="101" t="s">
        <v>1429</v>
      </c>
      <c r="F89" s="102">
        <v>2.8833984383373816E-8</v>
      </c>
      <c r="G89" s="103">
        <v>7.2085406019307222E-15</v>
      </c>
      <c r="H89" s="83" t="s">
        <v>1440</v>
      </c>
      <c r="I89" s="104" t="s">
        <v>1444</v>
      </c>
      <c r="J89" s="102" t="s">
        <v>1435</v>
      </c>
      <c r="K89" s="105">
        <v>1.4257626760000002E-4</v>
      </c>
      <c r="L89" s="83" t="s">
        <v>1414</v>
      </c>
      <c r="M89" s="102" t="s">
        <v>1435</v>
      </c>
      <c r="N89" s="105">
        <v>4.5699264000000007E-7</v>
      </c>
      <c r="O89" s="83" t="s">
        <v>1414</v>
      </c>
    </row>
    <row r="90" spans="1:15" x14ac:dyDescent="0.35">
      <c r="A90" s="79" t="s">
        <v>1379</v>
      </c>
      <c r="B90" s="100" t="s">
        <v>154</v>
      </c>
      <c r="C90" s="81" t="str">
        <f>IFERROR(IF(B90="No CAS","",INDEX('DEQ Pollutant List'!$C$7:$C$611,MATCH('3. Pollutant Emissions - EF'!B90,'DEQ Pollutant List'!$B$7:$B$611,0))),"")</f>
        <v>Cadmium and compounds</v>
      </c>
      <c r="D90" s="115">
        <f>IFERROR(IF(OR($B90="",$B90="No CAS"),INDEX('DEQ Pollutant List'!$A$7:$A$611,MATCH($C90,'DEQ Pollutant List'!$C$7:$C$611,0)),INDEX('DEQ Pollutant List'!$A$7:$A$611,MATCH($B90,'DEQ Pollutant List'!$B$7:$B$611,0))),"")</f>
        <v>83</v>
      </c>
      <c r="E90" s="101" t="s">
        <v>1429</v>
      </c>
      <c r="F90" s="102">
        <v>2.2457237837050762E-7</v>
      </c>
      <c r="G90" s="103">
        <v>5.6143441226575803E-14</v>
      </c>
      <c r="H90" s="83" t="s">
        <v>1440</v>
      </c>
      <c r="I90" s="104" t="s">
        <v>1444</v>
      </c>
      <c r="J90" s="102" t="s">
        <v>1435</v>
      </c>
      <c r="K90" s="105">
        <v>1.1104497765000003E-3</v>
      </c>
      <c r="L90" s="83" t="s">
        <v>1414</v>
      </c>
      <c r="M90" s="102" t="s">
        <v>1435</v>
      </c>
      <c r="N90" s="105">
        <v>3.5592695999999998E-6</v>
      </c>
      <c r="O90" s="83" t="s">
        <v>1414</v>
      </c>
    </row>
    <row r="91" spans="1:15" x14ac:dyDescent="0.35">
      <c r="A91" s="79" t="s">
        <v>1379</v>
      </c>
      <c r="B91" s="100" t="s">
        <v>230</v>
      </c>
      <c r="C91" s="81" t="str">
        <f>IFERROR(IF(B91="No CAS","",INDEX('DEQ Pollutant List'!$C$7:$C$611,MATCH('3. Pollutant Emissions - EF'!B91,'DEQ Pollutant List'!$B$7:$B$611,0))),"")</f>
        <v>Chromium VI, chromate and dichromate particulate</v>
      </c>
      <c r="D91" s="115">
        <f>IFERROR(IF(OR($B91="",$B91="No CAS"),INDEX('DEQ Pollutant List'!$A$7:$A$611,MATCH($C91,'DEQ Pollutant List'!$C$7:$C$611,0)),INDEX('DEQ Pollutant List'!$A$7:$A$611,MATCH($B91,'DEQ Pollutant List'!$B$7:$B$611,0))),"")</f>
        <v>136</v>
      </c>
      <c r="E91" s="101" t="s">
        <v>1429</v>
      </c>
      <c r="F91" s="102">
        <v>6.1272216814669369E-9</v>
      </c>
      <c r="G91" s="103">
        <v>1.5318148779102785E-15</v>
      </c>
      <c r="H91" s="83" t="s">
        <v>1440</v>
      </c>
      <c r="I91" s="104" t="s">
        <v>1444</v>
      </c>
      <c r="J91" s="102" t="s">
        <v>1435</v>
      </c>
      <c r="K91" s="105">
        <v>3.0297456865000009E-5</v>
      </c>
      <c r="L91" s="83" t="s">
        <v>1414</v>
      </c>
      <c r="M91" s="102" t="s">
        <v>1435</v>
      </c>
      <c r="N91" s="105">
        <v>9.7110936000000021E-8</v>
      </c>
      <c r="O91" s="83" t="s">
        <v>1414</v>
      </c>
    </row>
    <row r="92" spans="1:15" x14ac:dyDescent="0.35">
      <c r="A92" s="79" t="s">
        <v>1379</v>
      </c>
      <c r="B92" s="100" t="s">
        <v>234</v>
      </c>
      <c r="C92" s="81" t="str">
        <f>IFERROR(IF(B92="No CAS","",INDEX('DEQ Pollutant List'!$C$7:$C$611,MATCH('3. Pollutant Emissions - EF'!B92,'DEQ Pollutant List'!$B$7:$B$611,0))),"")</f>
        <v>Cobalt and compounds</v>
      </c>
      <c r="D92" s="115">
        <f>IFERROR(IF(OR($B92="",$B92="No CAS"),INDEX('DEQ Pollutant List'!$A$7:$A$611,MATCH($C92,'DEQ Pollutant List'!$C$7:$C$611,0)),INDEX('DEQ Pollutant List'!$A$7:$A$611,MATCH($B92,'DEQ Pollutant List'!$B$7:$B$611,0))),"")</f>
        <v>146</v>
      </c>
      <c r="E92" s="101" t="s">
        <v>1429</v>
      </c>
      <c r="F92" s="102">
        <v>4.2141977175700196E-6</v>
      </c>
      <c r="G92" s="103">
        <v>1.0535559341283364E-12</v>
      </c>
      <c r="H92" s="83" t="s">
        <v>1440</v>
      </c>
      <c r="I92" s="104" t="s">
        <v>1444</v>
      </c>
      <c r="J92" s="102" t="s">
        <v>1435</v>
      </c>
      <c r="K92" s="105">
        <v>2.0838069880000004E-2</v>
      </c>
      <c r="L92" s="83" t="s">
        <v>1414</v>
      </c>
      <c r="M92" s="102" t="s">
        <v>1435</v>
      </c>
      <c r="N92" s="105">
        <v>6.6791232000000013E-5</v>
      </c>
      <c r="O92" s="83" t="s">
        <v>1414</v>
      </c>
    </row>
    <row r="93" spans="1:15" x14ac:dyDescent="0.35">
      <c r="A93" s="79" t="s">
        <v>1379</v>
      </c>
      <c r="B93" s="100" t="s">
        <v>236</v>
      </c>
      <c r="C93" s="81" t="str">
        <f>IFERROR(IF(B93="No CAS","",INDEX('DEQ Pollutant List'!$C$7:$C$611,MATCH('3. Pollutant Emissions - EF'!B93,'DEQ Pollutant List'!$B$7:$B$611,0))),"")</f>
        <v>Copper and compounds</v>
      </c>
      <c r="D93" s="115">
        <f>IFERROR(IF(OR($B93="",$B93="No CAS"),INDEX('DEQ Pollutant List'!$A$7:$A$611,MATCH($C93,'DEQ Pollutant List'!$C$7:$C$611,0)),INDEX('DEQ Pollutant List'!$A$7:$A$611,MATCH($B93,'DEQ Pollutant List'!$B$7:$B$611,0))),"")</f>
        <v>149</v>
      </c>
      <c r="E93" s="101" t="s">
        <v>1429</v>
      </c>
      <c r="F93" s="102">
        <v>4.1753827385924013E-5</v>
      </c>
      <c r="G93" s="103">
        <v>1.0438521294718912E-11</v>
      </c>
      <c r="H93" s="83" t="s">
        <v>1440</v>
      </c>
      <c r="I93" s="104" t="s">
        <v>1444</v>
      </c>
      <c r="J93" s="102" t="s">
        <v>1435</v>
      </c>
      <c r="K93" s="105">
        <v>0.20646140289000006</v>
      </c>
      <c r="L93" s="83" t="s">
        <v>1414</v>
      </c>
      <c r="M93" s="102" t="s">
        <v>1435</v>
      </c>
      <c r="N93" s="105">
        <v>6.6176049600000014E-4</v>
      </c>
      <c r="O93" s="83" t="s">
        <v>1414</v>
      </c>
    </row>
    <row r="94" spans="1:15" x14ac:dyDescent="0.35">
      <c r="A94" s="79" t="s">
        <v>1379</v>
      </c>
      <c r="B94" s="100" t="s">
        <v>512</v>
      </c>
      <c r="C94" s="81" t="str">
        <f>IFERROR(IF(B94="No CAS","",INDEX('DEQ Pollutant List'!$C$7:$C$611,MATCH('3. Pollutant Emissions - EF'!B94,'DEQ Pollutant List'!$B$7:$B$611,0))),"")</f>
        <v>Lead and compounds</v>
      </c>
      <c r="D94" s="115">
        <f>IFERROR(IF(OR($B94="",$B94="No CAS"),INDEX('DEQ Pollutant List'!$A$7:$A$611,MATCH($C94,'DEQ Pollutant List'!$C$7:$C$611,0)),INDEX('DEQ Pollutant List'!$A$7:$A$611,MATCH($B94,'DEQ Pollutant List'!$B$7:$B$611,0))),"")</f>
        <v>305</v>
      </c>
      <c r="E94" s="101" t="s">
        <v>1429</v>
      </c>
      <c r="F94" s="102">
        <v>2.5007936455579983E-7</v>
      </c>
      <c r="G94" s="103">
        <v>6.2520227143668369E-14</v>
      </c>
      <c r="H94" s="83" t="s">
        <v>1440</v>
      </c>
      <c r="I94" s="104" t="s">
        <v>1444</v>
      </c>
      <c r="J94" s="102" t="s">
        <v>1435</v>
      </c>
      <c r="K94" s="105">
        <v>1.2365749363000003E-3</v>
      </c>
      <c r="L94" s="83" t="s">
        <v>1414</v>
      </c>
      <c r="M94" s="102" t="s">
        <v>1435</v>
      </c>
      <c r="N94" s="105">
        <v>3.9635323199999998E-6</v>
      </c>
      <c r="O94" s="83" t="s">
        <v>1414</v>
      </c>
    </row>
    <row r="95" spans="1:15" x14ac:dyDescent="0.35">
      <c r="A95" s="79" t="s">
        <v>1379</v>
      </c>
      <c r="B95" s="100" t="s">
        <v>518</v>
      </c>
      <c r="C95" s="81" t="str">
        <f>IFERROR(IF(B95="No CAS","",INDEX('DEQ Pollutant List'!$C$7:$C$611,MATCH('3. Pollutant Emissions - EF'!B95,'DEQ Pollutant List'!$B$7:$B$611,0))),"")</f>
        <v>Manganese and compounds</v>
      </c>
      <c r="D95" s="115">
        <f>IFERROR(IF(OR($B95="",$B95="No CAS"),INDEX('DEQ Pollutant List'!$A$7:$A$611,MATCH($C95,'DEQ Pollutant List'!$C$7:$C$611,0)),INDEX('DEQ Pollutant List'!$A$7:$A$611,MATCH($B95,'DEQ Pollutant List'!$B$7:$B$611,0))),"")</f>
        <v>312</v>
      </c>
      <c r="E95" s="101" t="s">
        <v>1429</v>
      </c>
      <c r="F95" s="102">
        <v>4.0145778256851241E-4</v>
      </c>
      <c r="G95" s="103">
        <v>1.0036506530380468E-10</v>
      </c>
      <c r="H95" s="83" t="s">
        <v>1440</v>
      </c>
      <c r="I95" s="104" t="s">
        <v>1444</v>
      </c>
      <c r="J95" s="102" t="s">
        <v>1435</v>
      </c>
      <c r="K95" s="105">
        <v>1.9851003412000006</v>
      </c>
      <c r="L95" s="83" t="s">
        <v>1414</v>
      </c>
      <c r="M95" s="102" t="s">
        <v>1435</v>
      </c>
      <c r="N95" s="105">
        <v>6.3627436800000013E-3</v>
      </c>
      <c r="O95" s="83" t="s">
        <v>1414</v>
      </c>
    </row>
    <row r="96" spans="1:15" x14ac:dyDescent="0.35">
      <c r="A96" s="79" t="s">
        <v>1379</v>
      </c>
      <c r="B96" s="100" t="s">
        <v>583</v>
      </c>
      <c r="C96" s="81" t="str">
        <f>IFERROR(IF(B96="No CAS","",INDEX('DEQ Pollutant List'!$C$7:$C$611,MATCH('3. Pollutant Emissions - EF'!B96,'DEQ Pollutant List'!$B$7:$B$611,0))),"")</f>
        <v>Nickel and compounds</v>
      </c>
      <c r="D96" s="115">
        <f>IFERROR(IF(OR($B96="",$B96="No CAS"),INDEX('DEQ Pollutant List'!$A$7:$A$611,MATCH($C96,'DEQ Pollutant List'!$C$7:$C$611,0)),INDEX('DEQ Pollutant List'!$A$7:$A$611,MATCH($B96,'DEQ Pollutant List'!$B$7:$B$611,0))),"")</f>
        <v>364</v>
      </c>
      <c r="E96" s="101" t="s">
        <v>1429</v>
      </c>
      <c r="F96" s="102">
        <v>8.2620455252359578E-5</v>
      </c>
      <c r="G96" s="103">
        <v>2.0655241340147646E-11</v>
      </c>
      <c r="H96" s="83" t="s">
        <v>1440</v>
      </c>
      <c r="I96" s="104" t="s">
        <v>1444</v>
      </c>
      <c r="J96" s="102" t="s">
        <v>1435</v>
      </c>
      <c r="K96" s="105">
        <v>0.40853584370000001</v>
      </c>
      <c r="L96" s="83" t="s">
        <v>1414</v>
      </c>
      <c r="M96" s="102" t="s">
        <v>1435</v>
      </c>
      <c r="N96" s="105">
        <v>1.3094596800000001E-3</v>
      </c>
      <c r="O96" s="83" t="s">
        <v>1414</v>
      </c>
    </row>
    <row r="97" spans="1:15" x14ac:dyDescent="0.35">
      <c r="A97" s="79" t="s">
        <v>1379</v>
      </c>
      <c r="B97" s="100" t="s">
        <v>945</v>
      </c>
      <c r="C97" s="81" t="str">
        <f>IFERROR(IF(B97="No CAS","",INDEX('DEQ Pollutant List'!$C$7:$C$611,MATCH('3. Pollutant Emissions - EF'!B97,'DEQ Pollutant List'!$B$7:$B$611,0))),"")</f>
        <v>Selenium and compounds</v>
      </c>
      <c r="D97" s="115">
        <f>IFERROR(IF(OR($B97="",$B97="No CAS"),INDEX('DEQ Pollutant List'!$A$7:$A$611,MATCH($C97,'DEQ Pollutant List'!$C$7:$C$611,0)),INDEX('DEQ Pollutant List'!$A$7:$A$611,MATCH($B97,'DEQ Pollutant List'!$B$7:$B$611,0))),"")</f>
        <v>575</v>
      </c>
      <c r="E97" s="101" t="s">
        <v>1429</v>
      </c>
      <c r="F97" s="102">
        <v>1.4444717176670919E-7</v>
      </c>
      <c r="G97" s="103">
        <v>3.6112015900056789E-14</v>
      </c>
      <c r="H97" s="83" t="s">
        <v>1440</v>
      </c>
      <c r="I97" s="104" t="s">
        <v>1444</v>
      </c>
      <c r="J97" s="102" t="s">
        <v>1435</v>
      </c>
      <c r="K97" s="105">
        <v>7.1425226365000002E-4</v>
      </c>
      <c r="L97" s="83" t="s">
        <v>1414</v>
      </c>
      <c r="M97" s="102" t="s">
        <v>1435</v>
      </c>
      <c r="N97" s="105">
        <v>2.28935736E-6</v>
      </c>
      <c r="O97" s="83" t="s">
        <v>1414</v>
      </c>
    </row>
    <row r="98" spans="1:15" x14ac:dyDescent="0.35">
      <c r="A98" s="79" t="s">
        <v>1379</v>
      </c>
      <c r="B98" s="100" t="s">
        <v>951</v>
      </c>
      <c r="C98" s="81" t="str">
        <f>IFERROR(IF(B98="No CAS","",INDEX('DEQ Pollutant List'!$C$7:$C$611,MATCH('3. Pollutant Emissions - EF'!B98,'DEQ Pollutant List'!$B$7:$B$611,0))),"")</f>
        <v>Silver and compounds</v>
      </c>
      <c r="D98" s="115">
        <f>IFERROR(IF(OR($B98="",$B98="No CAS"),INDEX('DEQ Pollutant List'!$A$7:$A$611,MATCH($C98,'DEQ Pollutant List'!$C$7:$C$611,0)),INDEX('DEQ Pollutant List'!$A$7:$A$611,MATCH($B98,'DEQ Pollutant List'!$B$7:$B$611,0))),"")</f>
        <v>580</v>
      </c>
      <c r="E98" s="101" t="s">
        <v>1429</v>
      </c>
      <c r="F98" s="102">
        <v>2.8833984383373816E-8</v>
      </c>
      <c r="G98" s="103">
        <v>7.2085406019307222E-15</v>
      </c>
      <c r="H98" s="83" t="s">
        <v>1440</v>
      </c>
      <c r="I98" s="104" t="s">
        <v>1444</v>
      </c>
      <c r="J98" s="102" t="s">
        <v>1435</v>
      </c>
      <c r="K98" s="105">
        <v>1.4257626760000002E-4</v>
      </c>
      <c r="L98" s="83" t="s">
        <v>1414</v>
      </c>
      <c r="M98" s="102" t="s">
        <v>1435</v>
      </c>
      <c r="N98" s="105">
        <v>4.5699264000000007E-7</v>
      </c>
      <c r="O98" s="83" t="s">
        <v>1414</v>
      </c>
    </row>
    <row r="99" spans="1:15" x14ac:dyDescent="0.35">
      <c r="A99" s="79" t="s">
        <v>1379</v>
      </c>
      <c r="B99" s="100" t="s">
        <v>985</v>
      </c>
      <c r="C99" s="81" t="str">
        <f>IFERROR(IF(B99="No CAS","",INDEX('DEQ Pollutant List'!$C$7:$C$611,MATCH('3. Pollutant Emissions - EF'!B99,'DEQ Pollutant List'!$B$7:$B$611,0))),"")</f>
        <v>Thallium and compounds</v>
      </c>
      <c r="D99" s="115">
        <f>IFERROR(IF(OR($B99="",$B99="No CAS"),INDEX('DEQ Pollutant List'!$A$7:$A$611,MATCH($C99,'DEQ Pollutant List'!$C$7:$C$611,0)),INDEX('DEQ Pollutant List'!$A$7:$A$611,MATCH($B99,'DEQ Pollutant List'!$B$7:$B$611,0))),"")</f>
        <v>595</v>
      </c>
      <c r="E99" s="101" t="s">
        <v>1429</v>
      </c>
      <c r="F99" s="102">
        <v>2.8833984383373816E-8</v>
      </c>
      <c r="G99" s="103">
        <v>7.2085406019307222E-15</v>
      </c>
      <c r="H99" s="83" t="s">
        <v>1440</v>
      </c>
      <c r="I99" s="104" t="s">
        <v>1444</v>
      </c>
      <c r="J99" s="102" t="s">
        <v>1435</v>
      </c>
      <c r="K99" s="105">
        <v>1.4257626760000002E-4</v>
      </c>
      <c r="L99" s="83" t="s">
        <v>1414</v>
      </c>
      <c r="M99" s="102" t="s">
        <v>1435</v>
      </c>
      <c r="N99" s="105">
        <v>4.5699264000000007E-7</v>
      </c>
      <c r="O99" s="83" t="s">
        <v>1414</v>
      </c>
    </row>
    <row r="100" spans="1:15" x14ac:dyDescent="0.35">
      <c r="A100" s="79" t="s">
        <v>1379</v>
      </c>
      <c r="B100" s="100" t="s">
        <v>1055</v>
      </c>
      <c r="C100" s="81" t="str">
        <f>IFERROR(IF(B100="No CAS","",INDEX('DEQ Pollutant List'!$C$7:$C$611,MATCH('3. Pollutant Emissions - EF'!B100,'DEQ Pollutant List'!$B$7:$B$611,0))),"")</f>
        <v>Vanadium (fume or dust)</v>
      </c>
      <c r="D100" s="115">
        <f>IFERROR(IF(OR($B100="",$B100="No CAS"),INDEX('DEQ Pollutant List'!$A$7:$A$611,MATCH($C100,'DEQ Pollutant List'!$C$7:$C$611,0)),INDEX('DEQ Pollutant List'!$A$7:$A$611,MATCH($B100,'DEQ Pollutant List'!$B$7:$B$611,0))),"")</f>
        <v>620</v>
      </c>
      <c r="E100" s="101" t="s">
        <v>1429</v>
      </c>
      <c r="F100" s="102">
        <v>3.3380881920751994E-6</v>
      </c>
      <c r="G100" s="103">
        <v>8.3452720045428733E-13</v>
      </c>
      <c r="H100" s="83" t="s">
        <v>1440</v>
      </c>
      <c r="I100" s="104" t="s">
        <v>1444</v>
      </c>
      <c r="J100" s="102" t="s">
        <v>1435</v>
      </c>
      <c r="K100" s="105">
        <v>1.6505944826000003E-2</v>
      </c>
      <c r="L100" s="83" t="s">
        <v>1414</v>
      </c>
      <c r="M100" s="102" t="s">
        <v>1435</v>
      </c>
      <c r="N100" s="105">
        <v>5.2905686399999999E-5</v>
      </c>
      <c r="O100" s="83" t="s">
        <v>1414</v>
      </c>
    </row>
    <row r="101" spans="1:15" x14ac:dyDescent="0.35">
      <c r="A101" s="79" t="s">
        <v>1379</v>
      </c>
      <c r="B101" s="100" t="s">
        <v>1076</v>
      </c>
      <c r="C101" s="81" t="str">
        <f>IFERROR(IF(B101="No CAS","",INDEX('DEQ Pollutant List'!$C$7:$C$611,MATCH('3. Pollutant Emissions - EF'!B101,'DEQ Pollutant List'!$B$7:$B$611,0))),"")</f>
        <v>Zinc and compounds</v>
      </c>
      <c r="D101" s="115">
        <f>IFERROR(IF(OR($B101="",$B101="No CAS"),INDEX('DEQ Pollutant List'!$A$7:$A$611,MATCH($C101,'DEQ Pollutant List'!$C$7:$C$611,0)),INDEX('DEQ Pollutant List'!$A$7:$A$611,MATCH($B101,'DEQ Pollutant List'!$B$7:$B$611,0))),"")</f>
        <v>632</v>
      </c>
      <c r="E101" s="101" t="s">
        <v>1429</v>
      </c>
      <c r="F101" s="102">
        <v>1.8575739939288902E-6</v>
      </c>
      <c r="G101" s="103">
        <v>4.6439636570130604E-13</v>
      </c>
      <c r="H101" s="83" t="s">
        <v>1440</v>
      </c>
      <c r="I101" s="104" t="s">
        <v>1444</v>
      </c>
      <c r="J101" s="102" t="s">
        <v>1435</v>
      </c>
      <c r="K101" s="105">
        <v>9.1852018550000018E-3</v>
      </c>
      <c r="L101" s="83" t="s">
        <v>1414</v>
      </c>
      <c r="M101" s="102" t="s">
        <v>1435</v>
      </c>
      <c r="N101" s="105">
        <v>2.9440871999999998E-5</v>
      </c>
      <c r="O101" s="83" t="s">
        <v>1414</v>
      </c>
    </row>
    <row r="102" spans="1:15" x14ac:dyDescent="0.35">
      <c r="A102" s="79" t="s">
        <v>1381</v>
      </c>
      <c r="B102" s="100" t="s">
        <v>40</v>
      </c>
      <c r="C102" s="81" t="str">
        <f>IFERROR(IF(B102="No CAS","",INDEX('DEQ Pollutant List'!$C$7:$C$611,MATCH('3. Pollutant Emissions - EF'!B102,'DEQ Pollutant List'!$B$7:$B$611,0))),"")</f>
        <v>Aluminum and compounds</v>
      </c>
      <c r="D102" s="115">
        <f>IFERROR(IF(OR($B102="",$B102="No CAS"),INDEX('DEQ Pollutant List'!$A$7:$A$611,MATCH($C102,'DEQ Pollutant List'!$C$7:$C$611,0)),INDEX('DEQ Pollutant List'!$A$7:$A$611,MATCH($B102,'DEQ Pollutant List'!$B$7:$B$611,0))),"")</f>
        <v>13</v>
      </c>
      <c r="E102" s="101" t="s">
        <v>1430</v>
      </c>
      <c r="F102" s="102">
        <v>4.4228999999999997E-4</v>
      </c>
      <c r="G102" s="103">
        <v>4.4228999999999997E-4</v>
      </c>
      <c r="H102" s="83" t="s">
        <v>1445</v>
      </c>
      <c r="I102" s="104" t="s">
        <v>1446</v>
      </c>
      <c r="J102" s="102" t="s">
        <v>1435</v>
      </c>
      <c r="K102" s="105">
        <v>3.1844880000000005E-3</v>
      </c>
      <c r="L102" s="83" t="s">
        <v>1414</v>
      </c>
      <c r="M102" s="102" t="s">
        <v>1435</v>
      </c>
      <c r="N102" s="105">
        <v>1.2251433E-5</v>
      </c>
      <c r="O102" s="83" t="s">
        <v>1414</v>
      </c>
    </row>
    <row r="103" spans="1:15" x14ac:dyDescent="0.35">
      <c r="A103" s="79" t="s">
        <v>1381</v>
      </c>
      <c r="B103" s="100" t="s">
        <v>75</v>
      </c>
      <c r="C103" s="81" t="str">
        <f>IFERROR(IF(B103="No CAS","",INDEX('DEQ Pollutant List'!$C$7:$C$611,MATCH('3. Pollutant Emissions - EF'!B103,'DEQ Pollutant List'!$B$7:$B$611,0))),"")</f>
        <v>Antimony and compounds</v>
      </c>
      <c r="D103" s="115">
        <f>IFERROR(IF(OR($B103="",$B103="No CAS"),INDEX('DEQ Pollutant List'!$A$7:$A$611,MATCH($C103,'DEQ Pollutant List'!$C$7:$C$611,0)),INDEX('DEQ Pollutant List'!$A$7:$A$611,MATCH($B103,'DEQ Pollutant List'!$B$7:$B$611,0))),"")</f>
        <v>33</v>
      </c>
      <c r="E103" s="101" t="s">
        <v>1430</v>
      </c>
      <c r="F103" s="102">
        <v>1.1039999999999999E-5</v>
      </c>
      <c r="G103" s="103">
        <v>1.1039999999999999E-5</v>
      </c>
      <c r="H103" s="83" t="s">
        <v>1445</v>
      </c>
      <c r="I103" s="104" t="s">
        <v>1446</v>
      </c>
      <c r="J103" s="102" t="s">
        <v>1435</v>
      </c>
      <c r="K103" s="105">
        <v>7.9488000000000009E-5</v>
      </c>
      <c r="L103" s="83" t="s">
        <v>1414</v>
      </c>
      <c r="M103" s="102" t="s">
        <v>1435</v>
      </c>
      <c r="N103" s="105">
        <v>3.0580799999999995E-7</v>
      </c>
      <c r="O103" s="83" t="s">
        <v>1414</v>
      </c>
    </row>
    <row r="104" spans="1:15" x14ac:dyDescent="0.35">
      <c r="A104" s="79" t="s">
        <v>1381</v>
      </c>
      <c r="B104" s="100" t="s">
        <v>81</v>
      </c>
      <c r="C104" s="81" t="str">
        <f>IFERROR(IF(B104="No CAS","",INDEX('DEQ Pollutant List'!$C$7:$C$611,MATCH('3. Pollutant Emissions - EF'!B104,'DEQ Pollutant List'!$B$7:$B$611,0))),"")</f>
        <v>Arsenic and compounds</v>
      </c>
      <c r="D104" s="115">
        <f>IFERROR(IF(OR($B104="",$B104="No CAS"),INDEX('DEQ Pollutant List'!$A$7:$A$611,MATCH($C104,'DEQ Pollutant List'!$C$7:$C$611,0)),INDEX('DEQ Pollutant List'!$A$7:$A$611,MATCH($B104,'DEQ Pollutant List'!$B$7:$B$611,0))),"")</f>
        <v>37</v>
      </c>
      <c r="E104" s="101" t="s">
        <v>1430</v>
      </c>
      <c r="F104" s="102">
        <v>3.3671999999999992E-5</v>
      </c>
      <c r="G104" s="103">
        <v>3.3671999999999992E-5</v>
      </c>
      <c r="H104" s="83" t="s">
        <v>1445</v>
      </c>
      <c r="I104" s="104" t="s">
        <v>1446</v>
      </c>
      <c r="J104" s="102" t="s">
        <v>1435</v>
      </c>
      <c r="K104" s="105">
        <v>2.4243839999999999E-4</v>
      </c>
      <c r="L104" s="83" t="s">
        <v>1414</v>
      </c>
      <c r="M104" s="102" t="s">
        <v>1435</v>
      </c>
      <c r="N104" s="105">
        <v>9.3271439999999981E-7</v>
      </c>
      <c r="O104" s="83" t="s">
        <v>1414</v>
      </c>
    </row>
    <row r="105" spans="1:15" x14ac:dyDescent="0.35">
      <c r="A105" s="79" t="s">
        <v>1381</v>
      </c>
      <c r="B105" s="100" t="s">
        <v>96</v>
      </c>
      <c r="C105" s="81" t="str">
        <f>IFERROR(IF(B105="No CAS","",INDEX('DEQ Pollutant List'!$C$7:$C$611,MATCH('3. Pollutant Emissions - EF'!B105,'DEQ Pollutant List'!$B$7:$B$611,0))),"")</f>
        <v>Barium and compounds</v>
      </c>
      <c r="D105" s="115">
        <f>IFERROR(IF(OR($B105="",$B105="No CAS"),INDEX('DEQ Pollutant List'!$A$7:$A$611,MATCH($C105,'DEQ Pollutant List'!$C$7:$C$611,0)),INDEX('DEQ Pollutant List'!$A$7:$A$611,MATCH($B105,'DEQ Pollutant List'!$B$7:$B$611,0))),"")</f>
        <v>45</v>
      </c>
      <c r="E105" s="101" t="s">
        <v>1430</v>
      </c>
      <c r="F105" s="102">
        <v>3.5189999999999997E-6</v>
      </c>
      <c r="G105" s="103">
        <v>3.5189999999999997E-6</v>
      </c>
      <c r="H105" s="83" t="s">
        <v>1445</v>
      </c>
      <c r="I105" s="104" t="s">
        <v>1446</v>
      </c>
      <c r="J105" s="102" t="s">
        <v>1435</v>
      </c>
      <c r="K105" s="105">
        <v>2.5336800000000001E-5</v>
      </c>
      <c r="L105" s="83" t="s">
        <v>1414</v>
      </c>
      <c r="M105" s="102" t="s">
        <v>1435</v>
      </c>
      <c r="N105" s="105">
        <v>9.7476299999999995E-8</v>
      </c>
      <c r="O105" s="83" t="s">
        <v>1414</v>
      </c>
    </row>
    <row r="106" spans="1:15" x14ac:dyDescent="0.35">
      <c r="A106" s="79" t="s">
        <v>1381</v>
      </c>
      <c r="B106" s="100" t="s">
        <v>113</v>
      </c>
      <c r="C106" s="81" t="str">
        <f>IFERROR(IF(B106="No CAS","",INDEX('DEQ Pollutant List'!$C$7:$C$611,MATCH('3. Pollutant Emissions - EF'!B106,'DEQ Pollutant List'!$B$7:$B$611,0))),"")</f>
        <v>Beryllium and compounds</v>
      </c>
      <c r="D106" s="115">
        <f>IFERROR(IF(OR($B106="",$B106="No CAS"),INDEX('DEQ Pollutant List'!$A$7:$A$611,MATCH($C106,'DEQ Pollutant List'!$C$7:$C$611,0)),INDEX('DEQ Pollutant List'!$A$7:$A$611,MATCH($B106,'DEQ Pollutant List'!$B$7:$B$611,0))),"")</f>
        <v>58</v>
      </c>
      <c r="E106" s="101" t="s">
        <v>1430</v>
      </c>
      <c r="F106" s="102">
        <v>7.0724999999999998E-7</v>
      </c>
      <c r="G106" s="103">
        <v>7.0724999999999998E-7</v>
      </c>
      <c r="H106" s="83" t="s">
        <v>1445</v>
      </c>
      <c r="I106" s="104" t="s">
        <v>1446</v>
      </c>
      <c r="J106" s="102" t="s">
        <v>1435</v>
      </c>
      <c r="K106" s="105">
        <v>5.0922000000000001E-6</v>
      </c>
      <c r="L106" s="83" t="s">
        <v>1414</v>
      </c>
      <c r="M106" s="102" t="s">
        <v>1435</v>
      </c>
      <c r="N106" s="105">
        <v>1.9590824999999997E-8</v>
      </c>
      <c r="O106" s="83" t="s">
        <v>1414</v>
      </c>
    </row>
    <row r="107" spans="1:15" x14ac:dyDescent="0.35">
      <c r="A107" s="79" t="s">
        <v>1381</v>
      </c>
      <c r="B107" s="100" t="s">
        <v>154</v>
      </c>
      <c r="C107" s="81" t="str">
        <f>IFERROR(IF(B107="No CAS","",INDEX('DEQ Pollutant List'!$C$7:$C$611,MATCH('3. Pollutant Emissions - EF'!B107,'DEQ Pollutant List'!$B$7:$B$611,0))),"")</f>
        <v>Cadmium and compounds</v>
      </c>
      <c r="D107" s="115">
        <f>IFERROR(IF(OR($B107="",$B107="No CAS"),INDEX('DEQ Pollutant List'!$A$7:$A$611,MATCH($C107,'DEQ Pollutant List'!$C$7:$C$611,0)),INDEX('DEQ Pollutant List'!$A$7:$A$611,MATCH($B107,'DEQ Pollutant List'!$B$7:$B$611,0))),"")</f>
        <v>83</v>
      </c>
      <c r="E107" s="101" t="s">
        <v>1430</v>
      </c>
      <c r="F107" s="102">
        <v>7.0724999999999998E-7</v>
      </c>
      <c r="G107" s="103">
        <v>7.0724999999999998E-7</v>
      </c>
      <c r="H107" s="83" t="s">
        <v>1445</v>
      </c>
      <c r="I107" s="104" t="s">
        <v>1446</v>
      </c>
      <c r="J107" s="102" t="s">
        <v>1435</v>
      </c>
      <c r="K107" s="105">
        <v>5.0922000000000001E-6</v>
      </c>
      <c r="L107" s="83" t="s">
        <v>1414</v>
      </c>
      <c r="M107" s="102" t="s">
        <v>1435</v>
      </c>
      <c r="N107" s="105">
        <v>1.9590824999999997E-8</v>
      </c>
      <c r="O107" s="83" t="s">
        <v>1414</v>
      </c>
    </row>
    <row r="108" spans="1:15" x14ac:dyDescent="0.35">
      <c r="A108" s="79" t="s">
        <v>1381</v>
      </c>
      <c r="B108" s="100" t="s">
        <v>230</v>
      </c>
      <c r="C108" s="81" t="str">
        <f>IFERROR(IF(B108="No CAS","",INDEX('DEQ Pollutant List'!$C$7:$C$611,MATCH('3. Pollutant Emissions - EF'!B108,'DEQ Pollutant List'!$B$7:$B$611,0))),"")</f>
        <v>Chromium VI, chromate and dichromate particulate</v>
      </c>
      <c r="D108" s="115">
        <f>IFERROR(IF(OR($B108="",$B108="No CAS"),INDEX('DEQ Pollutant List'!$A$7:$A$611,MATCH($C108,'DEQ Pollutant List'!$C$7:$C$611,0)),INDEX('DEQ Pollutant List'!$A$7:$A$611,MATCH($B108,'DEQ Pollutant List'!$B$7:$B$611,0))),"")</f>
        <v>136</v>
      </c>
      <c r="E108" s="101" t="s">
        <v>1430</v>
      </c>
      <c r="F108" s="102">
        <v>5.0507999999999991E-5</v>
      </c>
      <c r="G108" s="103">
        <v>5.0507999999999991E-5</v>
      </c>
      <c r="H108" s="83" t="s">
        <v>1445</v>
      </c>
      <c r="I108" s="104" t="s">
        <v>1447</v>
      </c>
      <c r="J108" s="102" t="s">
        <v>1435</v>
      </c>
      <c r="K108" s="105">
        <v>3.6365759999999997E-4</v>
      </c>
      <c r="L108" s="83" t="s">
        <v>1414</v>
      </c>
      <c r="M108" s="102" t="s">
        <v>1435</v>
      </c>
      <c r="N108" s="105">
        <v>1.3990716E-6</v>
      </c>
      <c r="O108" s="83" t="s">
        <v>1414</v>
      </c>
    </row>
    <row r="109" spans="1:15" x14ac:dyDescent="0.35">
      <c r="A109" s="79" t="s">
        <v>1381</v>
      </c>
      <c r="B109" s="100" t="s">
        <v>234</v>
      </c>
      <c r="C109" s="81" t="str">
        <f>IFERROR(IF(B109="No CAS","",INDEX('DEQ Pollutant List'!$C$7:$C$611,MATCH('3. Pollutant Emissions - EF'!B109,'DEQ Pollutant List'!$B$7:$B$611,0))),"")</f>
        <v>Cobalt and compounds</v>
      </c>
      <c r="D109" s="115">
        <f>IFERROR(IF(OR($B109="",$B109="No CAS"),INDEX('DEQ Pollutant List'!$A$7:$A$611,MATCH($C109,'DEQ Pollutant List'!$C$7:$C$611,0)),INDEX('DEQ Pollutant List'!$A$7:$A$611,MATCH($B109,'DEQ Pollutant List'!$B$7:$B$611,0))),"")</f>
        <v>146</v>
      </c>
      <c r="E109" s="101" t="s">
        <v>1430</v>
      </c>
      <c r="F109" s="102">
        <v>4.8506999999999995E-5</v>
      </c>
      <c r="G109" s="103">
        <v>4.8506999999999995E-5</v>
      </c>
      <c r="H109" s="83" t="s">
        <v>1445</v>
      </c>
      <c r="I109" s="104" t="s">
        <v>1446</v>
      </c>
      <c r="J109" s="102" t="s">
        <v>1435</v>
      </c>
      <c r="K109" s="105">
        <v>3.4925039999999998E-4</v>
      </c>
      <c r="L109" s="83" t="s">
        <v>1414</v>
      </c>
      <c r="M109" s="102" t="s">
        <v>1435</v>
      </c>
      <c r="N109" s="105">
        <v>1.3436438999999997E-6</v>
      </c>
      <c r="O109" s="83" t="s">
        <v>1414</v>
      </c>
    </row>
    <row r="110" spans="1:15" x14ac:dyDescent="0.35">
      <c r="A110" s="79" t="s">
        <v>1381</v>
      </c>
      <c r="B110" s="100" t="s">
        <v>236</v>
      </c>
      <c r="C110" s="81" t="str">
        <f>IFERROR(IF(B110="No CAS","",INDEX('DEQ Pollutant List'!$C$7:$C$611,MATCH('3. Pollutant Emissions - EF'!B110,'DEQ Pollutant List'!$B$7:$B$611,0))),"")</f>
        <v>Copper and compounds</v>
      </c>
      <c r="D110" s="115">
        <f>IFERROR(IF(OR($B110="",$B110="No CAS"),INDEX('DEQ Pollutant List'!$A$7:$A$611,MATCH($C110,'DEQ Pollutant List'!$C$7:$C$611,0)),INDEX('DEQ Pollutant List'!$A$7:$A$611,MATCH($B110,'DEQ Pollutant List'!$B$7:$B$611,0))),"")</f>
        <v>149</v>
      </c>
      <c r="E110" s="101" t="s">
        <v>1430</v>
      </c>
      <c r="F110" s="102">
        <v>1.8354000000000001E-3</v>
      </c>
      <c r="G110" s="103">
        <v>1.8354000000000001E-3</v>
      </c>
      <c r="H110" s="83" t="s">
        <v>1445</v>
      </c>
      <c r="I110" s="104" t="s">
        <v>1446</v>
      </c>
      <c r="J110" s="102" t="s">
        <v>1435</v>
      </c>
      <c r="K110" s="105">
        <v>1.321488E-2</v>
      </c>
      <c r="L110" s="83" t="s">
        <v>1414</v>
      </c>
      <c r="M110" s="102" t="s">
        <v>1435</v>
      </c>
      <c r="N110" s="105">
        <v>5.0840580000000001E-5</v>
      </c>
      <c r="O110" s="83" t="s">
        <v>1414</v>
      </c>
    </row>
    <row r="111" spans="1:15" x14ac:dyDescent="0.35">
      <c r="A111" s="79" t="s">
        <v>1381</v>
      </c>
      <c r="B111" s="100" t="s">
        <v>512</v>
      </c>
      <c r="C111" s="81" t="str">
        <f>IFERROR(IF(B111="No CAS","",INDEX('DEQ Pollutant List'!$C$7:$C$611,MATCH('3. Pollutant Emissions - EF'!B111,'DEQ Pollutant List'!$B$7:$B$611,0))),"")</f>
        <v>Lead and compounds</v>
      </c>
      <c r="D111" s="115">
        <f>IFERROR(IF(OR($B111="",$B111="No CAS"),INDEX('DEQ Pollutant List'!$A$7:$A$611,MATCH($C111,'DEQ Pollutant List'!$C$7:$C$611,0)),INDEX('DEQ Pollutant List'!$A$7:$A$611,MATCH($B111,'DEQ Pollutant List'!$B$7:$B$611,0))),"")</f>
        <v>305</v>
      </c>
      <c r="E111" s="101" t="s">
        <v>1430</v>
      </c>
      <c r="F111" s="102">
        <v>5.4233999999999996E-6</v>
      </c>
      <c r="G111" s="103">
        <v>5.4233999999999996E-6</v>
      </c>
      <c r="H111" s="83" t="s">
        <v>1445</v>
      </c>
      <c r="I111" s="104" t="s">
        <v>1446</v>
      </c>
      <c r="J111" s="102" t="s">
        <v>1435</v>
      </c>
      <c r="K111" s="105">
        <v>3.9048480000000003E-5</v>
      </c>
      <c r="L111" s="83" t="s">
        <v>1414</v>
      </c>
      <c r="M111" s="102" t="s">
        <v>1435</v>
      </c>
      <c r="N111" s="105">
        <v>1.5022817999999998E-7</v>
      </c>
      <c r="O111" s="83" t="s">
        <v>1414</v>
      </c>
    </row>
    <row r="112" spans="1:15" x14ac:dyDescent="0.35">
      <c r="A112" s="79" t="s">
        <v>1381</v>
      </c>
      <c r="B112" s="100" t="s">
        <v>518</v>
      </c>
      <c r="C112" s="81" t="str">
        <f>IFERROR(IF(B112="No CAS","",INDEX('DEQ Pollutant List'!$C$7:$C$611,MATCH('3. Pollutant Emissions - EF'!B112,'DEQ Pollutant List'!$B$7:$B$611,0))),"")</f>
        <v>Manganese and compounds</v>
      </c>
      <c r="D112" s="115">
        <f>IFERROR(IF(OR($B112="",$B112="No CAS"),INDEX('DEQ Pollutant List'!$A$7:$A$611,MATCH($C112,'DEQ Pollutant List'!$C$7:$C$611,0)),INDEX('DEQ Pollutant List'!$A$7:$A$611,MATCH($B112,'DEQ Pollutant List'!$B$7:$B$611,0))),"")</f>
        <v>312</v>
      </c>
      <c r="E112" s="101" t="s">
        <v>1430</v>
      </c>
      <c r="F112" s="102">
        <v>4.4987999999999998E-3</v>
      </c>
      <c r="G112" s="103">
        <v>4.4987999999999998E-3</v>
      </c>
      <c r="H112" s="83" t="s">
        <v>1445</v>
      </c>
      <c r="I112" s="104" t="s">
        <v>1446</v>
      </c>
      <c r="J112" s="102" t="s">
        <v>1435</v>
      </c>
      <c r="K112" s="105">
        <v>3.2391360000000001E-2</v>
      </c>
      <c r="L112" s="83" t="s">
        <v>1414</v>
      </c>
      <c r="M112" s="102" t="s">
        <v>1435</v>
      </c>
      <c r="N112" s="105">
        <v>1.2461676E-4</v>
      </c>
      <c r="O112" s="83" t="s">
        <v>1414</v>
      </c>
    </row>
    <row r="113" spans="1:15" x14ac:dyDescent="0.35">
      <c r="A113" s="79" t="s">
        <v>1381</v>
      </c>
      <c r="B113" s="100" t="s">
        <v>583</v>
      </c>
      <c r="C113" s="81" t="str">
        <f>IFERROR(IF(B113="No CAS","",INDEX('DEQ Pollutant List'!$C$7:$C$611,MATCH('3. Pollutant Emissions - EF'!B113,'DEQ Pollutant List'!$B$7:$B$611,0))),"")</f>
        <v>Nickel and compounds</v>
      </c>
      <c r="D113" s="115">
        <f>IFERROR(IF(OR($B113="",$B113="No CAS"),INDEX('DEQ Pollutant List'!$A$7:$A$611,MATCH($C113,'DEQ Pollutant List'!$C$7:$C$611,0)),INDEX('DEQ Pollutant List'!$A$7:$A$611,MATCH($B113,'DEQ Pollutant List'!$B$7:$B$611,0))),"")</f>
        <v>364</v>
      </c>
      <c r="E113" s="101" t="s">
        <v>1430</v>
      </c>
      <c r="F113" s="102">
        <v>7.0379999999999998E-4</v>
      </c>
      <c r="G113" s="103">
        <v>7.0379999999999998E-4</v>
      </c>
      <c r="H113" s="83" t="s">
        <v>1445</v>
      </c>
      <c r="I113" s="104" t="s">
        <v>1446</v>
      </c>
      <c r="J113" s="102" t="s">
        <v>1435</v>
      </c>
      <c r="K113" s="105">
        <v>5.0673600000000008E-3</v>
      </c>
      <c r="L113" s="83" t="s">
        <v>1414</v>
      </c>
      <c r="M113" s="102" t="s">
        <v>1435</v>
      </c>
      <c r="N113" s="105">
        <v>1.949526E-5</v>
      </c>
      <c r="O113" s="83" t="s">
        <v>1414</v>
      </c>
    </row>
    <row r="114" spans="1:15" x14ac:dyDescent="0.35">
      <c r="A114" s="79" t="s">
        <v>1381</v>
      </c>
      <c r="B114" s="100" t="s">
        <v>945</v>
      </c>
      <c r="C114" s="81" t="str">
        <f>IFERROR(IF(B114="No CAS","",INDEX('DEQ Pollutant List'!$C$7:$C$611,MATCH('3. Pollutant Emissions - EF'!B114,'DEQ Pollutant List'!$B$7:$B$611,0))),"")</f>
        <v>Selenium and compounds</v>
      </c>
      <c r="D114" s="115">
        <f>IFERROR(IF(OR($B114="",$B114="No CAS"),INDEX('DEQ Pollutant List'!$A$7:$A$611,MATCH($C114,'DEQ Pollutant List'!$C$7:$C$611,0)),INDEX('DEQ Pollutant List'!$A$7:$A$611,MATCH($B114,'DEQ Pollutant List'!$B$7:$B$611,0))),"")</f>
        <v>575</v>
      </c>
      <c r="E114" s="101" t="s">
        <v>1430</v>
      </c>
      <c r="F114" s="102">
        <v>3.5190000000000002E-7</v>
      </c>
      <c r="G114" s="103">
        <v>3.5190000000000002E-7</v>
      </c>
      <c r="H114" s="83" t="s">
        <v>1445</v>
      </c>
      <c r="I114" s="104" t="s">
        <v>1446</v>
      </c>
      <c r="J114" s="102" t="s">
        <v>1435</v>
      </c>
      <c r="K114" s="105">
        <v>2.5336800000000003E-6</v>
      </c>
      <c r="L114" s="83" t="s">
        <v>1414</v>
      </c>
      <c r="M114" s="102" t="s">
        <v>1435</v>
      </c>
      <c r="N114" s="105">
        <v>9.7476300000000002E-9</v>
      </c>
      <c r="O114" s="83" t="s">
        <v>1414</v>
      </c>
    </row>
    <row r="115" spans="1:15" x14ac:dyDescent="0.35">
      <c r="A115" s="79" t="s">
        <v>1381</v>
      </c>
      <c r="B115" s="100" t="s">
        <v>951</v>
      </c>
      <c r="C115" s="81" t="str">
        <f>IFERROR(IF(B115="No CAS","",INDEX('DEQ Pollutant List'!$C$7:$C$611,MATCH('3. Pollutant Emissions - EF'!B115,'DEQ Pollutant List'!$B$7:$B$611,0))),"")</f>
        <v>Silver and compounds</v>
      </c>
      <c r="D115" s="115">
        <f>IFERROR(IF(OR($B115="",$B115="No CAS"),INDEX('DEQ Pollutant List'!$A$7:$A$611,MATCH($C115,'DEQ Pollutant List'!$C$7:$C$611,0)),INDEX('DEQ Pollutant List'!$A$7:$A$611,MATCH($B115,'DEQ Pollutant List'!$B$7:$B$611,0))),"")</f>
        <v>580</v>
      </c>
      <c r="E115" s="101" t="s">
        <v>1430</v>
      </c>
      <c r="F115" s="102">
        <v>7.0724999999999998E-7</v>
      </c>
      <c r="G115" s="103">
        <v>7.0724999999999998E-7</v>
      </c>
      <c r="H115" s="83" t="s">
        <v>1445</v>
      </c>
      <c r="I115" s="104" t="s">
        <v>1446</v>
      </c>
      <c r="J115" s="102" t="s">
        <v>1435</v>
      </c>
      <c r="K115" s="105">
        <v>5.0922000000000001E-6</v>
      </c>
      <c r="L115" s="83" t="s">
        <v>1414</v>
      </c>
      <c r="M115" s="102" t="s">
        <v>1435</v>
      </c>
      <c r="N115" s="105">
        <v>1.9590824999999997E-8</v>
      </c>
      <c r="O115" s="83" t="s">
        <v>1414</v>
      </c>
    </row>
    <row r="116" spans="1:15" x14ac:dyDescent="0.35">
      <c r="A116" s="79" t="s">
        <v>1381</v>
      </c>
      <c r="B116" s="100" t="s">
        <v>985</v>
      </c>
      <c r="C116" s="81" t="str">
        <f>IFERROR(IF(B116="No CAS","",INDEX('DEQ Pollutant List'!$C$7:$C$611,MATCH('3. Pollutant Emissions - EF'!B116,'DEQ Pollutant List'!$B$7:$B$611,0))),"")</f>
        <v>Thallium and compounds</v>
      </c>
      <c r="D116" s="115">
        <f>IFERROR(IF(OR($B116="",$B116="No CAS"),INDEX('DEQ Pollutant List'!$A$7:$A$611,MATCH($C116,'DEQ Pollutant List'!$C$7:$C$611,0)),INDEX('DEQ Pollutant List'!$A$7:$A$611,MATCH($B116,'DEQ Pollutant List'!$B$7:$B$611,0))),"")</f>
        <v>595</v>
      </c>
      <c r="E116" s="101" t="s">
        <v>1430</v>
      </c>
      <c r="F116" s="102">
        <v>7.0724999999999998E-7</v>
      </c>
      <c r="G116" s="103">
        <v>7.0724999999999998E-7</v>
      </c>
      <c r="H116" s="83" t="s">
        <v>1445</v>
      </c>
      <c r="I116" s="104" t="s">
        <v>1446</v>
      </c>
      <c r="J116" s="102" t="s">
        <v>1435</v>
      </c>
      <c r="K116" s="105">
        <v>5.0922000000000001E-6</v>
      </c>
      <c r="L116" s="83" t="s">
        <v>1414</v>
      </c>
      <c r="M116" s="102" t="s">
        <v>1435</v>
      </c>
      <c r="N116" s="105">
        <v>1.9590824999999997E-8</v>
      </c>
      <c r="O116" s="83" t="s">
        <v>1414</v>
      </c>
    </row>
    <row r="117" spans="1:15" x14ac:dyDescent="0.35">
      <c r="A117" s="79" t="s">
        <v>1381</v>
      </c>
      <c r="B117" s="100" t="s">
        <v>1055</v>
      </c>
      <c r="C117" s="81" t="str">
        <f>IFERROR(IF(B117="No CAS","",INDEX('DEQ Pollutant List'!$C$7:$C$611,MATCH('3. Pollutant Emissions - EF'!B117,'DEQ Pollutant List'!$B$7:$B$611,0))),"")</f>
        <v>Vanadium (fume or dust)</v>
      </c>
      <c r="D117" s="115">
        <f>IFERROR(IF(OR($B117="",$B117="No CAS"),INDEX('DEQ Pollutant List'!$A$7:$A$611,MATCH($C117,'DEQ Pollutant List'!$C$7:$C$611,0)),INDEX('DEQ Pollutant List'!$A$7:$A$611,MATCH($B117,'DEQ Pollutant List'!$B$7:$B$611,0))),"")</f>
        <v>620</v>
      </c>
      <c r="E117" s="101" t="s">
        <v>1430</v>
      </c>
      <c r="F117" s="102">
        <v>6.2720999999999998E-5</v>
      </c>
      <c r="G117" s="103">
        <v>6.2720999999999998E-5</v>
      </c>
      <c r="H117" s="83" t="s">
        <v>1445</v>
      </c>
      <c r="I117" s="104" t="s">
        <v>1446</v>
      </c>
      <c r="J117" s="102" t="s">
        <v>1435</v>
      </c>
      <c r="K117" s="105">
        <v>4.5159120000000006E-4</v>
      </c>
      <c r="L117" s="83" t="s">
        <v>1414</v>
      </c>
      <c r="M117" s="102" t="s">
        <v>1435</v>
      </c>
      <c r="N117" s="105">
        <v>1.7373717000000001E-6</v>
      </c>
      <c r="O117" s="83" t="s">
        <v>1414</v>
      </c>
    </row>
    <row r="118" spans="1:15" x14ac:dyDescent="0.35">
      <c r="A118" s="79" t="s">
        <v>1381</v>
      </c>
      <c r="B118" s="100" t="s">
        <v>1076</v>
      </c>
      <c r="C118" s="81" t="str">
        <f>IFERROR(IF(B118="No CAS","",INDEX('DEQ Pollutant List'!$C$7:$C$611,MATCH('3. Pollutant Emissions - EF'!B118,'DEQ Pollutant List'!$B$7:$B$611,0))),"")</f>
        <v>Zinc and compounds</v>
      </c>
      <c r="D118" s="115">
        <f>IFERROR(IF(OR($B118="",$B118="No CAS"),INDEX('DEQ Pollutant List'!$A$7:$A$611,MATCH($C118,'DEQ Pollutant List'!$C$7:$C$611,0)),INDEX('DEQ Pollutant List'!$A$7:$A$611,MATCH($B118,'DEQ Pollutant List'!$B$7:$B$611,0))),"")</f>
        <v>632</v>
      </c>
      <c r="E118" s="101" t="s">
        <v>1430</v>
      </c>
      <c r="F118" s="102">
        <v>6.1686000000000005E-5</v>
      </c>
      <c r="G118" s="103">
        <v>6.1686000000000005E-5</v>
      </c>
      <c r="H118" s="83" t="s">
        <v>1445</v>
      </c>
      <c r="I118" s="104" t="s">
        <v>1446</v>
      </c>
      <c r="J118" s="102" t="s">
        <v>1435</v>
      </c>
      <c r="K118" s="105">
        <v>4.4413920000000009E-4</v>
      </c>
      <c r="L118" s="83" t="s">
        <v>1414</v>
      </c>
      <c r="M118" s="102" t="s">
        <v>1435</v>
      </c>
      <c r="N118" s="105">
        <v>1.7087022000000002E-6</v>
      </c>
      <c r="O118" s="83" t="s">
        <v>1414</v>
      </c>
    </row>
    <row r="119" spans="1:15" x14ac:dyDescent="0.35">
      <c r="A119" s="79" t="s">
        <v>1383</v>
      </c>
      <c r="B119" s="100" t="s">
        <v>40</v>
      </c>
      <c r="C119" s="81" t="str">
        <f>IFERROR(IF(B119="No CAS","",INDEX('DEQ Pollutant List'!$C$7:$C$611,MATCH('3. Pollutant Emissions - EF'!B119,'DEQ Pollutant List'!$B$7:$B$611,0))),"")</f>
        <v>Aluminum and compounds</v>
      </c>
      <c r="D119" s="115">
        <f>IFERROR(IF(OR($B119="",$B119="No CAS"),INDEX('DEQ Pollutant List'!$A$7:$A$611,MATCH($C119,'DEQ Pollutant List'!$C$7:$C$611,0)),INDEX('DEQ Pollutant List'!$A$7:$A$611,MATCH($B119,'DEQ Pollutant List'!$B$7:$B$611,0))),"")</f>
        <v>13</v>
      </c>
      <c r="E119" s="101">
        <v>0.99</v>
      </c>
      <c r="F119" s="102">
        <v>2.7580600000000033E-10</v>
      </c>
      <c r="G119" s="103">
        <v>2.7580600000000033E-10</v>
      </c>
      <c r="H119" s="83" t="s">
        <v>1445</v>
      </c>
      <c r="I119" s="104" t="s">
        <v>1448</v>
      </c>
      <c r="J119" s="102" t="s">
        <v>1435</v>
      </c>
      <c r="K119" s="105">
        <v>2.6477376000000031E-3</v>
      </c>
      <c r="L119" s="83" t="s">
        <v>1414</v>
      </c>
      <c r="M119" s="102" t="s">
        <v>1435</v>
      </c>
      <c r="N119" s="105">
        <v>1.017724140000001E-5</v>
      </c>
      <c r="O119" s="83" t="s">
        <v>1414</v>
      </c>
    </row>
    <row r="120" spans="1:15" x14ac:dyDescent="0.35">
      <c r="A120" s="79" t="s">
        <v>1383</v>
      </c>
      <c r="B120" s="100" t="s">
        <v>75</v>
      </c>
      <c r="C120" s="81" t="str">
        <f>IFERROR(IF(B120="No CAS","",INDEX('DEQ Pollutant List'!$C$7:$C$611,MATCH('3. Pollutant Emissions - EF'!B120,'DEQ Pollutant List'!$B$7:$B$611,0))),"")</f>
        <v>Antimony and compounds</v>
      </c>
      <c r="D120" s="115">
        <f>IFERROR(IF(OR($B120="",$B120="No CAS"),INDEX('DEQ Pollutant List'!$A$7:$A$611,MATCH($C120,'DEQ Pollutant List'!$C$7:$C$611,0)),INDEX('DEQ Pollutant List'!$A$7:$A$611,MATCH($B120,'DEQ Pollutant List'!$B$7:$B$611,0))),"")</f>
        <v>33</v>
      </c>
      <c r="E120" s="101">
        <v>0.99</v>
      </c>
      <c r="F120" s="102">
        <v>1.5030850000000016E-13</v>
      </c>
      <c r="G120" s="103">
        <v>1.5030850000000016E-13</v>
      </c>
      <c r="H120" s="83" t="s">
        <v>1445</v>
      </c>
      <c r="I120" s="104" t="s">
        <v>1448</v>
      </c>
      <c r="J120" s="102" t="s">
        <v>1435</v>
      </c>
      <c r="K120" s="105">
        <v>1.4429616000000015E-6</v>
      </c>
      <c r="L120" s="83" t="s">
        <v>1414</v>
      </c>
      <c r="M120" s="102" t="s">
        <v>1435</v>
      </c>
      <c r="N120" s="105">
        <v>5.5463836500000053E-9</v>
      </c>
      <c r="O120" s="83" t="s">
        <v>1414</v>
      </c>
    </row>
    <row r="121" spans="1:15" x14ac:dyDescent="0.35">
      <c r="A121" s="79" t="s">
        <v>1383</v>
      </c>
      <c r="B121" s="100" t="s">
        <v>81</v>
      </c>
      <c r="C121" s="81" t="str">
        <f>IFERROR(IF(B121="No CAS","",INDEX('DEQ Pollutant List'!$C$7:$C$611,MATCH('3. Pollutant Emissions - EF'!B121,'DEQ Pollutant List'!$B$7:$B$611,0))),"")</f>
        <v>Arsenic and compounds</v>
      </c>
      <c r="D121" s="115">
        <f>IFERROR(IF(OR($B121="",$B121="No CAS"),INDEX('DEQ Pollutant List'!$A$7:$A$611,MATCH($C121,'DEQ Pollutant List'!$C$7:$C$611,0)),INDEX('DEQ Pollutant List'!$A$7:$A$611,MATCH($B121,'DEQ Pollutant List'!$B$7:$B$611,0))),"")</f>
        <v>37</v>
      </c>
      <c r="E121" s="101">
        <v>0.99</v>
      </c>
      <c r="F121" s="102">
        <v>9.05890000000001E-13</v>
      </c>
      <c r="G121" s="103">
        <v>9.05890000000001E-13</v>
      </c>
      <c r="H121" s="83" t="s">
        <v>1445</v>
      </c>
      <c r="I121" s="104" t="s">
        <v>1448</v>
      </c>
      <c r="J121" s="102" t="s">
        <v>1435</v>
      </c>
      <c r="K121" s="105">
        <v>8.6965440000000093E-6</v>
      </c>
      <c r="L121" s="83" t="s">
        <v>1414</v>
      </c>
      <c r="M121" s="102" t="s">
        <v>1435</v>
      </c>
      <c r="N121" s="105">
        <v>3.3427341000000031E-8</v>
      </c>
      <c r="O121" s="83" t="s">
        <v>1414</v>
      </c>
    </row>
    <row r="122" spans="1:15" x14ac:dyDescent="0.35">
      <c r="A122" s="79" t="s">
        <v>1383</v>
      </c>
      <c r="B122" s="100" t="s">
        <v>96</v>
      </c>
      <c r="C122" s="81" t="str">
        <f>IFERROR(IF(B122="No CAS","",INDEX('DEQ Pollutant List'!$C$7:$C$611,MATCH('3. Pollutant Emissions - EF'!B122,'DEQ Pollutant List'!$B$7:$B$611,0))),"")</f>
        <v>Barium and compounds</v>
      </c>
      <c r="D122" s="115">
        <f>IFERROR(IF(OR($B122="",$B122="No CAS"),INDEX('DEQ Pollutant List'!$A$7:$A$611,MATCH($C122,'DEQ Pollutant List'!$C$7:$C$611,0)),INDEX('DEQ Pollutant List'!$A$7:$A$611,MATCH($B122,'DEQ Pollutant List'!$B$7:$B$611,0))),"")</f>
        <v>45</v>
      </c>
      <c r="E122" s="101">
        <v>0.99</v>
      </c>
      <c r="F122" s="102">
        <v>8.0780000000000098E-12</v>
      </c>
      <c r="G122" s="103">
        <v>8.0780000000000098E-12</v>
      </c>
      <c r="H122" s="83" t="s">
        <v>1445</v>
      </c>
      <c r="I122" s="104" t="s">
        <v>1448</v>
      </c>
      <c r="J122" s="102" t="s">
        <v>1435</v>
      </c>
      <c r="K122" s="105">
        <v>7.7548800000000093E-5</v>
      </c>
      <c r="L122" s="83" t="s">
        <v>1414</v>
      </c>
      <c r="M122" s="102" t="s">
        <v>1435</v>
      </c>
      <c r="N122" s="105">
        <v>2.9807820000000033E-7</v>
      </c>
      <c r="O122" s="83" t="s">
        <v>1414</v>
      </c>
    </row>
    <row r="123" spans="1:15" x14ac:dyDescent="0.35">
      <c r="A123" s="79" t="s">
        <v>1383</v>
      </c>
      <c r="B123" s="100" t="s">
        <v>113</v>
      </c>
      <c r="C123" s="81" t="str">
        <f>IFERROR(IF(B123="No CAS","",INDEX('DEQ Pollutant List'!$C$7:$C$611,MATCH('3. Pollutant Emissions - EF'!B123,'DEQ Pollutant List'!$B$7:$B$611,0))),"")</f>
        <v>Beryllium and compounds</v>
      </c>
      <c r="D123" s="115">
        <f>IFERROR(IF(OR($B123="",$B123="No CAS"),INDEX('DEQ Pollutant List'!$A$7:$A$611,MATCH($C123,'DEQ Pollutant List'!$C$7:$C$611,0)),INDEX('DEQ Pollutant List'!$A$7:$A$611,MATCH($B123,'DEQ Pollutant List'!$B$7:$B$611,0))),"")</f>
        <v>58</v>
      </c>
      <c r="E123" s="101">
        <v>0.99</v>
      </c>
      <c r="F123" s="102">
        <v>3.0004000000000036E-14</v>
      </c>
      <c r="G123" s="103">
        <v>3.0004000000000036E-14</v>
      </c>
      <c r="H123" s="83" t="s">
        <v>1445</v>
      </c>
      <c r="I123" s="104" t="s">
        <v>1448</v>
      </c>
      <c r="J123" s="102" t="s">
        <v>1435</v>
      </c>
      <c r="K123" s="105">
        <v>2.8803840000000031E-7</v>
      </c>
      <c r="L123" s="83" t="s">
        <v>1414</v>
      </c>
      <c r="M123" s="102" t="s">
        <v>1435</v>
      </c>
      <c r="N123" s="105">
        <v>1.1071476000000011E-9</v>
      </c>
      <c r="O123" s="83" t="s">
        <v>1414</v>
      </c>
    </row>
    <row r="124" spans="1:15" x14ac:dyDescent="0.35">
      <c r="A124" s="79" t="s">
        <v>1383</v>
      </c>
      <c r="B124" s="100" t="s">
        <v>154</v>
      </c>
      <c r="C124" s="81" t="str">
        <f>IFERROR(IF(B124="No CAS","",INDEX('DEQ Pollutant List'!$C$7:$C$611,MATCH('3. Pollutant Emissions - EF'!B124,'DEQ Pollutant List'!$B$7:$B$611,0))),"")</f>
        <v>Cadmium and compounds</v>
      </c>
      <c r="D124" s="115">
        <f>IFERROR(IF(OR($B124="",$B124="No CAS"),INDEX('DEQ Pollutant List'!$A$7:$A$611,MATCH($C124,'DEQ Pollutant List'!$C$7:$C$611,0)),INDEX('DEQ Pollutant List'!$A$7:$A$611,MATCH($B124,'DEQ Pollutant List'!$B$7:$B$611,0))),"")</f>
        <v>83</v>
      </c>
      <c r="E124" s="101">
        <v>0.99</v>
      </c>
      <c r="F124" s="102">
        <v>2.3368500000000028E-13</v>
      </c>
      <c r="G124" s="103">
        <v>2.3368500000000028E-13</v>
      </c>
      <c r="H124" s="83" t="s">
        <v>1445</v>
      </c>
      <c r="I124" s="104" t="s">
        <v>1448</v>
      </c>
      <c r="J124" s="102" t="s">
        <v>1435</v>
      </c>
      <c r="K124" s="105">
        <v>2.2433760000000023E-6</v>
      </c>
      <c r="L124" s="83" t="s">
        <v>1414</v>
      </c>
      <c r="M124" s="102" t="s">
        <v>1435</v>
      </c>
      <c r="N124" s="105">
        <v>8.6229765000000079E-9</v>
      </c>
      <c r="O124" s="83" t="s">
        <v>1414</v>
      </c>
    </row>
    <row r="125" spans="1:15" x14ac:dyDescent="0.35">
      <c r="A125" s="79" t="s">
        <v>1383</v>
      </c>
      <c r="B125" s="100" t="s">
        <v>230</v>
      </c>
      <c r="C125" s="81" t="str">
        <f>IFERROR(IF(B125="No CAS","",INDEX('DEQ Pollutant List'!$C$7:$C$611,MATCH('3. Pollutant Emissions - EF'!B125,'DEQ Pollutant List'!$B$7:$B$611,0))),"")</f>
        <v>Chromium VI, chromate and dichromate particulate</v>
      </c>
      <c r="D125" s="115">
        <f>IFERROR(IF(OR($B125="",$B125="No CAS"),INDEX('DEQ Pollutant List'!$A$7:$A$611,MATCH($C125,'DEQ Pollutant List'!$C$7:$C$611,0)),INDEX('DEQ Pollutant List'!$A$7:$A$611,MATCH($B125,'DEQ Pollutant List'!$B$7:$B$611,0))),"")</f>
        <v>136</v>
      </c>
      <c r="E125" s="101">
        <v>0.99</v>
      </c>
      <c r="F125" s="102">
        <v>2.7349800000000031E-11</v>
      </c>
      <c r="G125" s="103">
        <v>2.7349800000000031E-11</v>
      </c>
      <c r="H125" s="83" t="s">
        <v>1445</v>
      </c>
      <c r="I125" s="104" t="s">
        <v>1449</v>
      </c>
      <c r="J125" s="102" t="s">
        <v>1435</v>
      </c>
      <c r="K125" s="105">
        <v>2.6255808000000031E-4</v>
      </c>
      <c r="L125" s="83" t="s">
        <v>1414</v>
      </c>
      <c r="M125" s="102" t="s">
        <v>1435</v>
      </c>
      <c r="N125" s="105">
        <v>1.009207620000001E-6</v>
      </c>
      <c r="O125" s="83" t="s">
        <v>1414</v>
      </c>
    </row>
    <row r="126" spans="1:15" x14ac:dyDescent="0.35">
      <c r="A126" s="79" t="s">
        <v>1383</v>
      </c>
      <c r="B126" s="100" t="s">
        <v>234</v>
      </c>
      <c r="C126" s="81" t="str">
        <f>IFERROR(IF(B126="No CAS","",INDEX('DEQ Pollutant List'!$C$7:$C$611,MATCH('3. Pollutant Emissions - EF'!B126,'DEQ Pollutant List'!$B$7:$B$611,0))),"")</f>
        <v>Cobalt and compounds</v>
      </c>
      <c r="D126" s="115">
        <f>IFERROR(IF(OR($B126="",$B126="No CAS"),INDEX('DEQ Pollutant List'!$A$7:$A$611,MATCH($C126,'DEQ Pollutant List'!$C$7:$C$611,0)),INDEX('DEQ Pollutant List'!$A$7:$A$611,MATCH($B126,'DEQ Pollutant List'!$B$7:$B$611,0))),"")</f>
        <v>146</v>
      </c>
      <c r="E126" s="101">
        <v>0.99</v>
      </c>
      <c r="F126" s="102">
        <v>4.3852000000000044E-12</v>
      </c>
      <c r="G126" s="103">
        <v>4.3852000000000044E-12</v>
      </c>
      <c r="H126" s="83" t="s">
        <v>1445</v>
      </c>
      <c r="I126" s="104" t="s">
        <v>1448</v>
      </c>
      <c r="J126" s="102" t="s">
        <v>1435</v>
      </c>
      <c r="K126" s="105">
        <v>4.2097920000000044E-5</v>
      </c>
      <c r="L126" s="83" t="s">
        <v>1414</v>
      </c>
      <c r="M126" s="102" t="s">
        <v>1435</v>
      </c>
      <c r="N126" s="105">
        <v>1.6181388000000014E-7</v>
      </c>
      <c r="O126" s="83" t="s">
        <v>1414</v>
      </c>
    </row>
    <row r="127" spans="1:15" x14ac:dyDescent="0.35">
      <c r="A127" s="79" t="s">
        <v>1383</v>
      </c>
      <c r="B127" s="100" t="s">
        <v>236</v>
      </c>
      <c r="C127" s="81" t="str">
        <f>IFERROR(IF(B127="No CAS","",INDEX('DEQ Pollutant List'!$C$7:$C$611,MATCH('3. Pollutant Emissions - EF'!B127,'DEQ Pollutant List'!$B$7:$B$611,0))),"")</f>
        <v>Copper and compounds</v>
      </c>
      <c r="D127" s="115">
        <f>IFERROR(IF(OR($B127="",$B127="No CAS"),INDEX('DEQ Pollutant List'!$A$7:$A$611,MATCH($C127,'DEQ Pollutant List'!$C$7:$C$611,0)),INDEX('DEQ Pollutant List'!$A$7:$A$611,MATCH($B127,'DEQ Pollutant List'!$B$7:$B$611,0))),"")</f>
        <v>149</v>
      </c>
      <c r="E127" s="101">
        <v>0.99</v>
      </c>
      <c r="F127" s="102">
        <v>4.344810000000005E-11</v>
      </c>
      <c r="G127" s="103">
        <v>4.344810000000005E-11</v>
      </c>
      <c r="H127" s="83" t="s">
        <v>1445</v>
      </c>
      <c r="I127" s="104" t="s">
        <v>1448</v>
      </c>
      <c r="J127" s="102" t="s">
        <v>1435</v>
      </c>
      <c r="K127" s="105">
        <v>4.171017600000005E-4</v>
      </c>
      <c r="L127" s="83" t="s">
        <v>1414</v>
      </c>
      <c r="M127" s="102" t="s">
        <v>1435</v>
      </c>
      <c r="N127" s="105">
        <v>1.6032348900000016E-6</v>
      </c>
      <c r="O127" s="83" t="s">
        <v>1414</v>
      </c>
    </row>
    <row r="128" spans="1:15" x14ac:dyDescent="0.35">
      <c r="A128" s="79" t="s">
        <v>1383</v>
      </c>
      <c r="B128" s="100" t="s">
        <v>512</v>
      </c>
      <c r="C128" s="81" t="str">
        <f>IFERROR(IF(B128="No CAS","",INDEX('DEQ Pollutant List'!$C$7:$C$611,MATCH('3. Pollutant Emissions - EF'!B128,'DEQ Pollutant List'!$B$7:$B$611,0))),"")</f>
        <v>Lead and compounds</v>
      </c>
      <c r="D128" s="115">
        <f>IFERROR(IF(OR($B128="",$B128="No CAS"),INDEX('DEQ Pollutant List'!$A$7:$A$611,MATCH($C128,'DEQ Pollutant List'!$C$7:$C$611,0)),INDEX('DEQ Pollutant List'!$A$7:$A$611,MATCH($B128,'DEQ Pollutant List'!$B$7:$B$611,0))),"")</f>
        <v>305</v>
      </c>
      <c r="E128" s="101">
        <v>0.99</v>
      </c>
      <c r="F128" s="102">
        <v>2.6022700000000033E-13</v>
      </c>
      <c r="G128" s="103">
        <v>2.6022700000000033E-13</v>
      </c>
      <c r="H128" s="83" t="s">
        <v>1445</v>
      </c>
      <c r="I128" s="104" t="s">
        <v>1448</v>
      </c>
      <c r="J128" s="102" t="s">
        <v>1435</v>
      </c>
      <c r="K128" s="105">
        <v>2.498179200000003E-6</v>
      </c>
      <c r="L128" s="83" t="s">
        <v>1414</v>
      </c>
      <c r="M128" s="102" t="s">
        <v>1435</v>
      </c>
      <c r="N128" s="105">
        <v>9.6023763000000097E-9</v>
      </c>
      <c r="O128" s="83" t="s">
        <v>1414</v>
      </c>
    </row>
    <row r="129" spans="1:15" x14ac:dyDescent="0.35">
      <c r="A129" s="79" t="s">
        <v>1383</v>
      </c>
      <c r="B129" s="100" t="s">
        <v>518</v>
      </c>
      <c r="C129" s="81" t="str">
        <f>IFERROR(IF(B129="No CAS","",INDEX('DEQ Pollutant List'!$C$7:$C$611,MATCH('3. Pollutant Emissions - EF'!B129,'DEQ Pollutant List'!$B$7:$B$611,0))),"")</f>
        <v>Manganese and compounds</v>
      </c>
      <c r="D129" s="115">
        <f>IFERROR(IF(OR($B129="",$B129="No CAS"),INDEX('DEQ Pollutant List'!$A$7:$A$611,MATCH($C129,'DEQ Pollutant List'!$C$7:$C$611,0)),INDEX('DEQ Pollutant List'!$A$7:$A$611,MATCH($B129,'DEQ Pollutant List'!$B$7:$B$611,0))),"")</f>
        <v>312</v>
      </c>
      <c r="E129" s="101">
        <v>0.99</v>
      </c>
      <c r="F129" s="102">
        <v>4.1774800000000058E-10</v>
      </c>
      <c r="G129" s="103">
        <v>4.1774800000000058E-10</v>
      </c>
      <c r="H129" s="83" t="s">
        <v>1445</v>
      </c>
      <c r="I129" s="104" t="s">
        <v>1448</v>
      </c>
      <c r="J129" s="102" t="s">
        <v>1435</v>
      </c>
      <c r="K129" s="105">
        <v>4.0103808000000055E-3</v>
      </c>
      <c r="L129" s="83" t="s">
        <v>1414</v>
      </c>
      <c r="M129" s="102" t="s">
        <v>1435</v>
      </c>
      <c r="N129" s="105">
        <v>1.5414901200000017E-5</v>
      </c>
      <c r="O129" s="83" t="s">
        <v>1414</v>
      </c>
    </row>
    <row r="130" spans="1:15" x14ac:dyDescent="0.35">
      <c r="A130" s="79" t="s">
        <v>1383</v>
      </c>
      <c r="B130" s="100" t="s">
        <v>583</v>
      </c>
      <c r="C130" s="81" t="str">
        <f>IFERROR(IF(B130="No CAS","",INDEX('DEQ Pollutant List'!$C$7:$C$611,MATCH('3. Pollutant Emissions - EF'!B130,'DEQ Pollutant List'!$B$7:$B$611,0))),"")</f>
        <v>Nickel and compounds</v>
      </c>
      <c r="D130" s="115">
        <f>IFERROR(IF(OR($B130="",$B130="No CAS"),INDEX('DEQ Pollutant List'!$A$7:$A$611,MATCH($C130,'DEQ Pollutant List'!$C$7:$C$611,0)),INDEX('DEQ Pollutant List'!$A$7:$A$611,MATCH($B130,'DEQ Pollutant List'!$B$7:$B$611,0))),"")</f>
        <v>364</v>
      </c>
      <c r="E130" s="101">
        <v>0.99</v>
      </c>
      <c r="F130" s="102">
        <v>8.5973000000000105E-11</v>
      </c>
      <c r="G130" s="103">
        <v>8.5973000000000105E-11</v>
      </c>
      <c r="H130" s="83" t="s">
        <v>1445</v>
      </c>
      <c r="I130" s="104" t="s">
        <v>1448</v>
      </c>
      <c r="J130" s="102" t="s">
        <v>1435</v>
      </c>
      <c r="K130" s="105">
        <v>8.2534080000000096E-4</v>
      </c>
      <c r="L130" s="83" t="s">
        <v>1414</v>
      </c>
      <c r="M130" s="102" t="s">
        <v>1435</v>
      </c>
      <c r="N130" s="105">
        <v>3.1724037000000032E-6</v>
      </c>
      <c r="O130" s="83" t="s">
        <v>1414</v>
      </c>
    </row>
    <row r="131" spans="1:15" x14ac:dyDescent="0.35">
      <c r="A131" s="79" t="s">
        <v>1383</v>
      </c>
      <c r="B131" s="100" t="s">
        <v>945</v>
      </c>
      <c r="C131" s="81" t="str">
        <f>IFERROR(IF(B131="No CAS","",INDEX('DEQ Pollutant List'!$C$7:$C$611,MATCH('3. Pollutant Emissions - EF'!B131,'DEQ Pollutant List'!$B$7:$B$611,0))),"")</f>
        <v>Selenium and compounds</v>
      </c>
      <c r="D131" s="115">
        <f>IFERROR(IF(OR($B131="",$B131="No CAS"),INDEX('DEQ Pollutant List'!$A$7:$A$611,MATCH($C131,'DEQ Pollutant List'!$C$7:$C$611,0)),INDEX('DEQ Pollutant List'!$A$7:$A$611,MATCH($B131,'DEQ Pollutant List'!$B$7:$B$611,0))),"")</f>
        <v>575</v>
      </c>
      <c r="E131" s="101">
        <v>0.99</v>
      </c>
      <c r="F131" s="102">
        <v>1.5030850000000016E-13</v>
      </c>
      <c r="G131" s="103">
        <v>1.5030850000000016E-13</v>
      </c>
      <c r="H131" s="83" t="s">
        <v>1445</v>
      </c>
      <c r="I131" s="104" t="s">
        <v>1448</v>
      </c>
      <c r="J131" s="102" t="s">
        <v>1435</v>
      </c>
      <c r="K131" s="105">
        <v>1.4429616000000015E-6</v>
      </c>
      <c r="L131" s="83" t="s">
        <v>1414</v>
      </c>
      <c r="M131" s="102" t="s">
        <v>1435</v>
      </c>
      <c r="N131" s="105">
        <v>5.5463836500000053E-9</v>
      </c>
      <c r="O131" s="83" t="s">
        <v>1414</v>
      </c>
    </row>
    <row r="132" spans="1:15" x14ac:dyDescent="0.35">
      <c r="A132" s="79" t="s">
        <v>1383</v>
      </c>
      <c r="B132" s="100" t="s">
        <v>951</v>
      </c>
      <c r="C132" s="81" t="str">
        <f>IFERROR(IF(B132="No CAS","",INDEX('DEQ Pollutant List'!$C$7:$C$611,MATCH('3. Pollutant Emissions - EF'!B132,'DEQ Pollutant List'!$B$7:$B$611,0))),"")</f>
        <v>Silver and compounds</v>
      </c>
      <c r="D132" s="115">
        <f>IFERROR(IF(OR($B132="",$B132="No CAS"),INDEX('DEQ Pollutant List'!$A$7:$A$611,MATCH($C132,'DEQ Pollutant List'!$C$7:$C$611,0)),INDEX('DEQ Pollutant List'!$A$7:$A$611,MATCH($B132,'DEQ Pollutant List'!$B$7:$B$611,0))),"")</f>
        <v>580</v>
      </c>
      <c r="E132" s="101">
        <v>0.99</v>
      </c>
      <c r="F132" s="102">
        <v>3.0004000000000036E-14</v>
      </c>
      <c r="G132" s="103">
        <v>3.0004000000000036E-14</v>
      </c>
      <c r="H132" s="83" t="s">
        <v>1445</v>
      </c>
      <c r="I132" s="104" t="s">
        <v>1448</v>
      </c>
      <c r="J132" s="102" t="s">
        <v>1435</v>
      </c>
      <c r="K132" s="105">
        <v>2.8803840000000031E-7</v>
      </c>
      <c r="L132" s="83" t="s">
        <v>1414</v>
      </c>
      <c r="M132" s="102" t="s">
        <v>1435</v>
      </c>
      <c r="N132" s="105">
        <v>1.1071476000000011E-9</v>
      </c>
      <c r="O132" s="83" t="s">
        <v>1414</v>
      </c>
    </row>
    <row r="133" spans="1:15" x14ac:dyDescent="0.35">
      <c r="A133" s="79" t="s">
        <v>1383</v>
      </c>
      <c r="B133" s="100" t="s">
        <v>985</v>
      </c>
      <c r="C133" s="81" t="str">
        <f>IFERROR(IF(B133="No CAS","",INDEX('DEQ Pollutant List'!$C$7:$C$611,MATCH('3. Pollutant Emissions - EF'!B133,'DEQ Pollutant List'!$B$7:$B$611,0))),"")</f>
        <v>Thallium and compounds</v>
      </c>
      <c r="D133" s="115">
        <f>IFERROR(IF(OR($B133="",$B133="No CAS"),INDEX('DEQ Pollutant List'!$A$7:$A$611,MATCH($C133,'DEQ Pollutant List'!$C$7:$C$611,0)),INDEX('DEQ Pollutant List'!$A$7:$A$611,MATCH($B133,'DEQ Pollutant List'!$B$7:$B$611,0))),"")</f>
        <v>595</v>
      </c>
      <c r="E133" s="101">
        <v>0.99</v>
      </c>
      <c r="F133" s="102">
        <v>3.0004000000000036E-14</v>
      </c>
      <c r="G133" s="103">
        <v>3.0004000000000036E-14</v>
      </c>
      <c r="H133" s="83" t="s">
        <v>1445</v>
      </c>
      <c r="I133" s="104" t="s">
        <v>1448</v>
      </c>
      <c r="J133" s="102" t="s">
        <v>1435</v>
      </c>
      <c r="K133" s="105">
        <v>2.8803840000000031E-7</v>
      </c>
      <c r="L133" s="83" t="s">
        <v>1414</v>
      </c>
      <c r="M133" s="102" t="s">
        <v>1435</v>
      </c>
      <c r="N133" s="105">
        <v>1.1071476000000011E-9</v>
      </c>
      <c r="O133" s="83" t="s">
        <v>1414</v>
      </c>
    </row>
    <row r="134" spans="1:15" x14ac:dyDescent="0.35">
      <c r="A134" s="79" t="s">
        <v>1383</v>
      </c>
      <c r="B134" s="100" t="s">
        <v>1055</v>
      </c>
      <c r="C134" s="81" t="str">
        <f>IFERROR(IF(B134="No CAS","",INDEX('DEQ Pollutant List'!$C$7:$C$611,MATCH('3. Pollutant Emissions - EF'!B134,'DEQ Pollutant List'!$B$7:$B$611,0))),"")</f>
        <v>Vanadium (fume or dust)</v>
      </c>
      <c r="D134" s="115">
        <f>IFERROR(IF(OR($B134="",$B134="No CAS"),INDEX('DEQ Pollutant List'!$A$7:$A$611,MATCH($C134,'DEQ Pollutant List'!$C$7:$C$611,0)),INDEX('DEQ Pollutant List'!$A$7:$A$611,MATCH($B134,'DEQ Pollutant List'!$B$7:$B$611,0))),"")</f>
        <v>620</v>
      </c>
      <c r="E134" s="101">
        <v>0.99</v>
      </c>
      <c r="F134" s="102">
        <v>3.4735400000000042E-12</v>
      </c>
      <c r="G134" s="103">
        <v>3.4735400000000042E-12</v>
      </c>
      <c r="H134" s="83" t="s">
        <v>1445</v>
      </c>
      <c r="I134" s="104" t="s">
        <v>1448</v>
      </c>
      <c r="J134" s="102" t="s">
        <v>1435</v>
      </c>
      <c r="K134" s="105">
        <v>3.3345984000000039E-5</v>
      </c>
      <c r="L134" s="83" t="s">
        <v>1414</v>
      </c>
      <c r="M134" s="102" t="s">
        <v>1435</v>
      </c>
      <c r="N134" s="105">
        <v>1.2817362600000012E-7</v>
      </c>
      <c r="O134" s="83" t="s">
        <v>1414</v>
      </c>
    </row>
    <row r="135" spans="1:15" x14ac:dyDescent="0.35">
      <c r="A135" s="79" t="s">
        <v>1383</v>
      </c>
      <c r="B135" s="100" t="s">
        <v>1076</v>
      </c>
      <c r="C135" s="81" t="str">
        <f>IFERROR(IF(B135="No CAS","",INDEX('DEQ Pollutant List'!$C$7:$C$611,MATCH('3. Pollutant Emissions - EF'!B135,'DEQ Pollutant List'!$B$7:$B$611,0))),"")</f>
        <v>Zinc and compounds</v>
      </c>
      <c r="D135" s="115">
        <f>IFERROR(IF(OR($B135="",$B135="No CAS"),INDEX('DEQ Pollutant List'!$A$7:$A$611,MATCH($C135,'DEQ Pollutant List'!$C$7:$C$611,0)),INDEX('DEQ Pollutant List'!$A$7:$A$611,MATCH($B135,'DEQ Pollutant List'!$B$7:$B$611,0))),"")</f>
        <v>632</v>
      </c>
      <c r="E135" s="101">
        <v>0.99</v>
      </c>
      <c r="F135" s="102">
        <v>1.9329500000000026E-12</v>
      </c>
      <c r="G135" s="103">
        <v>1.9329500000000026E-12</v>
      </c>
      <c r="H135" s="83" t="s">
        <v>1445</v>
      </c>
      <c r="I135" s="104" t="s">
        <v>1448</v>
      </c>
      <c r="J135" s="102" t="s">
        <v>1435</v>
      </c>
      <c r="K135" s="105">
        <v>1.8556320000000022E-5</v>
      </c>
      <c r="L135" s="83" t="s">
        <v>1414</v>
      </c>
      <c r="M135" s="102" t="s">
        <v>1435</v>
      </c>
      <c r="N135" s="105">
        <v>7.1325855000000069E-8</v>
      </c>
      <c r="O135" s="83" t="s">
        <v>1414</v>
      </c>
    </row>
    <row r="136" spans="1:15" x14ac:dyDescent="0.35">
      <c r="A136" s="79" t="s">
        <v>1384</v>
      </c>
      <c r="B136" s="100" t="s">
        <v>40</v>
      </c>
      <c r="C136" s="81" t="str">
        <f>IFERROR(IF(B136="No CAS","",INDEX('DEQ Pollutant List'!$C$7:$C$611,MATCH('3. Pollutant Emissions - EF'!B136,'DEQ Pollutant List'!$B$7:$B$611,0))),"")</f>
        <v>Aluminum and compounds</v>
      </c>
      <c r="D136" s="115">
        <f>IFERROR(IF(OR($B136="",$B136="No CAS"),INDEX('DEQ Pollutant List'!$A$7:$A$611,MATCH($C136,'DEQ Pollutant List'!$C$7:$C$611,0)),INDEX('DEQ Pollutant List'!$A$7:$A$611,MATCH($B136,'DEQ Pollutant List'!$B$7:$B$611,0))),"")</f>
        <v>13</v>
      </c>
      <c r="E136" s="101">
        <v>0.99</v>
      </c>
      <c r="F136" s="102">
        <v>0.10340000000000008</v>
      </c>
      <c r="G136" s="103">
        <v>0.10340000000000008</v>
      </c>
      <c r="H136" s="83" t="s">
        <v>1450</v>
      </c>
      <c r="I136" s="104" t="s">
        <v>1451</v>
      </c>
      <c r="J136" s="102" t="s">
        <v>1435</v>
      </c>
      <c r="K136" s="105">
        <v>1.5383128200000011</v>
      </c>
      <c r="L136" s="83" t="s">
        <v>1414</v>
      </c>
      <c r="M136" s="102" t="s">
        <v>1435</v>
      </c>
      <c r="N136" s="105">
        <v>5.916186100000006E-3</v>
      </c>
      <c r="O136" s="83" t="s">
        <v>1414</v>
      </c>
    </row>
    <row r="137" spans="1:15" x14ac:dyDescent="0.35">
      <c r="A137" s="79" t="s">
        <v>1384</v>
      </c>
      <c r="B137" s="100" t="s">
        <v>75</v>
      </c>
      <c r="C137" s="81" t="str">
        <f>IFERROR(IF(B137="No CAS","",INDEX('DEQ Pollutant List'!$C$7:$C$611,MATCH('3. Pollutant Emissions - EF'!B137,'DEQ Pollutant List'!$B$7:$B$611,0))),"")</f>
        <v>Antimony and compounds</v>
      </c>
      <c r="D137" s="115">
        <f>IFERROR(IF(OR($B137="",$B137="No CAS"),INDEX('DEQ Pollutant List'!$A$7:$A$611,MATCH($C137,'DEQ Pollutant List'!$C$7:$C$611,0)),INDEX('DEQ Pollutant List'!$A$7:$A$611,MATCH($B137,'DEQ Pollutant List'!$B$7:$B$611,0))),"")</f>
        <v>33</v>
      </c>
      <c r="E137" s="101">
        <v>0.99</v>
      </c>
      <c r="F137" s="102">
        <v>1.4580000000000013E-5</v>
      </c>
      <c r="G137" s="103">
        <v>1.4580000000000013E-5</v>
      </c>
      <c r="H137" s="83" t="s">
        <v>1450</v>
      </c>
      <c r="I137" s="104" t="s">
        <v>1451</v>
      </c>
      <c r="J137" s="102" t="s">
        <v>1435</v>
      </c>
      <c r="K137" s="105">
        <v>2.1691103400000019E-4</v>
      </c>
      <c r="L137" s="83" t="s">
        <v>1414</v>
      </c>
      <c r="M137" s="102" t="s">
        <v>1435</v>
      </c>
      <c r="N137" s="105">
        <v>8.3421657000000049E-7</v>
      </c>
      <c r="O137" s="83" t="s">
        <v>1414</v>
      </c>
    </row>
    <row r="138" spans="1:15" x14ac:dyDescent="0.35">
      <c r="A138" s="79" t="s">
        <v>1384</v>
      </c>
      <c r="B138" s="100" t="s">
        <v>81</v>
      </c>
      <c r="C138" s="81" t="str">
        <f>IFERROR(IF(B138="No CAS","",INDEX('DEQ Pollutant List'!$C$7:$C$611,MATCH('3. Pollutant Emissions - EF'!B138,'DEQ Pollutant List'!$B$7:$B$611,0))),"")</f>
        <v>Arsenic and compounds</v>
      </c>
      <c r="D138" s="115">
        <f>IFERROR(IF(OR($B138="",$B138="No CAS"),INDEX('DEQ Pollutant List'!$A$7:$A$611,MATCH($C138,'DEQ Pollutant List'!$C$7:$C$611,0)),INDEX('DEQ Pollutant List'!$A$7:$A$611,MATCH($B138,'DEQ Pollutant List'!$B$7:$B$611,0))),"")</f>
        <v>37</v>
      </c>
      <c r="E138" s="101">
        <v>0.99</v>
      </c>
      <c r="F138" s="102">
        <v>1.200000000000001E-5</v>
      </c>
      <c r="G138" s="103">
        <v>1.200000000000001E-5</v>
      </c>
      <c r="H138" s="83" t="s">
        <v>1450</v>
      </c>
      <c r="I138" s="104" t="s">
        <v>1451</v>
      </c>
      <c r="J138" s="102" t="s">
        <v>1435</v>
      </c>
      <c r="K138" s="105">
        <v>1.7852760000000014E-4</v>
      </c>
      <c r="L138" s="83" t="s">
        <v>1414</v>
      </c>
      <c r="M138" s="102" t="s">
        <v>1435</v>
      </c>
      <c r="N138" s="105">
        <v>6.865980000000006E-7</v>
      </c>
      <c r="O138" s="83" t="s">
        <v>1414</v>
      </c>
    </row>
    <row r="139" spans="1:15" x14ac:dyDescent="0.35">
      <c r="A139" s="79" t="s">
        <v>1384</v>
      </c>
      <c r="B139" s="100" t="s">
        <v>96</v>
      </c>
      <c r="C139" s="81" t="str">
        <f>IFERROR(IF(B139="No CAS","",INDEX('DEQ Pollutant List'!$C$7:$C$611,MATCH('3. Pollutant Emissions - EF'!B139,'DEQ Pollutant List'!$B$7:$B$611,0))),"")</f>
        <v>Barium and compounds</v>
      </c>
      <c r="D139" s="115">
        <f>IFERROR(IF(OR($B139="",$B139="No CAS"),INDEX('DEQ Pollutant List'!$A$7:$A$611,MATCH($C139,'DEQ Pollutant List'!$C$7:$C$611,0)),INDEX('DEQ Pollutant List'!$A$7:$A$611,MATCH($B139,'DEQ Pollutant List'!$B$7:$B$611,0))),"")</f>
        <v>45</v>
      </c>
      <c r="E139" s="101">
        <v>0.99</v>
      </c>
      <c r="F139" s="102">
        <v>6.0400000000000059E-4</v>
      </c>
      <c r="G139" s="103">
        <v>6.0400000000000059E-4</v>
      </c>
      <c r="H139" s="83" t="s">
        <v>1450</v>
      </c>
      <c r="I139" s="104" t="s">
        <v>1451</v>
      </c>
      <c r="J139" s="102" t="s">
        <v>1435</v>
      </c>
      <c r="K139" s="105">
        <v>8.9858892000000083E-3</v>
      </c>
      <c r="L139" s="83" t="s">
        <v>1414</v>
      </c>
      <c r="M139" s="102" t="s">
        <v>1435</v>
      </c>
      <c r="N139" s="105">
        <v>3.4558766000000026E-5</v>
      </c>
      <c r="O139" s="83" t="s">
        <v>1414</v>
      </c>
    </row>
    <row r="140" spans="1:15" x14ac:dyDescent="0.35">
      <c r="A140" s="79" t="s">
        <v>1384</v>
      </c>
      <c r="B140" s="100" t="s">
        <v>113</v>
      </c>
      <c r="C140" s="81" t="str">
        <f>IFERROR(IF(B140="No CAS","",INDEX('DEQ Pollutant List'!$C$7:$C$611,MATCH('3. Pollutant Emissions - EF'!B140,'DEQ Pollutant List'!$B$7:$B$611,0))),"")</f>
        <v>Beryllium and compounds</v>
      </c>
      <c r="D140" s="115">
        <f>IFERROR(IF(OR($B140="",$B140="No CAS"),INDEX('DEQ Pollutant List'!$A$7:$A$611,MATCH($C140,'DEQ Pollutant List'!$C$7:$C$611,0)),INDEX('DEQ Pollutant List'!$A$7:$A$611,MATCH($B140,'DEQ Pollutant List'!$B$7:$B$611,0))),"")</f>
        <v>58</v>
      </c>
      <c r="E140" s="101">
        <v>0.99</v>
      </c>
      <c r="F140" s="102">
        <v>9.8800000000000075E-7</v>
      </c>
      <c r="G140" s="103">
        <v>9.8800000000000075E-7</v>
      </c>
      <c r="H140" s="83" t="s">
        <v>1450</v>
      </c>
      <c r="I140" s="104" t="s">
        <v>1451</v>
      </c>
      <c r="J140" s="102" t="s">
        <v>1435</v>
      </c>
      <c r="K140" s="105">
        <v>1.4698772400000012E-5</v>
      </c>
      <c r="L140" s="83" t="s">
        <v>1414</v>
      </c>
      <c r="M140" s="102" t="s">
        <v>1435</v>
      </c>
      <c r="N140" s="105">
        <v>5.6529902000000052E-8</v>
      </c>
      <c r="O140" s="83" t="s">
        <v>1414</v>
      </c>
    </row>
    <row r="141" spans="1:15" x14ac:dyDescent="0.35">
      <c r="A141" s="79" t="s">
        <v>1384</v>
      </c>
      <c r="B141" s="100" t="s">
        <v>154</v>
      </c>
      <c r="C141" s="81" t="str">
        <f>IFERROR(IF(B141="No CAS","",INDEX('DEQ Pollutant List'!$C$7:$C$611,MATCH('3. Pollutant Emissions - EF'!B141,'DEQ Pollutant List'!$B$7:$B$611,0))),"")</f>
        <v>Cadmium and compounds</v>
      </c>
      <c r="D141" s="115">
        <f>IFERROR(IF(OR($B141="",$B141="No CAS"),INDEX('DEQ Pollutant List'!$A$7:$A$611,MATCH($C141,'DEQ Pollutant List'!$C$7:$C$611,0)),INDEX('DEQ Pollutant List'!$A$7:$A$611,MATCH($B141,'DEQ Pollutant List'!$B$7:$B$611,0))),"")</f>
        <v>83</v>
      </c>
      <c r="E141" s="101">
        <v>0.99</v>
      </c>
      <c r="F141" s="102">
        <v>2.2800000000000023E-6</v>
      </c>
      <c r="G141" s="103">
        <v>2.2800000000000023E-6</v>
      </c>
      <c r="H141" s="83" t="s">
        <v>1450</v>
      </c>
      <c r="I141" s="104" t="s">
        <v>1451</v>
      </c>
      <c r="J141" s="102" t="s">
        <v>1435</v>
      </c>
      <c r="K141" s="105">
        <v>3.3920244000000035E-5</v>
      </c>
      <c r="L141" s="83" t="s">
        <v>1414</v>
      </c>
      <c r="M141" s="102" t="s">
        <v>1435</v>
      </c>
      <c r="N141" s="105">
        <v>1.3045362000000014E-7</v>
      </c>
      <c r="O141" s="83" t="s">
        <v>1414</v>
      </c>
    </row>
    <row r="142" spans="1:15" x14ac:dyDescent="0.35">
      <c r="A142" s="79" t="s">
        <v>1384</v>
      </c>
      <c r="B142" s="100" t="s">
        <v>230</v>
      </c>
      <c r="C142" s="81" t="str">
        <f>IFERROR(IF(B142="No CAS","",INDEX('DEQ Pollutant List'!$C$7:$C$611,MATCH('3. Pollutant Emissions - EF'!B142,'DEQ Pollutant List'!$B$7:$B$611,0))),"")</f>
        <v>Chromium VI, chromate and dichromate particulate</v>
      </c>
      <c r="D142" s="115">
        <f>IFERROR(IF(OR($B142="",$B142="No CAS"),INDEX('DEQ Pollutant List'!$A$7:$A$611,MATCH($C142,'DEQ Pollutant List'!$C$7:$C$611,0)),INDEX('DEQ Pollutant List'!$A$7:$A$611,MATCH($B142,'DEQ Pollutant List'!$B$7:$B$611,0))),"")</f>
        <v>136</v>
      </c>
      <c r="E142" s="101">
        <v>0.99</v>
      </c>
      <c r="F142" s="102">
        <v>2.9340000000000031E-5</v>
      </c>
      <c r="G142" s="103">
        <v>2.9340000000000031E-5</v>
      </c>
      <c r="H142" s="83" t="s">
        <v>1450</v>
      </c>
      <c r="I142" s="104" t="s">
        <v>1452</v>
      </c>
      <c r="J142" s="102" t="s">
        <v>1435</v>
      </c>
      <c r="K142" s="105">
        <v>4.3649998200000044E-4</v>
      </c>
      <c r="L142" s="83" t="s">
        <v>1414</v>
      </c>
      <c r="M142" s="102" t="s">
        <v>1435</v>
      </c>
      <c r="N142" s="105">
        <v>1.6787321100000016E-6</v>
      </c>
      <c r="O142" s="83" t="s">
        <v>1414</v>
      </c>
    </row>
    <row r="143" spans="1:15" x14ac:dyDescent="0.35">
      <c r="A143" s="79" t="s">
        <v>1384</v>
      </c>
      <c r="B143" s="100" t="s">
        <v>234</v>
      </c>
      <c r="C143" s="81" t="str">
        <f>IFERROR(IF(B143="No CAS","",INDEX('DEQ Pollutant List'!$C$7:$C$611,MATCH('3. Pollutant Emissions - EF'!B143,'DEQ Pollutant List'!$B$7:$B$611,0))),"")</f>
        <v>Cobalt and compounds</v>
      </c>
      <c r="D143" s="115">
        <f>IFERROR(IF(OR($B143="",$B143="No CAS"),INDEX('DEQ Pollutant List'!$A$7:$A$611,MATCH($C143,'DEQ Pollutant List'!$C$7:$C$611,0)),INDEX('DEQ Pollutant List'!$A$7:$A$611,MATCH($B143,'DEQ Pollutant List'!$B$7:$B$611,0))),"")</f>
        <v>146</v>
      </c>
      <c r="E143" s="101">
        <v>0.99</v>
      </c>
      <c r="F143" s="102">
        <v>1.6560000000000014E-5</v>
      </c>
      <c r="G143" s="103">
        <v>1.6560000000000014E-5</v>
      </c>
      <c r="H143" s="83" t="s">
        <v>1450</v>
      </c>
      <c r="I143" s="104" t="s">
        <v>1451</v>
      </c>
      <c r="J143" s="102" t="s">
        <v>1435</v>
      </c>
      <c r="K143" s="105">
        <v>2.463680880000002E-4</v>
      </c>
      <c r="L143" s="83" t="s">
        <v>1414</v>
      </c>
      <c r="M143" s="102" t="s">
        <v>1435</v>
      </c>
      <c r="N143" s="105">
        <v>9.4750524000000072E-7</v>
      </c>
      <c r="O143" s="83" t="s">
        <v>1414</v>
      </c>
    </row>
    <row r="144" spans="1:15" x14ac:dyDescent="0.35">
      <c r="A144" s="79" t="s">
        <v>1384</v>
      </c>
      <c r="B144" s="100" t="s">
        <v>236</v>
      </c>
      <c r="C144" s="81" t="str">
        <f>IFERROR(IF(B144="No CAS","",INDEX('DEQ Pollutant List'!$C$7:$C$611,MATCH('3. Pollutant Emissions - EF'!B144,'DEQ Pollutant List'!$B$7:$B$611,0))),"")</f>
        <v>Copper and compounds</v>
      </c>
      <c r="D144" s="115">
        <f>IFERROR(IF(OR($B144="",$B144="No CAS"),INDEX('DEQ Pollutant List'!$A$7:$A$611,MATCH($C144,'DEQ Pollutant List'!$C$7:$C$611,0)),INDEX('DEQ Pollutant List'!$A$7:$A$611,MATCH($B144,'DEQ Pollutant List'!$B$7:$B$611,0))),"")</f>
        <v>149</v>
      </c>
      <c r="E144" s="101">
        <v>0.99</v>
      </c>
      <c r="F144" s="102">
        <v>2.6000000000000025E-3</v>
      </c>
      <c r="G144" s="103">
        <v>2.6000000000000025E-3</v>
      </c>
      <c r="H144" s="83" t="s">
        <v>1450</v>
      </c>
      <c r="I144" s="104" t="s">
        <v>1451</v>
      </c>
      <c r="J144" s="102" t="s">
        <v>1435</v>
      </c>
      <c r="K144" s="105">
        <v>3.8680980000000038E-2</v>
      </c>
      <c r="L144" s="83" t="s">
        <v>1414</v>
      </c>
      <c r="M144" s="102" t="s">
        <v>1435</v>
      </c>
      <c r="N144" s="105">
        <v>1.4876290000000013E-4</v>
      </c>
      <c r="O144" s="83" t="s">
        <v>1414</v>
      </c>
    </row>
    <row r="145" spans="1:15" x14ac:dyDescent="0.35">
      <c r="A145" s="79" t="s">
        <v>1384</v>
      </c>
      <c r="B145" s="100" t="s">
        <v>512</v>
      </c>
      <c r="C145" s="81" t="str">
        <f>IFERROR(IF(B145="No CAS","",INDEX('DEQ Pollutant List'!$C$7:$C$611,MATCH('3. Pollutant Emissions - EF'!B145,'DEQ Pollutant List'!$B$7:$B$611,0))),"")</f>
        <v>Lead and compounds</v>
      </c>
      <c r="D145" s="115">
        <f>IFERROR(IF(OR($B145="",$B145="No CAS"),INDEX('DEQ Pollutant List'!$A$7:$A$611,MATCH($C145,'DEQ Pollutant List'!$C$7:$C$611,0)),INDEX('DEQ Pollutant List'!$A$7:$A$611,MATCH($B145,'DEQ Pollutant List'!$B$7:$B$611,0))),"")</f>
        <v>305</v>
      </c>
      <c r="E145" s="101">
        <v>0.99</v>
      </c>
      <c r="F145" s="102">
        <v>3.1200000000000027E-4</v>
      </c>
      <c r="G145" s="103">
        <v>3.1200000000000027E-4</v>
      </c>
      <c r="H145" s="83" t="s">
        <v>1450</v>
      </c>
      <c r="I145" s="104" t="s">
        <v>1451</v>
      </c>
      <c r="J145" s="102" t="s">
        <v>1435</v>
      </c>
      <c r="K145" s="105">
        <v>4.6417176000000037E-3</v>
      </c>
      <c r="L145" s="83" t="s">
        <v>1414</v>
      </c>
      <c r="M145" s="102" t="s">
        <v>1435</v>
      </c>
      <c r="N145" s="105">
        <v>1.7851548000000015E-5</v>
      </c>
      <c r="O145" s="83" t="s">
        <v>1414</v>
      </c>
    </row>
    <row r="146" spans="1:15" x14ac:dyDescent="0.35">
      <c r="A146" s="79" t="s">
        <v>1384</v>
      </c>
      <c r="B146" s="100" t="s">
        <v>518</v>
      </c>
      <c r="C146" s="81" t="str">
        <f>IFERROR(IF(B146="No CAS","",INDEX('DEQ Pollutant List'!$C$7:$C$611,MATCH('3. Pollutant Emissions - EF'!B146,'DEQ Pollutant List'!$B$7:$B$611,0))),"")</f>
        <v>Manganese and compounds</v>
      </c>
      <c r="D146" s="115">
        <f>IFERROR(IF(OR($B146="",$B146="No CAS"),INDEX('DEQ Pollutant List'!$A$7:$A$611,MATCH($C146,'DEQ Pollutant List'!$C$7:$C$611,0)),INDEX('DEQ Pollutant List'!$A$7:$A$611,MATCH($B146,'DEQ Pollutant List'!$B$7:$B$611,0))),"")</f>
        <v>312</v>
      </c>
      <c r="E146" s="101">
        <v>0.99</v>
      </c>
      <c r="F146" s="102">
        <v>7.7800000000000074E-3</v>
      </c>
      <c r="G146" s="103">
        <v>7.7800000000000074E-3</v>
      </c>
      <c r="H146" s="83" t="s">
        <v>1450</v>
      </c>
      <c r="I146" s="104" t="s">
        <v>1451</v>
      </c>
      <c r="J146" s="102" t="s">
        <v>1435</v>
      </c>
      <c r="K146" s="105">
        <v>0.11574539400000011</v>
      </c>
      <c r="L146" s="83" t="s">
        <v>1414</v>
      </c>
      <c r="M146" s="102" t="s">
        <v>1435</v>
      </c>
      <c r="N146" s="105">
        <v>4.4514437000000044E-4</v>
      </c>
      <c r="O146" s="83" t="s">
        <v>1414</v>
      </c>
    </row>
    <row r="147" spans="1:15" x14ac:dyDescent="0.35">
      <c r="A147" s="79" t="s">
        <v>1384</v>
      </c>
      <c r="B147" s="100" t="s">
        <v>583</v>
      </c>
      <c r="C147" s="81" t="str">
        <f>IFERROR(IF(B147="No CAS","",INDEX('DEQ Pollutant List'!$C$7:$C$611,MATCH('3. Pollutant Emissions - EF'!B147,'DEQ Pollutant List'!$B$7:$B$611,0))),"")</f>
        <v>Nickel and compounds</v>
      </c>
      <c r="D147" s="115">
        <f>IFERROR(IF(OR($B147="",$B147="No CAS"),INDEX('DEQ Pollutant List'!$A$7:$A$611,MATCH($C147,'DEQ Pollutant List'!$C$7:$C$611,0)),INDEX('DEQ Pollutant List'!$A$7:$A$611,MATCH($B147,'DEQ Pollutant List'!$B$7:$B$611,0))),"")</f>
        <v>364</v>
      </c>
      <c r="E147" s="101">
        <v>0.99</v>
      </c>
      <c r="F147" s="102">
        <v>3.7200000000000042E-4</v>
      </c>
      <c r="G147" s="103">
        <v>3.7200000000000042E-4</v>
      </c>
      <c r="H147" s="83" t="s">
        <v>1450</v>
      </c>
      <c r="I147" s="104" t="s">
        <v>1451</v>
      </c>
      <c r="J147" s="102" t="s">
        <v>1435</v>
      </c>
      <c r="K147" s="105">
        <v>5.5343556000000066E-3</v>
      </c>
      <c r="L147" s="83" t="s">
        <v>1414</v>
      </c>
      <c r="M147" s="102" t="s">
        <v>1435</v>
      </c>
      <c r="N147" s="105">
        <v>2.1284538000000024E-5</v>
      </c>
      <c r="O147" s="83" t="s">
        <v>1414</v>
      </c>
    </row>
    <row r="148" spans="1:15" x14ac:dyDescent="0.35">
      <c r="A148" s="79" t="s">
        <v>1384</v>
      </c>
      <c r="B148" s="100" t="s">
        <v>945</v>
      </c>
      <c r="C148" s="81" t="str">
        <f>IFERROR(IF(B148="No CAS","",INDEX('DEQ Pollutant List'!$C$7:$C$611,MATCH('3. Pollutant Emissions - EF'!B148,'DEQ Pollutant List'!$B$7:$B$611,0))),"")</f>
        <v>Selenium and compounds</v>
      </c>
      <c r="D148" s="115">
        <f>IFERROR(IF(OR($B148="",$B148="No CAS"),INDEX('DEQ Pollutant List'!$A$7:$A$611,MATCH($C148,'DEQ Pollutant List'!$C$7:$C$611,0)),INDEX('DEQ Pollutant List'!$A$7:$A$611,MATCH($B148,'DEQ Pollutant List'!$B$7:$B$611,0))),"")</f>
        <v>575</v>
      </c>
      <c r="E148" s="101">
        <v>0.99</v>
      </c>
      <c r="F148" s="102">
        <v>4.9400000000000052E-6</v>
      </c>
      <c r="G148" s="103">
        <v>4.9400000000000052E-6</v>
      </c>
      <c r="H148" s="83" t="s">
        <v>1450</v>
      </c>
      <c r="I148" s="104" t="s">
        <v>1451</v>
      </c>
      <c r="J148" s="102" t="s">
        <v>1435</v>
      </c>
      <c r="K148" s="105">
        <v>7.3493862000000075E-5</v>
      </c>
      <c r="L148" s="83" t="s">
        <v>1414</v>
      </c>
      <c r="M148" s="102" t="s">
        <v>1435</v>
      </c>
      <c r="N148" s="105">
        <v>2.8264951000000029E-7</v>
      </c>
      <c r="O148" s="83" t="s">
        <v>1414</v>
      </c>
    </row>
    <row r="149" spans="1:15" x14ac:dyDescent="0.35">
      <c r="A149" s="79" t="s">
        <v>1384</v>
      </c>
      <c r="B149" s="100" t="s">
        <v>951</v>
      </c>
      <c r="C149" s="81" t="str">
        <f>IFERROR(IF(B149="No CAS","",INDEX('DEQ Pollutant List'!$C$7:$C$611,MATCH('3. Pollutant Emissions - EF'!B149,'DEQ Pollutant List'!$B$7:$B$611,0))),"")</f>
        <v>Silver and compounds</v>
      </c>
      <c r="D149" s="115">
        <f>IFERROR(IF(OR($B149="",$B149="No CAS"),INDEX('DEQ Pollutant List'!$A$7:$A$611,MATCH($C149,'DEQ Pollutant List'!$C$7:$C$611,0)),INDEX('DEQ Pollutant List'!$A$7:$A$611,MATCH($B149,'DEQ Pollutant List'!$B$7:$B$611,0))),"")</f>
        <v>580</v>
      </c>
      <c r="E149" s="101">
        <v>0.99</v>
      </c>
      <c r="F149" s="102">
        <v>6.1800000000000052E-6</v>
      </c>
      <c r="G149" s="103">
        <v>6.1800000000000052E-6</v>
      </c>
      <c r="H149" s="83" t="s">
        <v>1450</v>
      </c>
      <c r="I149" s="104" t="s">
        <v>1451</v>
      </c>
      <c r="J149" s="102" t="s">
        <v>1435</v>
      </c>
      <c r="K149" s="105">
        <v>9.1941714000000081E-5</v>
      </c>
      <c r="L149" s="83" t="s">
        <v>1414</v>
      </c>
      <c r="M149" s="102" t="s">
        <v>1435</v>
      </c>
      <c r="N149" s="105">
        <v>3.535979700000003E-7</v>
      </c>
      <c r="O149" s="83" t="s">
        <v>1414</v>
      </c>
    </row>
    <row r="150" spans="1:15" x14ac:dyDescent="0.35">
      <c r="A150" s="79" t="s">
        <v>1384</v>
      </c>
      <c r="B150" s="100" t="s">
        <v>985</v>
      </c>
      <c r="C150" s="81" t="str">
        <f>IFERROR(IF(B150="No CAS","",INDEX('DEQ Pollutant List'!$C$7:$C$611,MATCH('3. Pollutant Emissions - EF'!B150,'DEQ Pollutant List'!$B$7:$B$611,0))),"")</f>
        <v>Thallium and compounds</v>
      </c>
      <c r="D150" s="115">
        <f>IFERROR(IF(OR($B150="",$B150="No CAS"),INDEX('DEQ Pollutant List'!$A$7:$A$611,MATCH($C150,'DEQ Pollutant List'!$C$7:$C$611,0)),INDEX('DEQ Pollutant List'!$A$7:$A$611,MATCH($B150,'DEQ Pollutant List'!$B$7:$B$611,0))),"")</f>
        <v>595</v>
      </c>
      <c r="E150" s="101">
        <v>0.99</v>
      </c>
      <c r="F150" s="102">
        <v>9.8800000000000075E-7</v>
      </c>
      <c r="G150" s="103">
        <v>9.8800000000000075E-7</v>
      </c>
      <c r="H150" s="83" t="s">
        <v>1450</v>
      </c>
      <c r="I150" s="104" t="s">
        <v>1451</v>
      </c>
      <c r="J150" s="102" t="s">
        <v>1435</v>
      </c>
      <c r="K150" s="105">
        <v>1.4698772400000012E-5</v>
      </c>
      <c r="L150" s="83" t="s">
        <v>1414</v>
      </c>
      <c r="M150" s="102" t="s">
        <v>1435</v>
      </c>
      <c r="N150" s="105">
        <v>5.6529902000000052E-8</v>
      </c>
      <c r="O150" s="83" t="s">
        <v>1414</v>
      </c>
    </row>
    <row r="151" spans="1:15" x14ac:dyDescent="0.35">
      <c r="A151" s="79" t="s">
        <v>1384</v>
      </c>
      <c r="B151" s="100" t="s">
        <v>1055</v>
      </c>
      <c r="C151" s="81" t="str">
        <f>IFERROR(IF(B151="No CAS","",INDEX('DEQ Pollutant List'!$C$7:$C$611,MATCH('3. Pollutant Emissions - EF'!B151,'DEQ Pollutant List'!$B$7:$B$611,0))),"")</f>
        <v>Vanadium (fume or dust)</v>
      </c>
      <c r="D151" s="115">
        <f>IFERROR(IF(OR($B151="",$B151="No CAS"),INDEX('DEQ Pollutant List'!$A$7:$A$611,MATCH($C151,'DEQ Pollutant List'!$C$7:$C$611,0)),INDEX('DEQ Pollutant List'!$A$7:$A$611,MATCH($B151,'DEQ Pollutant List'!$B$7:$B$611,0))),"")</f>
        <v>620</v>
      </c>
      <c r="E151" s="101">
        <v>0.99</v>
      </c>
      <c r="F151" s="102">
        <v>6.7200000000000061E-5</v>
      </c>
      <c r="G151" s="103">
        <v>6.7200000000000061E-5</v>
      </c>
      <c r="H151" s="83" t="s">
        <v>1450</v>
      </c>
      <c r="I151" s="104" t="s">
        <v>1451</v>
      </c>
      <c r="J151" s="102" t="s">
        <v>1435</v>
      </c>
      <c r="K151" s="105">
        <v>9.9975456000000085E-4</v>
      </c>
      <c r="L151" s="83" t="s">
        <v>1414</v>
      </c>
      <c r="M151" s="102" t="s">
        <v>1435</v>
      </c>
      <c r="N151" s="105">
        <v>3.8449488000000036E-6</v>
      </c>
      <c r="O151" s="83" t="s">
        <v>1414</v>
      </c>
    </row>
    <row r="152" spans="1:15" x14ac:dyDescent="0.35">
      <c r="A152" s="79" t="s">
        <v>1384</v>
      </c>
      <c r="B152" s="100" t="s">
        <v>1076</v>
      </c>
      <c r="C152" s="81" t="str">
        <f>IFERROR(IF(B152="No CAS","",INDEX('DEQ Pollutant List'!$C$7:$C$611,MATCH('3. Pollutant Emissions - EF'!B152,'DEQ Pollutant List'!$B$7:$B$611,0))),"")</f>
        <v>Zinc and compounds</v>
      </c>
      <c r="D152" s="115">
        <f>IFERROR(IF(OR($B152="",$B152="No CAS"),INDEX('DEQ Pollutant List'!$A$7:$A$611,MATCH($C152,'DEQ Pollutant List'!$C$7:$C$611,0)),INDEX('DEQ Pollutant List'!$A$7:$A$611,MATCH($B152,'DEQ Pollutant List'!$B$7:$B$611,0))),"")</f>
        <v>632</v>
      </c>
      <c r="E152" s="101">
        <v>0.99</v>
      </c>
      <c r="F152" s="102">
        <v>1.678000000000002E-3</v>
      </c>
      <c r="G152" s="103">
        <v>1.678000000000002E-3</v>
      </c>
      <c r="H152" s="83" t="s">
        <v>1450</v>
      </c>
      <c r="I152" s="104" t="s">
        <v>1451</v>
      </c>
      <c r="J152" s="102" t="s">
        <v>1435</v>
      </c>
      <c r="K152" s="105">
        <v>2.4964109400000028E-2</v>
      </c>
      <c r="L152" s="83" t="s">
        <v>1414</v>
      </c>
      <c r="M152" s="102" t="s">
        <v>1435</v>
      </c>
      <c r="N152" s="105">
        <v>9.6009287000000095E-5</v>
      </c>
      <c r="O152" s="83" t="s">
        <v>1414</v>
      </c>
    </row>
    <row r="153" spans="1:15" x14ac:dyDescent="0.35">
      <c r="A153" s="79" t="s">
        <v>1386</v>
      </c>
      <c r="B153" s="100" t="s">
        <v>40</v>
      </c>
      <c r="C153" s="81" t="str">
        <f>IFERROR(IF(B153="No CAS","",INDEX('DEQ Pollutant List'!$C$7:$C$611,MATCH('3. Pollutant Emissions - EF'!B153,'DEQ Pollutant List'!$B$7:$B$611,0))),"")</f>
        <v>Aluminum and compounds</v>
      </c>
      <c r="D153" s="115">
        <f>IFERROR(IF(OR($B153="",$B153="No CAS"),INDEX('DEQ Pollutant List'!$A$7:$A$611,MATCH($C153,'DEQ Pollutant List'!$C$7:$C$611,0)),INDEX('DEQ Pollutant List'!$A$7:$A$611,MATCH($B153,'DEQ Pollutant List'!$B$7:$B$611,0))),"")</f>
        <v>13</v>
      </c>
      <c r="E153" s="101" t="s">
        <v>1431</v>
      </c>
      <c r="F153" s="102">
        <v>9.9600000000000014E-4</v>
      </c>
      <c r="G153" s="103">
        <v>9.9600000000000014E-4</v>
      </c>
      <c r="H153" s="83" t="s">
        <v>1433</v>
      </c>
      <c r="I153" s="104" t="s">
        <v>1453</v>
      </c>
      <c r="J153" s="102" t="s">
        <v>1435</v>
      </c>
      <c r="K153" s="105">
        <v>8.0277599999999989</v>
      </c>
      <c r="L153" s="83" t="s">
        <v>1414</v>
      </c>
      <c r="M153" s="102" t="s">
        <v>1435</v>
      </c>
      <c r="N153" s="105">
        <v>3.0876000000000001E-2</v>
      </c>
      <c r="O153" s="83" t="s">
        <v>1414</v>
      </c>
    </row>
    <row r="154" spans="1:15" x14ac:dyDescent="0.35">
      <c r="A154" s="79" t="s">
        <v>1386</v>
      </c>
      <c r="B154" s="100" t="s">
        <v>75</v>
      </c>
      <c r="C154" s="81" t="str">
        <f>IFERROR(IF(B154="No CAS","",INDEX('DEQ Pollutant List'!$C$7:$C$611,MATCH('3. Pollutant Emissions - EF'!B154,'DEQ Pollutant List'!$B$7:$B$611,0))),"")</f>
        <v>Antimony and compounds</v>
      </c>
      <c r="D154" s="115">
        <f>IFERROR(IF(OR($B154="",$B154="No CAS"),INDEX('DEQ Pollutant List'!$A$7:$A$611,MATCH($C154,'DEQ Pollutant List'!$C$7:$C$611,0)),INDEX('DEQ Pollutant List'!$A$7:$A$611,MATCH($B154,'DEQ Pollutant List'!$B$7:$B$611,0))),"")</f>
        <v>33</v>
      </c>
      <c r="E154" s="101" t="s">
        <v>1431</v>
      </c>
      <c r="F154" s="102">
        <v>1.3980000000000002E-7</v>
      </c>
      <c r="G154" s="103">
        <v>1.3980000000000002E-7</v>
      </c>
      <c r="H154" s="83" t="s">
        <v>1433</v>
      </c>
      <c r="I154" s="104" t="s">
        <v>1453</v>
      </c>
      <c r="J154" s="102" t="s">
        <v>1435</v>
      </c>
      <c r="K154" s="105">
        <v>1.1267880000000001E-3</v>
      </c>
      <c r="L154" s="83" t="s">
        <v>1414</v>
      </c>
      <c r="M154" s="102" t="s">
        <v>1435</v>
      </c>
      <c r="N154" s="105">
        <v>4.3337999999999999E-6</v>
      </c>
      <c r="O154" s="83" t="s">
        <v>1414</v>
      </c>
    </row>
    <row r="155" spans="1:15" x14ac:dyDescent="0.35">
      <c r="A155" s="79" t="s">
        <v>1386</v>
      </c>
      <c r="B155" s="100" t="s">
        <v>81</v>
      </c>
      <c r="C155" s="81" t="str">
        <f>IFERROR(IF(B155="No CAS","",INDEX('DEQ Pollutant List'!$C$7:$C$611,MATCH('3. Pollutant Emissions - EF'!B155,'DEQ Pollutant List'!$B$7:$B$611,0))),"")</f>
        <v>Arsenic and compounds</v>
      </c>
      <c r="D155" s="115">
        <f>IFERROR(IF(OR($B155="",$B155="No CAS"),INDEX('DEQ Pollutant List'!$A$7:$A$611,MATCH($C155,'DEQ Pollutant List'!$C$7:$C$611,0)),INDEX('DEQ Pollutant List'!$A$7:$A$611,MATCH($B155,'DEQ Pollutant List'!$B$7:$B$611,0))),"")</f>
        <v>37</v>
      </c>
      <c r="E155" s="101" t="s">
        <v>1431</v>
      </c>
      <c r="F155" s="102">
        <v>5.3200000000000007E-8</v>
      </c>
      <c r="G155" s="103">
        <v>5.3200000000000007E-8</v>
      </c>
      <c r="H155" s="83" t="s">
        <v>1433</v>
      </c>
      <c r="I155" s="104" t="s">
        <v>1453</v>
      </c>
      <c r="J155" s="102" t="s">
        <v>1435</v>
      </c>
      <c r="K155" s="105">
        <v>4.2879200000000005E-4</v>
      </c>
      <c r="L155" s="83" t="s">
        <v>1414</v>
      </c>
      <c r="M155" s="102" t="s">
        <v>1435</v>
      </c>
      <c r="N155" s="105">
        <v>1.6492000000000002E-6</v>
      </c>
      <c r="O155" s="83" t="s">
        <v>1414</v>
      </c>
    </row>
    <row r="156" spans="1:15" x14ac:dyDescent="0.35">
      <c r="A156" s="79" t="s">
        <v>1386</v>
      </c>
      <c r="B156" s="100" t="s">
        <v>96</v>
      </c>
      <c r="C156" s="81" t="str">
        <f>IFERROR(IF(B156="No CAS","",INDEX('DEQ Pollutant List'!$C$7:$C$611,MATCH('3. Pollutant Emissions - EF'!B156,'DEQ Pollutant List'!$B$7:$B$611,0))),"")</f>
        <v>Barium and compounds</v>
      </c>
      <c r="D156" s="115">
        <f>IFERROR(IF(OR($B156="",$B156="No CAS"),INDEX('DEQ Pollutant List'!$A$7:$A$611,MATCH($C156,'DEQ Pollutant List'!$C$7:$C$611,0)),INDEX('DEQ Pollutant List'!$A$7:$A$611,MATCH($B156,'DEQ Pollutant List'!$B$7:$B$611,0))),"")</f>
        <v>45</v>
      </c>
      <c r="E156" s="101" t="s">
        <v>1431</v>
      </c>
      <c r="F156" s="102">
        <v>4.8799999999999999E-6</v>
      </c>
      <c r="G156" s="103">
        <v>4.8799999999999999E-6</v>
      </c>
      <c r="H156" s="83" t="s">
        <v>1433</v>
      </c>
      <c r="I156" s="104" t="s">
        <v>1453</v>
      </c>
      <c r="J156" s="102" t="s">
        <v>1435</v>
      </c>
      <c r="K156" s="105">
        <v>3.9332800000000001E-2</v>
      </c>
      <c r="L156" s="83" t="s">
        <v>1414</v>
      </c>
      <c r="M156" s="102" t="s">
        <v>1435</v>
      </c>
      <c r="N156" s="105">
        <v>1.5128E-4</v>
      </c>
      <c r="O156" s="83" t="s">
        <v>1414</v>
      </c>
    </row>
    <row r="157" spans="1:15" x14ac:dyDescent="0.35">
      <c r="A157" s="79" t="s">
        <v>1386</v>
      </c>
      <c r="B157" s="100" t="s">
        <v>113</v>
      </c>
      <c r="C157" s="81" t="str">
        <f>IFERROR(IF(B157="No CAS","",INDEX('DEQ Pollutant List'!$C$7:$C$611,MATCH('3. Pollutant Emissions - EF'!B157,'DEQ Pollutant List'!$B$7:$B$611,0))),"")</f>
        <v>Beryllium and compounds</v>
      </c>
      <c r="D157" s="115">
        <f>IFERROR(IF(OR($B157="",$B157="No CAS"),INDEX('DEQ Pollutant List'!$A$7:$A$611,MATCH($C157,'DEQ Pollutant List'!$C$7:$C$611,0)),INDEX('DEQ Pollutant List'!$A$7:$A$611,MATCH($B157,'DEQ Pollutant List'!$B$7:$B$611,0))),"")</f>
        <v>58</v>
      </c>
      <c r="E157" s="101" t="s">
        <v>1431</v>
      </c>
      <c r="F157" s="102">
        <v>1.0600000000000001E-8</v>
      </c>
      <c r="G157" s="103">
        <v>1.0600000000000001E-8</v>
      </c>
      <c r="H157" s="83" t="s">
        <v>1433</v>
      </c>
      <c r="I157" s="104" t="s">
        <v>1453</v>
      </c>
      <c r="J157" s="102" t="s">
        <v>1435</v>
      </c>
      <c r="K157" s="105">
        <v>8.5436E-5</v>
      </c>
      <c r="L157" s="83" t="s">
        <v>1414</v>
      </c>
      <c r="M157" s="102" t="s">
        <v>1435</v>
      </c>
      <c r="N157" s="105">
        <v>3.2860000000000002E-7</v>
      </c>
      <c r="O157" s="83" t="s">
        <v>1414</v>
      </c>
    </row>
    <row r="158" spans="1:15" x14ac:dyDescent="0.35">
      <c r="A158" s="79" t="s">
        <v>1386</v>
      </c>
      <c r="B158" s="100" t="s">
        <v>154</v>
      </c>
      <c r="C158" s="81" t="str">
        <f>IFERROR(IF(B158="No CAS","",INDEX('DEQ Pollutant List'!$C$7:$C$611,MATCH('3. Pollutant Emissions - EF'!B158,'DEQ Pollutant List'!$B$7:$B$611,0))),"")</f>
        <v>Cadmium and compounds</v>
      </c>
      <c r="D158" s="115">
        <f>IFERROR(IF(OR($B158="",$B158="No CAS"),INDEX('DEQ Pollutant List'!$A$7:$A$611,MATCH($C158,'DEQ Pollutant List'!$C$7:$C$611,0)),INDEX('DEQ Pollutant List'!$A$7:$A$611,MATCH($B158,'DEQ Pollutant List'!$B$7:$B$611,0))),"")</f>
        <v>83</v>
      </c>
      <c r="E158" s="101" t="s">
        <v>1431</v>
      </c>
      <c r="F158" s="102">
        <v>1.0600000000000001E-8</v>
      </c>
      <c r="G158" s="103">
        <v>1.0600000000000001E-8</v>
      </c>
      <c r="H158" s="83" t="s">
        <v>1433</v>
      </c>
      <c r="I158" s="104" t="s">
        <v>1453</v>
      </c>
      <c r="J158" s="102" t="s">
        <v>1435</v>
      </c>
      <c r="K158" s="105">
        <v>8.5436E-5</v>
      </c>
      <c r="L158" s="83" t="s">
        <v>1414</v>
      </c>
      <c r="M158" s="102" t="s">
        <v>1435</v>
      </c>
      <c r="N158" s="105">
        <v>3.2860000000000002E-7</v>
      </c>
      <c r="O158" s="83" t="s">
        <v>1414</v>
      </c>
    </row>
    <row r="159" spans="1:15" x14ac:dyDescent="0.35">
      <c r="A159" s="79" t="s">
        <v>1386</v>
      </c>
      <c r="B159" s="100" t="s">
        <v>230</v>
      </c>
      <c r="C159" s="81" t="str">
        <f>IFERROR(IF(B159="No CAS","",INDEX('DEQ Pollutant List'!$C$7:$C$611,MATCH('3. Pollutant Emissions - EF'!B159,'DEQ Pollutant List'!$B$7:$B$611,0))),"")</f>
        <v>Chromium VI, chromate and dichromate particulate</v>
      </c>
      <c r="D159" s="115">
        <f>IFERROR(IF(OR($B159="",$B159="No CAS"),INDEX('DEQ Pollutant List'!$A$7:$A$611,MATCH($C159,'DEQ Pollutant List'!$C$7:$C$611,0)),INDEX('DEQ Pollutant List'!$A$7:$A$611,MATCH($B159,'DEQ Pollutant List'!$B$7:$B$611,0))),"")</f>
        <v>136</v>
      </c>
      <c r="E159" s="101" t="s">
        <v>1431</v>
      </c>
      <c r="F159" s="102">
        <v>3.4860000000000004E-7</v>
      </c>
      <c r="G159" s="103">
        <v>3.4860000000000004E-7</v>
      </c>
      <c r="H159" s="83" t="s">
        <v>1433</v>
      </c>
      <c r="I159" s="104" t="s">
        <v>1453</v>
      </c>
      <c r="J159" s="102" t="s">
        <v>1435</v>
      </c>
      <c r="K159" s="105">
        <v>2.8097159999999999E-3</v>
      </c>
      <c r="L159" s="83" t="s">
        <v>1414</v>
      </c>
      <c r="M159" s="102" t="s">
        <v>1435</v>
      </c>
      <c r="N159" s="105">
        <v>1.0806599999999999E-5</v>
      </c>
      <c r="O159" s="83" t="s">
        <v>1414</v>
      </c>
    </row>
    <row r="160" spans="1:15" x14ac:dyDescent="0.35">
      <c r="A160" s="79" t="s">
        <v>1386</v>
      </c>
      <c r="B160" s="100" t="s">
        <v>234</v>
      </c>
      <c r="C160" s="81" t="str">
        <f>IFERROR(IF(B160="No CAS","",INDEX('DEQ Pollutant List'!$C$7:$C$611,MATCH('3. Pollutant Emissions - EF'!B160,'DEQ Pollutant List'!$B$7:$B$611,0))),"")</f>
        <v>Cobalt and compounds</v>
      </c>
      <c r="D160" s="115">
        <f>IFERROR(IF(OR($B160="",$B160="No CAS"),INDEX('DEQ Pollutant List'!$A$7:$A$611,MATCH($C160,'DEQ Pollutant List'!$C$7:$C$611,0)),INDEX('DEQ Pollutant List'!$A$7:$A$611,MATCH($B160,'DEQ Pollutant List'!$B$7:$B$611,0))),"")</f>
        <v>146</v>
      </c>
      <c r="E160" s="101" t="s">
        <v>1431</v>
      </c>
      <c r="F160" s="102">
        <v>1.8400000000000003E-7</v>
      </c>
      <c r="G160" s="103">
        <v>1.8400000000000003E-7</v>
      </c>
      <c r="H160" s="83" t="s">
        <v>1433</v>
      </c>
      <c r="I160" s="104" t="s">
        <v>1453</v>
      </c>
      <c r="J160" s="102" t="s">
        <v>1435</v>
      </c>
      <c r="K160" s="105">
        <v>1.4830400000000001E-3</v>
      </c>
      <c r="L160" s="83" t="s">
        <v>1414</v>
      </c>
      <c r="M160" s="102" t="s">
        <v>1435</v>
      </c>
      <c r="N160" s="105">
        <v>5.7040000000000008E-6</v>
      </c>
      <c r="O160" s="83" t="s">
        <v>1414</v>
      </c>
    </row>
    <row r="161" spans="1:15" x14ac:dyDescent="0.35">
      <c r="A161" s="79" t="s">
        <v>1386</v>
      </c>
      <c r="B161" s="100" t="s">
        <v>236</v>
      </c>
      <c r="C161" s="81" t="str">
        <f>IFERROR(IF(B161="No CAS","",INDEX('DEQ Pollutant List'!$C$7:$C$611,MATCH('3. Pollutant Emissions - EF'!B161,'DEQ Pollutant List'!$B$7:$B$611,0))),"")</f>
        <v>Copper and compounds</v>
      </c>
      <c r="D161" s="115">
        <f>IFERROR(IF(OR($B161="",$B161="No CAS"),INDEX('DEQ Pollutant List'!$A$7:$A$611,MATCH($C161,'DEQ Pollutant List'!$C$7:$C$611,0)),INDEX('DEQ Pollutant List'!$A$7:$A$611,MATCH($B161,'DEQ Pollutant List'!$B$7:$B$611,0))),"")</f>
        <v>149</v>
      </c>
      <c r="E161" s="101" t="s">
        <v>1431</v>
      </c>
      <c r="F161" s="102">
        <v>3.4800000000000006E-5</v>
      </c>
      <c r="G161" s="103">
        <v>3.4800000000000006E-5</v>
      </c>
      <c r="H161" s="83" t="s">
        <v>1433</v>
      </c>
      <c r="I161" s="104" t="s">
        <v>1453</v>
      </c>
      <c r="J161" s="102" t="s">
        <v>1435</v>
      </c>
      <c r="K161" s="105">
        <v>0.28048800000000002</v>
      </c>
      <c r="L161" s="83" t="s">
        <v>1414</v>
      </c>
      <c r="M161" s="102" t="s">
        <v>1435</v>
      </c>
      <c r="N161" s="105">
        <v>1.0788000000000002E-3</v>
      </c>
      <c r="O161" s="83" t="s">
        <v>1414</v>
      </c>
    </row>
    <row r="162" spans="1:15" x14ac:dyDescent="0.35">
      <c r="A162" s="79" t="s">
        <v>1386</v>
      </c>
      <c r="B162" s="100" t="s">
        <v>512</v>
      </c>
      <c r="C162" s="81" t="str">
        <f>IFERROR(IF(B162="No CAS","",INDEX('DEQ Pollutant List'!$C$7:$C$611,MATCH('3. Pollutant Emissions - EF'!B162,'DEQ Pollutant List'!$B$7:$B$611,0))),"")</f>
        <v>Lead and compounds</v>
      </c>
      <c r="D162" s="115">
        <f>IFERROR(IF(OR($B162="",$B162="No CAS"),INDEX('DEQ Pollutant List'!$A$7:$A$611,MATCH($C162,'DEQ Pollutant List'!$C$7:$C$611,0)),INDEX('DEQ Pollutant List'!$A$7:$A$611,MATCH($B162,'DEQ Pollutant List'!$B$7:$B$611,0))),"")</f>
        <v>305</v>
      </c>
      <c r="E162" s="101" t="s">
        <v>1431</v>
      </c>
      <c r="F162" s="102">
        <v>2.4000000000000003E-6</v>
      </c>
      <c r="G162" s="103">
        <v>2.4000000000000003E-6</v>
      </c>
      <c r="H162" s="83" t="s">
        <v>1433</v>
      </c>
      <c r="I162" s="104" t="s">
        <v>1453</v>
      </c>
      <c r="J162" s="102" t="s">
        <v>1435</v>
      </c>
      <c r="K162" s="105">
        <v>1.9344E-2</v>
      </c>
      <c r="L162" s="83" t="s">
        <v>1414</v>
      </c>
      <c r="M162" s="102" t="s">
        <v>1435</v>
      </c>
      <c r="N162" s="105">
        <v>7.440000000000002E-5</v>
      </c>
      <c r="O162" s="83" t="s">
        <v>1414</v>
      </c>
    </row>
    <row r="163" spans="1:15" x14ac:dyDescent="0.35">
      <c r="A163" s="79" t="s">
        <v>1386</v>
      </c>
      <c r="B163" s="100" t="s">
        <v>518</v>
      </c>
      <c r="C163" s="81" t="str">
        <f>IFERROR(IF(B163="No CAS","",INDEX('DEQ Pollutant List'!$C$7:$C$611,MATCH('3. Pollutant Emissions - EF'!B163,'DEQ Pollutant List'!$B$7:$B$611,0))),"")</f>
        <v>Manganese and compounds</v>
      </c>
      <c r="D163" s="115">
        <f>IFERROR(IF(OR($B163="",$B163="No CAS"),INDEX('DEQ Pollutant List'!$A$7:$A$611,MATCH($C163,'DEQ Pollutant List'!$C$7:$C$611,0)),INDEX('DEQ Pollutant List'!$A$7:$A$611,MATCH($B163,'DEQ Pollutant List'!$B$7:$B$611,0))),"")</f>
        <v>312</v>
      </c>
      <c r="E163" s="101" t="s">
        <v>1431</v>
      </c>
      <c r="F163" s="102">
        <v>9.280000000000002E-5</v>
      </c>
      <c r="G163" s="103">
        <v>9.280000000000002E-5</v>
      </c>
      <c r="H163" s="83" t="s">
        <v>1433</v>
      </c>
      <c r="I163" s="104" t="s">
        <v>1453</v>
      </c>
      <c r="J163" s="102" t="s">
        <v>1435</v>
      </c>
      <c r="K163" s="105">
        <v>0.74796800000000008</v>
      </c>
      <c r="L163" s="83" t="s">
        <v>1414</v>
      </c>
      <c r="M163" s="102" t="s">
        <v>1435</v>
      </c>
      <c r="N163" s="105">
        <v>2.8768000000000005E-3</v>
      </c>
      <c r="O163" s="83" t="s">
        <v>1414</v>
      </c>
    </row>
    <row r="164" spans="1:15" x14ac:dyDescent="0.35">
      <c r="A164" s="79" t="s">
        <v>1386</v>
      </c>
      <c r="B164" s="100" t="s">
        <v>583</v>
      </c>
      <c r="C164" s="81" t="str">
        <f>IFERROR(IF(B164="No CAS","",INDEX('DEQ Pollutant List'!$C$7:$C$611,MATCH('3. Pollutant Emissions - EF'!B164,'DEQ Pollutant List'!$B$7:$B$611,0))),"")</f>
        <v>Nickel and compounds</v>
      </c>
      <c r="D164" s="115">
        <f>IFERROR(IF(OR($B164="",$B164="No CAS"),INDEX('DEQ Pollutant List'!$A$7:$A$611,MATCH($C164,'DEQ Pollutant List'!$C$7:$C$611,0)),INDEX('DEQ Pollutant List'!$A$7:$A$611,MATCH($B164,'DEQ Pollutant List'!$B$7:$B$611,0))),"")</f>
        <v>364</v>
      </c>
      <c r="E164" s="101" t="s">
        <v>1431</v>
      </c>
      <c r="F164" s="102">
        <v>5.9399999999999999E-6</v>
      </c>
      <c r="G164" s="103">
        <v>5.9399999999999999E-6</v>
      </c>
      <c r="H164" s="83" t="s">
        <v>1433</v>
      </c>
      <c r="I164" s="104" t="s">
        <v>1453</v>
      </c>
      <c r="J164" s="102" t="s">
        <v>1435</v>
      </c>
      <c r="K164" s="105">
        <v>4.78764E-2</v>
      </c>
      <c r="L164" s="83" t="s">
        <v>1414</v>
      </c>
      <c r="M164" s="102" t="s">
        <v>1435</v>
      </c>
      <c r="N164" s="105">
        <v>1.8414000000000001E-4</v>
      </c>
      <c r="O164" s="83" t="s">
        <v>1414</v>
      </c>
    </row>
    <row r="165" spans="1:15" x14ac:dyDescent="0.35">
      <c r="A165" s="79" t="s">
        <v>1386</v>
      </c>
      <c r="B165" s="100" t="s">
        <v>945</v>
      </c>
      <c r="C165" s="81" t="str">
        <f>IFERROR(IF(B165="No CAS","",INDEX('DEQ Pollutant List'!$C$7:$C$611,MATCH('3. Pollutant Emissions - EF'!B165,'DEQ Pollutant List'!$B$7:$B$611,0))),"")</f>
        <v>Selenium and compounds</v>
      </c>
      <c r="D165" s="115">
        <f>IFERROR(IF(OR($B165="",$B165="No CAS"),INDEX('DEQ Pollutant List'!$A$7:$A$611,MATCH($C165,'DEQ Pollutant List'!$C$7:$C$611,0)),INDEX('DEQ Pollutant List'!$A$7:$A$611,MATCH($B165,'DEQ Pollutant List'!$B$7:$B$611,0))),"")</f>
        <v>575</v>
      </c>
      <c r="E165" s="101" t="s">
        <v>1431</v>
      </c>
      <c r="F165" s="102">
        <v>5.3200000000000007E-8</v>
      </c>
      <c r="G165" s="103">
        <v>5.3200000000000007E-8</v>
      </c>
      <c r="H165" s="83" t="s">
        <v>1433</v>
      </c>
      <c r="I165" s="104" t="s">
        <v>1453</v>
      </c>
      <c r="J165" s="102" t="s">
        <v>1435</v>
      </c>
      <c r="K165" s="105">
        <v>4.2879200000000005E-4</v>
      </c>
      <c r="L165" s="83" t="s">
        <v>1414</v>
      </c>
      <c r="M165" s="102" t="s">
        <v>1435</v>
      </c>
      <c r="N165" s="105">
        <v>1.6492000000000002E-6</v>
      </c>
      <c r="O165" s="83" t="s">
        <v>1414</v>
      </c>
    </row>
    <row r="166" spans="1:15" x14ac:dyDescent="0.35">
      <c r="A166" s="79" t="s">
        <v>1386</v>
      </c>
      <c r="B166" s="100" t="s">
        <v>951</v>
      </c>
      <c r="C166" s="81" t="str">
        <f>IFERROR(IF(B166="No CAS","",INDEX('DEQ Pollutant List'!$C$7:$C$611,MATCH('3. Pollutant Emissions - EF'!B166,'DEQ Pollutant List'!$B$7:$B$611,0))),"")</f>
        <v>Silver and compounds</v>
      </c>
      <c r="D166" s="115">
        <f>IFERROR(IF(OR($B166="",$B166="No CAS"),INDEX('DEQ Pollutant List'!$A$7:$A$611,MATCH($C166,'DEQ Pollutant List'!$C$7:$C$611,0)),INDEX('DEQ Pollutant List'!$A$7:$A$611,MATCH($B166,'DEQ Pollutant List'!$B$7:$B$611,0))),"")</f>
        <v>580</v>
      </c>
      <c r="E166" s="101" t="s">
        <v>1431</v>
      </c>
      <c r="F166" s="102">
        <v>6.1199999999999992E-8</v>
      </c>
      <c r="G166" s="103">
        <v>6.1199999999999992E-8</v>
      </c>
      <c r="H166" s="83" t="s">
        <v>1433</v>
      </c>
      <c r="I166" s="104" t="s">
        <v>1453</v>
      </c>
      <c r="J166" s="102" t="s">
        <v>1435</v>
      </c>
      <c r="K166" s="105">
        <v>4.9327199999999989E-4</v>
      </c>
      <c r="L166" s="83" t="s">
        <v>1414</v>
      </c>
      <c r="M166" s="102" t="s">
        <v>1435</v>
      </c>
      <c r="N166" s="105">
        <v>1.8972E-6</v>
      </c>
      <c r="O166" s="83" t="s">
        <v>1414</v>
      </c>
    </row>
    <row r="167" spans="1:15" x14ac:dyDescent="0.35">
      <c r="A167" s="79" t="s">
        <v>1386</v>
      </c>
      <c r="B167" s="100" t="s">
        <v>985</v>
      </c>
      <c r="C167" s="81" t="str">
        <f>IFERROR(IF(B167="No CAS","",INDEX('DEQ Pollutant List'!$C$7:$C$611,MATCH('3. Pollutant Emissions - EF'!B167,'DEQ Pollutant List'!$B$7:$B$611,0))),"")</f>
        <v>Thallium and compounds</v>
      </c>
      <c r="D167" s="115">
        <f>IFERROR(IF(OR($B167="",$B167="No CAS"),INDEX('DEQ Pollutant List'!$A$7:$A$611,MATCH($C167,'DEQ Pollutant List'!$C$7:$C$611,0)),INDEX('DEQ Pollutant List'!$A$7:$A$611,MATCH($B167,'DEQ Pollutant List'!$B$7:$B$611,0))),"")</f>
        <v>595</v>
      </c>
      <c r="E167" s="101" t="s">
        <v>1431</v>
      </c>
      <c r="F167" s="102">
        <v>1.0600000000000001E-8</v>
      </c>
      <c r="G167" s="103">
        <v>1.0600000000000001E-8</v>
      </c>
      <c r="H167" s="83" t="s">
        <v>1433</v>
      </c>
      <c r="I167" s="104" t="s">
        <v>1453</v>
      </c>
      <c r="J167" s="102" t="s">
        <v>1435</v>
      </c>
      <c r="K167" s="105">
        <v>8.5436E-5</v>
      </c>
      <c r="L167" s="83" t="s">
        <v>1414</v>
      </c>
      <c r="M167" s="102" t="s">
        <v>1435</v>
      </c>
      <c r="N167" s="105">
        <v>3.2860000000000002E-7</v>
      </c>
      <c r="O167" s="83" t="s">
        <v>1414</v>
      </c>
    </row>
    <row r="168" spans="1:15" x14ac:dyDescent="0.35">
      <c r="A168" s="79" t="s">
        <v>1386</v>
      </c>
      <c r="B168" s="100" t="s">
        <v>1055</v>
      </c>
      <c r="C168" s="81" t="str">
        <f>IFERROR(IF(B168="No CAS","",INDEX('DEQ Pollutant List'!$C$7:$C$611,MATCH('3. Pollutant Emissions - EF'!B168,'DEQ Pollutant List'!$B$7:$B$611,0))),"")</f>
        <v>Vanadium (fume or dust)</v>
      </c>
      <c r="D168" s="115">
        <f>IFERROR(IF(OR($B168="",$B168="No CAS"),INDEX('DEQ Pollutant List'!$A$7:$A$611,MATCH($C168,'DEQ Pollutant List'!$C$7:$C$611,0)),INDEX('DEQ Pollutant List'!$A$7:$A$611,MATCH($B168,'DEQ Pollutant List'!$B$7:$B$611,0))),"")</f>
        <v>620</v>
      </c>
      <c r="E168" s="101" t="s">
        <v>1431</v>
      </c>
      <c r="F168" s="102">
        <v>5.5799999999999999E-7</v>
      </c>
      <c r="G168" s="103">
        <v>5.5799999999999999E-7</v>
      </c>
      <c r="H168" s="83" t="s">
        <v>1433</v>
      </c>
      <c r="I168" s="104" t="s">
        <v>1453</v>
      </c>
      <c r="J168" s="102" t="s">
        <v>1435</v>
      </c>
      <c r="K168" s="105">
        <v>4.4974799999999999E-3</v>
      </c>
      <c r="L168" s="83" t="s">
        <v>1414</v>
      </c>
      <c r="M168" s="102" t="s">
        <v>1435</v>
      </c>
      <c r="N168" s="105">
        <v>1.7297999999999999E-5</v>
      </c>
      <c r="O168" s="83" t="s">
        <v>1414</v>
      </c>
    </row>
    <row r="169" spans="1:15" x14ac:dyDescent="0.35">
      <c r="A169" s="79" t="s">
        <v>1386</v>
      </c>
      <c r="B169" s="100" t="s">
        <v>1076</v>
      </c>
      <c r="C169" s="81" t="str">
        <f>IFERROR(IF(B169="No CAS","",INDEX('DEQ Pollutant List'!$C$7:$C$611,MATCH('3. Pollutant Emissions - EF'!B169,'DEQ Pollutant List'!$B$7:$B$611,0))),"")</f>
        <v>Zinc and compounds</v>
      </c>
      <c r="D169" s="115">
        <f>IFERROR(IF(OR($B169="",$B169="No CAS"),INDEX('DEQ Pollutant List'!$A$7:$A$611,MATCH($C169,'DEQ Pollutant List'!$C$7:$C$611,0)),INDEX('DEQ Pollutant List'!$A$7:$A$611,MATCH($B169,'DEQ Pollutant List'!$B$7:$B$611,0))),"")</f>
        <v>632</v>
      </c>
      <c r="E169" s="101" t="s">
        <v>1431</v>
      </c>
      <c r="F169" s="102">
        <v>1.1400000000000001E-5</v>
      </c>
      <c r="G169" s="103">
        <v>1.1400000000000001E-5</v>
      </c>
      <c r="H169" s="83" t="s">
        <v>1433</v>
      </c>
      <c r="I169" s="104" t="s">
        <v>1453</v>
      </c>
      <c r="J169" s="102" t="s">
        <v>1435</v>
      </c>
      <c r="K169" s="105">
        <v>9.1883999999999993E-2</v>
      </c>
      <c r="L169" s="83" t="s">
        <v>1414</v>
      </c>
      <c r="M169" s="102" t="s">
        <v>1435</v>
      </c>
      <c r="N169" s="105">
        <v>3.5340000000000002E-4</v>
      </c>
      <c r="O169" s="83" t="s">
        <v>1414</v>
      </c>
    </row>
    <row r="170" spans="1:15" x14ac:dyDescent="0.35">
      <c r="A170" s="79" t="s">
        <v>1388</v>
      </c>
      <c r="B170" s="100" t="s">
        <v>81</v>
      </c>
      <c r="C170" s="81" t="str">
        <f>IFERROR(IF(B170="No CAS","",INDEX('DEQ Pollutant List'!$C$7:$C$611,MATCH('3. Pollutant Emissions - EF'!B170,'DEQ Pollutant List'!$B$7:$B$611,0))),"")</f>
        <v>Arsenic and compounds</v>
      </c>
      <c r="D170" s="115">
        <f>IFERROR(IF(OR($B170="",$B170="No CAS"),INDEX('DEQ Pollutant List'!$A$7:$A$611,MATCH($C170,'DEQ Pollutant List'!$C$7:$C$611,0)),INDEX('DEQ Pollutant List'!$A$7:$A$611,MATCH($B170,'DEQ Pollutant List'!$B$7:$B$611,0))),"")</f>
        <v>37</v>
      </c>
      <c r="E170" s="101">
        <v>0</v>
      </c>
      <c r="F170" s="102">
        <v>1.6000000000000001E-3</v>
      </c>
      <c r="G170" s="103">
        <v>1.6000000000000001E-3</v>
      </c>
      <c r="H170" s="83" t="s">
        <v>1454</v>
      </c>
      <c r="I170" s="104" t="s">
        <v>1455</v>
      </c>
      <c r="J170" s="102" t="s">
        <v>1435</v>
      </c>
      <c r="K170" s="105">
        <v>1.1680000000000002E-3</v>
      </c>
      <c r="L170" s="83" t="s">
        <v>1414</v>
      </c>
      <c r="M170" s="102" t="s">
        <v>1435</v>
      </c>
      <c r="N170" s="105">
        <v>2.336E-5</v>
      </c>
      <c r="O170" s="83" t="s">
        <v>1414</v>
      </c>
    </row>
    <row r="171" spans="1:15" x14ac:dyDescent="0.35">
      <c r="A171" s="79" t="s">
        <v>1388</v>
      </c>
      <c r="B171" s="100" t="s">
        <v>154</v>
      </c>
      <c r="C171" s="81" t="str">
        <f>IFERROR(IF(B171="No CAS","",INDEX('DEQ Pollutant List'!$C$7:$C$611,MATCH('3. Pollutant Emissions - EF'!B171,'DEQ Pollutant List'!$B$7:$B$611,0))),"")</f>
        <v>Cadmium and compounds</v>
      </c>
      <c r="D171" s="115">
        <f>IFERROR(IF(OR($B171="",$B171="No CAS"),INDEX('DEQ Pollutant List'!$A$7:$A$611,MATCH($C171,'DEQ Pollutant List'!$C$7:$C$611,0)),INDEX('DEQ Pollutant List'!$A$7:$A$611,MATCH($B171,'DEQ Pollutant List'!$B$7:$B$611,0))),"")</f>
        <v>83</v>
      </c>
      <c r="E171" s="101">
        <v>0</v>
      </c>
      <c r="F171" s="102">
        <v>1.5E-3</v>
      </c>
      <c r="G171" s="103">
        <v>1.5E-3</v>
      </c>
      <c r="H171" s="83" t="s">
        <v>1454</v>
      </c>
      <c r="I171" s="104" t="s">
        <v>1455</v>
      </c>
      <c r="J171" s="102" t="s">
        <v>1435</v>
      </c>
      <c r="K171" s="105">
        <v>1.0950000000000001E-3</v>
      </c>
      <c r="L171" s="83" t="s">
        <v>1414</v>
      </c>
      <c r="M171" s="102" t="s">
        <v>1435</v>
      </c>
      <c r="N171" s="105">
        <v>2.19E-5</v>
      </c>
      <c r="O171" s="83" t="s">
        <v>1414</v>
      </c>
    </row>
    <row r="172" spans="1:15" x14ac:dyDescent="0.35">
      <c r="A172" s="79" t="s">
        <v>1388</v>
      </c>
      <c r="B172" s="100" t="s">
        <v>230</v>
      </c>
      <c r="C172" s="81" t="str">
        <f>IFERROR(IF(B172="No CAS","",INDEX('DEQ Pollutant List'!$C$7:$C$611,MATCH('3. Pollutant Emissions - EF'!B172,'DEQ Pollutant List'!$B$7:$B$611,0))),"")</f>
        <v>Chromium VI, chromate and dichromate particulate</v>
      </c>
      <c r="D172" s="115">
        <f>IFERROR(IF(OR($B172="",$B172="No CAS"),INDEX('DEQ Pollutant List'!$A$7:$A$611,MATCH($C172,'DEQ Pollutant List'!$C$7:$C$611,0)),INDEX('DEQ Pollutant List'!$A$7:$A$611,MATCH($B172,'DEQ Pollutant List'!$B$7:$B$611,0))),"")</f>
        <v>136</v>
      </c>
      <c r="E172" s="101">
        <v>0</v>
      </c>
      <c r="F172" s="102">
        <v>1E-4</v>
      </c>
      <c r="G172" s="103">
        <v>1E-4</v>
      </c>
      <c r="H172" s="83" t="s">
        <v>1454</v>
      </c>
      <c r="I172" s="104" t="s">
        <v>1455</v>
      </c>
      <c r="J172" s="102" t="s">
        <v>1435</v>
      </c>
      <c r="K172" s="105">
        <v>7.3000000000000013E-5</v>
      </c>
      <c r="L172" s="83" t="s">
        <v>1414</v>
      </c>
      <c r="M172" s="102" t="s">
        <v>1435</v>
      </c>
      <c r="N172" s="105">
        <v>1.46E-6</v>
      </c>
      <c r="O172" s="83" t="s">
        <v>1414</v>
      </c>
    </row>
    <row r="173" spans="1:15" x14ac:dyDescent="0.35">
      <c r="A173" s="79" t="s">
        <v>1388</v>
      </c>
      <c r="B173" s="100" t="s">
        <v>236</v>
      </c>
      <c r="C173" s="81" t="str">
        <f>IFERROR(IF(B173="No CAS","",INDEX('DEQ Pollutant List'!$C$7:$C$611,MATCH('3. Pollutant Emissions - EF'!B173,'DEQ Pollutant List'!$B$7:$B$611,0))),"")</f>
        <v>Copper and compounds</v>
      </c>
      <c r="D173" s="115">
        <f>IFERROR(IF(OR($B173="",$B173="No CAS"),INDEX('DEQ Pollutant List'!$A$7:$A$611,MATCH($C173,'DEQ Pollutant List'!$C$7:$C$611,0)),INDEX('DEQ Pollutant List'!$A$7:$A$611,MATCH($B173,'DEQ Pollutant List'!$B$7:$B$611,0))),"")</f>
        <v>149</v>
      </c>
      <c r="E173" s="101">
        <v>0</v>
      </c>
      <c r="F173" s="102">
        <v>4.1000000000000003E-3</v>
      </c>
      <c r="G173" s="103">
        <v>4.1000000000000003E-3</v>
      </c>
      <c r="H173" s="83" t="s">
        <v>1454</v>
      </c>
      <c r="I173" s="104" t="s">
        <v>1455</v>
      </c>
      <c r="J173" s="102" t="s">
        <v>1435</v>
      </c>
      <c r="K173" s="105">
        <v>2.9930000000000004E-3</v>
      </c>
      <c r="L173" s="83" t="s">
        <v>1414</v>
      </c>
      <c r="M173" s="102" t="s">
        <v>1435</v>
      </c>
      <c r="N173" s="105">
        <v>5.9860000000000006E-5</v>
      </c>
      <c r="O173" s="83" t="s">
        <v>1414</v>
      </c>
    </row>
    <row r="174" spans="1:15" x14ac:dyDescent="0.35">
      <c r="A174" s="79" t="s">
        <v>1388</v>
      </c>
      <c r="B174" s="100" t="s">
        <v>512</v>
      </c>
      <c r="C174" s="81" t="str">
        <f>IFERROR(IF(B174="No CAS","",INDEX('DEQ Pollutant List'!$C$7:$C$611,MATCH('3. Pollutant Emissions - EF'!B174,'DEQ Pollutant List'!$B$7:$B$611,0))),"")</f>
        <v>Lead and compounds</v>
      </c>
      <c r="D174" s="115">
        <f>IFERROR(IF(OR($B174="",$B174="No CAS"),INDEX('DEQ Pollutant List'!$A$7:$A$611,MATCH($C174,'DEQ Pollutant List'!$C$7:$C$611,0)),INDEX('DEQ Pollutant List'!$A$7:$A$611,MATCH($B174,'DEQ Pollutant List'!$B$7:$B$611,0))),"")</f>
        <v>305</v>
      </c>
      <c r="E174" s="101">
        <v>0</v>
      </c>
      <c r="F174" s="102">
        <v>8.3000000000000001E-3</v>
      </c>
      <c r="G174" s="103">
        <v>8.3000000000000001E-3</v>
      </c>
      <c r="H174" s="83" t="s">
        <v>1454</v>
      </c>
      <c r="I174" s="104" t="s">
        <v>1455</v>
      </c>
      <c r="J174" s="102" t="s">
        <v>1435</v>
      </c>
      <c r="K174" s="105">
        <v>6.0590000000000001E-3</v>
      </c>
      <c r="L174" s="83" t="s">
        <v>1414</v>
      </c>
      <c r="M174" s="102" t="s">
        <v>1435</v>
      </c>
      <c r="N174" s="105">
        <v>1.2118E-4</v>
      </c>
      <c r="O174" s="83" t="s">
        <v>1414</v>
      </c>
    </row>
    <row r="175" spans="1:15" x14ac:dyDescent="0.35">
      <c r="A175" s="79" t="s">
        <v>1388</v>
      </c>
      <c r="B175" s="100" t="s">
        <v>518</v>
      </c>
      <c r="C175" s="81" t="str">
        <f>IFERROR(IF(B175="No CAS","",INDEX('DEQ Pollutant List'!$C$7:$C$611,MATCH('3. Pollutant Emissions - EF'!B175,'DEQ Pollutant List'!$B$7:$B$611,0))),"")</f>
        <v>Manganese and compounds</v>
      </c>
      <c r="D175" s="115">
        <f>IFERROR(IF(OR($B175="",$B175="No CAS"),INDEX('DEQ Pollutant List'!$A$7:$A$611,MATCH($C175,'DEQ Pollutant List'!$C$7:$C$611,0)),INDEX('DEQ Pollutant List'!$A$7:$A$611,MATCH($B175,'DEQ Pollutant List'!$B$7:$B$611,0))),"")</f>
        <v>312</v>
      </c>
      <c r="E175" s="101">
        <v>0</v>
      </c>
      <c r="F175" s="102">
        <v>3.0999999999999999E-3</v>
      </c>
      <c r="G175" s="103">
        <v>3.0999999999999999E-3</v>
      </c>
      <c r="H175" s="83" t="s">
        <v>1454</v>
      </c>
      <c r="I175" s="104" t="s">
        <v>1455</v>
      </c>
      <c r="J175" s="102" t="s">
        <v>1435</v>
      </c>
      <c r="K175" s="105">
        <v>2.2629999999999998E-3</v>
      </c>
      <c r="L175" s="83" t="s">
        <v>1414</v>
      </c>
      <c r="M175" s="102" t="s">
        <v>1435</v>
      </c>
      <c r="N175" s="105">
        <v>4.5259999999999997E-5</v>
      </c>
      <c r="O175" s="83" t="s">
        <v>1414</v>
      </c>
    </row>
    <row r="176" spans="1:15" x14ac:dyDescent="0.35">
      <c r="A176" s="79" t="s">
        <v>1388</v>
      </c>
      <c r="B176" s="100" t="s">
        <v>524</v>
      </c>
      <c r="C176" s="81" t="str">
        <f>IFERROR(IF(B176="No CAS","",INDEX('DEQ Pollutant List'!$C$7:$C$611,MATCH('3. Pollutant Emissions - EF'!B176,'DEQ Pollutant List'!$B$7:$B$611,0))),"")</f>
        <v>Mercury and compounds</v>
      </c>
      <c r="D176" s="115">
        <f>IFERROR(IF(OR($B176="",$B176="No CAS"),INDEX('DEQ Pollutant List'!$A$7:$A$611,MATCH($C176,'DEQ Pollutant List'!$C$7:$C$611,0)),INDEX('DEQ Pollutant List'!$A$7:$A$611,MATCH($B176,'DEQ Pollutant List'!$B$7:$B$611,0))),"")</f>
        <v>316</v>
      </c>
      <c r="E176" s="101">
        <v>0</v>
      </c>
      <c r="F176" s="102">
        <v>2E-3</v>
      </c>
      <c r="G176" s="103">
        <v>2E-3</v>
      </c>
      <c r="H176" s="83" t="s">
        <v>1454</v>
      </c>
      <c r="I176" s="104" t="s">
        <v>1455</v>
      </c>
      <c r="J176" s="102" t="s">
        <v>1435</v>
      </c>
      <c r="K176" s="105">
        <v>1.4599999999999999E-3</v>
      </c>
      <c r="L176" s="83" t="s">
        <v>1414</v>
      </c>
      <c r="M176" s="102" t="s">
        <v>1435</v>
      </c>
      <c r="N176" s="105">
        <v>2.9199999999999998E-5</v>
      </c>
      <c r="O176" s="83" t="s">
        <v>1414</v>
      </c>
    </row>
    <row r="177" spans="1:15" x14ac:dyDescent="0.35">
      <c r="A177" s="79" t="s">
        <v>1388</v>
      </c>
      <c r="B177" s="100" t="s">
        <v>583</v>
      </c>
      <c r="C177" s="81" t="str">
        <f>IFERROR(IF(B177="No CAS","",INDEX('DEQ Pollutant List'!$C$7:$C$611,MATCH('3. Pollutant Emissions - EF'!B177,'DEQ Pollutant List'!$B$7:$B$611,0))),"")</f>
        <v>Nickel and compounds</v>
      </c>
      <c r="D177" s="115">
        <f>IFERROR(IF(OR($B177="",$B177="No CAS"),INDEX('DEQ Pollutant List'!$A$7:$A$611,MATCH($C177,'DEQ Pollutant List'!$C$7:$C$611,0)),INDEX('DEQ Pollutant List'!$A$7:$A$611,MATCH($B177,'DEQ Pollutant List'!$B$7:$B$611,0))),"")</f>
        <v>364</v>
      </c>
      <c r="E177" s="101">
        <v>0</v>
      </c>
      <c r="F177" s="102">
        <v>3.8999999999999998E-3</v>
      </c>
      <c r="G177" s="103">
        <v>3.8999999999999998E-3</v>
      </c>
      <c r="H177" s="83" t="s">
        <v>1454</v>
      </c>
      <c r="I177" s="104" t="s">
        <v>1455</v>
      </c>
      <c r="J177" s="102" t="s">
        <v>1435</v>
      </c>
      <c r="K177" s="105">
        <v>2.8470000000000001E-3</v>
      </c>
      <c r="L177" s="83" t="s">
        <v>1414</v>
      </c>
      <c r="M177" s="102" t="s">
        <v>1435</v>
      </c>
      <c r="N177" s="105">
        <v>5.694E-5</v>
      </c>
      <c r="O177" s="83" t="s">
        <v>1414</v>
      </c>
    </row>
    <row r="178" spans="1:15" x14ac:dyDescent="0.35">
      <c r="A178" s="79" t="s">
        <v>1388</v>
      </c>
      <c r="B178" s="100" t="s">
        <v>945</v>
      </c>
      <c r="C178" s="81" t="str">
        <f>IFERROR(IF(B178="No CAS","",INDEX('DEQ Pollutant List'!$C$7:$C$611,MATCH('3. Pollutant Emissions - EF'!B178,'DEQ Pollutant List'!$B$7:$B$611,0))),"")</f>
        <v>Selenium and compounds</v>
      </c>
      <c r="D178" s="115">
        <f>IFERROR(IF(OR($B178="",$B178="No CAS"),INDEX('DEQ Pollutant List'!$A$7:$A$611,MATCH($C178,'DEQ Pollutant List'!$C$7:$C$611,0)),INDEX('DEQ Pollutant List'!$A$7:$A$611,MATCH($B178,'DEQ Pollutant List'!$B$7:$B$611,0))),"")</f>
        <v>575</v>
      </c>
      <c r="E178" s="101">
        <v>0</v>
      </c>
      <c r="F178" s="102">
        <v>2.2000000000000001E-3</v>
      </c>
      <c r="G178" s="103">
        <v>2.2000000000000001E-3</v>
      </c>
      <c r="H178" s="83" t="s">
        <v>1454</v>
      </c>
      <c r="I178" s="104" t="s">
        <v>1455</v>
      </c>
      <c r="J178" s="102" t="s">
        <v>1435</v>
      </c>
      <c r="K178" s="105">
        <v>1.606E-3</v>
      </c>
      <c r="L178" s="83" t="s">
        <v>1414</v>
      </c>
      <c r="M178" s="102" t="s">
        <v>1435</v>
      </c>
      <c r="N178" s="105">
        <v>3.2120000000000004E-5</v>
      </c>
      <c r="O178" s="83" t="s">
        <v>1414</v>
      </c>
    </row>
    <row r="179" spans="1:15" x14ac:dyDescent="0.35">
      <c r="A179" s="79" t="s">
        <v>1388</v>
      </c>
      <c r="B179" s="100" t="s">
        <v>14</v>
      </c>
      <c r="C179" s="81" t="str">
        <f>IFERROR(IF(B179="No CAS","",INDEX('DEQ Pollutant List'!$C$7:$C$611,MATCH('3. Pollutant Emissions - EF'!B179,'DEQ Pollutant List'!$B$7:$B$611,0))),"")</f>
        <v>Acetaldehyde</v>
      </c>
      <c r="D179" s="115">
        <f>IFERROR(IF(OR($B179="",$B179="No CAS"),INDEX('DEQ Pollutant List'!$A$7:$A$611,MATCH($C179,'DEQ Pollutant List'!$C$7:$C$611,0)),INDEX('DEQ Pollutant List'!$A$7:$A$611,MATCH($B179,'DEQ Pollutant List'!$B$7:$B$611,0))),"")</f>
        <v>1</v>
      </c>
      <c r="E179" s="101">
        <v>0</v>
      </c>
      <c r="F179" s="102">
        <v>0.7833</v>
      </c>
      <c r="G179" s="103">
        <v>0.7833</v>
      </c>
      <c r="H179" s="83" t="s">
        <v>1454</v>
      </c>
      <c r="I179" s="104" t="s">
        <v>1455</v>
      </c>
      <c r="J179" s="102" t="s">
        <v>1435</v>
      </c>
      <c r="K179" s="105">
        <v>0.57180900000000001</v>
      </c>
      <c r="L179" s="83" t="s">
        <v>1414</v>
      </c>
      <c r="M179" s="102" t="s">
        <v>1435</v>
      </c>
      <c r="N179" s="105">
        <v>1.1436180000000001E-2</v>
      </c>
      <c r="O179" s="83" t="s">
        <v>1414</v>
      </c>
    </row>
    <row r="180" spans="1:15" x14ac:dyDescent="0.35">
      <c r="A180" s="79" t="s">
        <v>1388</v>
      </c>
      <c r="B180" s="100" t="s">
        <v>24</v>
      </c>
      <c r="C180" s="81" t="str">
        <f>IFERROR(IF(B180="No CAS","",INDEX('DEQ Pollutant List'!$C$7:$C$611,MATCH('3. Pollutant Emissions - EF'!B180,'DEQ Pollutant List'!$B$7:$B$611,0))),"")</f>
        <v>Acrolein</v>
      </c>
      <c r="D180" s="115">
        <f>IFERROR(IF(OR($B180="",$B180="No CAS"),INDEX('DEQ Pollutant List'!$A$7:$A$611,MATCH($C180,'DEQ Pollutant List'!$C$7:$C$611,0)),INDEX('DEQ Pollutant List'!$A$7:$A$611,MATCH($B180,'DEQ Pollutant List'!$B$7:$B$611,0))),"")</f>
        <v>5</v>
      </c>
      <c r="E180" s="101">
        <v>0</v>
      </c>
      <c r="F180" s="102">
        <v>3.39E-2</v>
      </c>
      <c r="G180" s="103">
        <v>3.39E-2</v>
      </c>
      <c r="H180" s="83" t="s">
        <v>1454</v>
      </c>
      <c r="I180" s="104" t="s">
        <v>1455</v>
      </c>
      <c r="J180" s="102" t="s">
        <v>1435</v>
      </c>
      <c r="K180" s="105">
        <v>2.4746999999999998E-2</v>
      </c>
      <c r="L180" s="83" t="s">
        <v>1414</v>
      </c>
      <c r="M180" s="102" t="s">
        <v>1435</v>
      </c>
      <c r="N180" s="105">
        <v>4.9493999999999992E-4</v>
      </c>
      <c r="O180" s="83" t="s">
        <v>1414</v>
      </c>
    </row>
    <row r="181" spans="1:15" x14ac:dyDescent="0.35">
      <c r="A181" s="79" t="s">
        <v>1388</v>
      </c>
      <c r="B181" s="100" t="s">
        <v>98</v>
      </c>
      <c r="C181" s="81" t="str">
        <f>IFERROR(IF(B181="No CAS","",INDEX('DEQ Pollutant List'!$C$7:$C$611,MATCH('3. Pollutant Emissions - EF'!B181,'DEQ Pollutant List'!$B$7:$B$611,0))),"")</f>
        <v>Benzene</v>
      </c>
      <c r="D181" s="115">
        <f>IFERROR(IF(OR($B181="",$B181="No CAS"),INDEX('DEQ Pollutant List'!$A$7:$A$611,MATCH($C181,'DEQ Pollutant List'!$C$7:$C$611,0)),INDEX('DEQ Pollutant List'!$A$7:$A$611,MATCH($B181,'DEQ Pollutant List'!$B$7:$B$611,0))),"")</f>
        <v>46</v>
      </c>
      <c r="E181" s="101">
        <v>0</v>
      </c>
      <c r="F181" s="102">
        <v>0.18629999999999999</v>
      </c>
      <c r="G181" s="103">
        <v>0.18629999999999999</v>
      </c>
      <c r="H181" s="83" t="s">
        <v>1454</v>
      </c>
      <c r="I181" s="104" t="s">
        <v>1455</v>
      </c>
      <c r="J181" s="102" t="s">
        <v>1435</v>
      </c>
      <c r="K181" s="105">
        <v>0.13599900000000001</v>
      </c>
      <c r="L181" s="83" t="s">
        <v>1414</v>
      </c>
      <c r="M181" s="102" t="s">
        <v>1435</v>
      </c>
      <c r="N181" s="105">
        <v>2.7199799999999999E-3</v>
      </c>
      <c r="O181" s="83" t="s">
        <v>1414</v>
      </c>
    </row>
    <row r="182" spans="1:15" x14ac:dyDescent="0.35">
      <c r="A182" s="79" t="s">
        <v>1388</v>
      </c>
      <c r="B182" s="100" t="s">
        <v>135</v>
      </c>
      <c r="C182" s="81" t="str">
        <f>IFERROR(IF(B182="No CAS","",INDEX('DEQ Pollutant List'!$C$7:$C$611,MATCH('3. Pollutant Emissions - EF'!B182,'DEQ Pollutant List'!$B$7:$B$611,0))),"")</f>
        <v>1,3-Butadiene</v>
      </c>
      <c r="D182" s="115">
        <f>IFERROR(IF(OR($B182="",$B182="No CAS"),INDEX('DEQ Pollutant List'!$A$7:$A$611,MATCH($C182,'DEQ Pollutant List'!$C$7:$C$611,0)),INDEX('DEQ Pollutant List'!$A$7:$A$611,MATCH($B182,'DEQ Pollutant List'!$B$7:$B$611,0))),"")</f>
        <v>75</v>
      </c>
      <c r="E182" s="101">
        <v>0</v>
      </c>
      <c r="F182" s="102">
        <v>0.21740000000000001</v>
      </c>
      <c r="G182" s="103">
        <v>0.21740000000000001</v>
      </c>
      <c r="H182" s="83" t="s">
        <v>1454</v>
      </c>
      <c r="I182" s="104" t="s">
        <v>1455</v>
      </c>
      <c r="J182" s="102" t="s">
        <v>1435</v>
      </c>
      <c r="K182" s="105">
        <v>0.15870200000000001</v>
      </c>
      <c r="L182" s="83" t="s">
        <v>1414</v>
      </c>
      <c r="M182" s="102" t="s">
        <v>1435</v>
      </c>
      <c r="N182" s="105">
        <v>3.1740399999999999E-3</v>
      </c>
      <c r="O182" s="83" t="s">
        <v>1414</v>
      </c>
    </row>
    <row r="183" spans="1:15" x14ac:dyDescent="0.35">
      <c r="A183" s="79" t="s">
        <v>1388</v>
      </c>
      <c r="B183" s="100" t="s">
        <v>410</v>
      </c>
      <c r="C183" s="81" t="str">
        <f>IFERROR(IF(B183="No CAS","",INDEX('DEQ Pollutant List'!$C$7:$C$611,MATCH('3. Pollutant Emissions - EF'!B183,'DEQ Pollutant List'!$B$7:$B$611,0))),"")</f>
        <v>Ethyl benzene</v>
      </c>
      <c r="D183" s="115">
        <f>IFERROR(IF(OR($B183="",$B183="No CAS"),INDEX('DEQ Pollutant List'!$A$7:$A$611,MATCH($C183,'DEQ Pollutant List'!$C$7:$C$611,0)),INDEX('DEQ Pollutant List'!$A$7:$A$611,MATCH($B183,'DEQ Pollutant List'!$B$7:$B$611,0))),"")</f>
        <v>229</v>
      </c>
      <c r="E183" s="101">
        <v>0</v>
      </c>
      <c r="F183" s="102">
        <v>1.09E-2</v>
      </c>
      <c r="G183" s="103">
        <v>1.09E-2</v>
      </c>
      <c r="H183" s="83" t="s">
        <v>1454</v>
      </c>
      <c r="I183" s="104" t="s">
        <v>1455</v>
      </c>
      <c r="J183" s="102" t="s">
        <v>1435</v>
      </c>
      <c r="K183" s="105">
        <v>7.9570000000000005E-3</v>
      </c>
      <c r="L183" s="83" t="s">
        <v>1414</v>
      </c>
      <c r="M183" s="102" t="s">
        <v>1435</v>
      </c>
      <c r="N183" s="105">
        <v>1.5914E-4</v>
      </c>
      <c r="O183" s="83" t="s">
        <v>1414</v>
      </c>
    </row>
    <row r="184" spans="1:15" x14ac:dyDescent="0.35">
      <c r="A184" s="79" t="s">
        <v>1388</v>
      </c>
      <c r="B184" s="100" t="s">
        <v>443</v>
      </c>
      <c r="C184" s="81" t="str">
        <f>IFERROR(IF(B184="No CAS","",INDEX('DEQ Pollutant List'!$C$7:$C$611,MATCH('3. Pollutant Emissions - EF'!B184,'DEQ Pollutant List'!$B$7:$B$611,0))),"")</f>
        <v>Formaldehyde</v>
      </c>
      <c r="D184" s="115">
        <f>IFERROR(IF(OR($B184="",$B184="No CAS"),INDEX('DEQ Pollutant List'!$A$7:$A$611,MATCH($C184,'DEQ Pollutant List'!$C$7:$C$611,0)),INDEX('DEQ Pollutant List'!$A$7:$A$611,MATCH($B184,'DEQ Pollutant List'!$B$7:$B$611,0))),"")</f>
        <v>250</v>
      </c>
      <c r="E184" s="101">
        <v>0</v>
      </c>
      <c r="F184" s="102">
        <v>1.7261</v>
      </c>
      <c r="G184" s="103">
        <v>1.7261</v>
      </c>
      <c r="H184" s="83" t="s">
        <v>1454</v>
      </c>
      <c r="I184" s="104" t="s">
        <v>1455</v>
      </c>
      <c r="J184" s="102" t="s">
        <v>1435</v>
      </c>
      <c r="K184" s="105">
        <v>1.2600529999999999</v>
      </c>
      <c r="L184" s="83" t="s">
        <v>1414</v>
      </c>
      <c r="M184" s="102" t="s">
        <v>1435</v>
      </c>
      <c r="N184" s="105">
        <v>2.5201059999999997E-2</v>
      </c>
      <c r="O184" s="83" t="s">
        <v>1414</v>
      </c>
    </row>
    <row r="185" spans="1:15" x14ac:dyDescent="0.35">
      <c r="A185" s="79" t="s">
        <v>1388</v>
      </c>
      <c r="B185" s="100" t="s">
        <v>483</v>
      </c>
      <c r="C185" s="81" t="str">
        <f>IFERROR(IF(B185="No CAS","",INDEX('DEQ Pollutant List'!$C$7:$C$611,MATCH('3. Pollutant Emissions - EF'!B185,'DEQ Pollutant List'!$B$7:$B$611,0))),"")</f>
        <v>Hexane</v>
      </c>
      <c r="D185" s="115">
        <f>IFERROR(IF(OR($B185="",$B185="No CAS"),INDEX('DEQ Pollutant List'!$A$7:$A$611,MATCH($C185,'DEQ Pollutant List'!$C$7:$C$611,0)),INDEX('DEQ Pollutant List'!$A$7:$A$611,MATCH($B185,'DEQ Pollutant List'!$B$7:$B$611,0))),"")</f>
        <v>289</v>
      </c>
      <c r="E185" s="101">
        <v>0</v>
      </c>
      <c r="F185" s="102">
        <v>2.69E-2</v>
      </c>
      <c r="G185" s="103">
        <v>2.69E-2</v>
      </c>
      <c r="H185" s="83" t="s">
        <v>1454</v>
      </c>
      <c r="I185" s="104" t="s">
        <v>1455</v>
      </c>
      <c r="J185" s="102" t="s">
        <v>1435</v>
      </c>
      <c r="K185" s="105">
        <v>1.9637000000000002E-2</v>
      </c>
      <c r="L185" s="83" t="s">
        <v>1414</v>
      </c>
      <c r="M185" s="102" t="s">
        <v>1435</v>
      </c>
      <c r="N185" s="105">
        <v>3.9273999999999998E-4</v>
      </c>
      <c r="O185" s="83" t="s">
        <v>1414</v>
      </c>
    </row>
    <row r="186" spans="1:15" x14ac:dyDescent="0.35">
      <c r="A186" s="79" t="s">
        <v>1388</v>
      </c>
      <c r="B186" s="100" t="s">
        <v>994</v>
      </c>
      <c r="C186" s="81" t="str">
        <f>IFERROR(IF(B186="No CAS","",INDEX('DEQ Pollutant List'!$C$7:$C$611,MATCH('3. Pollutant Emissions - EF'!B186,'DEQ Pollutant List'!$B$7:$B$611,0))),"")</f>
        <v>Toluene</v>
      </c>
      <c r="D186" s="115">
        <f>IFERROR(IF(OR($B186="",$B186="No CAS"),INDEX('DEQ Pollutant List'!$A$7:$A$611,MATCH($C186,'DEQ Pollutant List'!$C$7:$C$611,0)),INDEX('DEQ Pollutant List'!$A$7:$A$611,MATCH($B186,'DEQ Pollutant List'!$B$7:$B$611,0))),"")</f>
        <v>600</v>
      </c>
      <c r="E186" s="101">
        <v>0</v>
      </c>
      <c r="F186" s="102">
        <v>0.10539999999999999</v>
      </c>
      <c r="G186" s="103">
        <v>0.10539999999999999</v>
      </c>
      <c r="H186" s="83" t="s">
        <v>1454</v>
      </c>
      <c r="I186" s="104" t="s">
        <v>1455</v>
      </c>
      <c r="J186" s="102" t="s">
        <v>1435</v>
      </c>
      <c r="K186" s="105">
        <v>7.6941999999999997E-2</v>
      </c>
      <c r="L186" s="83" t="s">
        <v>1414</v>
      </c>
      <c r="M186" s="102" t="s">
        <v>1435</v>
      </c>
      <c r="N186" s="105">
        <v>1.5388399999999999E-3</v>
      </c>
      <c r="O186" s="83" t="s">
        <v>1414</v>
      </c>
    </row>
    <row r="187" spans="1:15" x14ac:dyDescent="0.35">
      <c r="A187" s="79" t="s">
        <v>1388</v>
      </c>
      <c r="B187" s="100" t="s">
        <v>1071</v>
      </c>
      <c r="C187" s="81" t="str">
        <f>IFERROR(IF(B187="No CAS","",INDEX('DEQ Pollutant List'!$C$7:$C$611,MATCH('3. Pollutant Emissions - EF'!B187,'DEQ Pollutant List'!$B$7:$B$611,0))),"")</f>
        <v>Xylene (mixture), including m-xylene, o-xylene, p-xylene</v>
      </c>
      <c r="D187" s="115">
        <f>IFERROR(IF(OR($B187="",$B187="No CAS"),INDEX('DEQ Pollutant List'!$A$7:$A$611,MATCH($C187,'DEQ Pollutant List'!$C$7:$C$611,0)),INDEX('DEQ Pollutant List'!$A$7:$A$611,MATCH($B187,'DEQ Pollutant List'!$B$7:$B$611,0))),"")</f>
        <v>628</v>
      </c>
      <c r="E187" s="101">
        <v>0</v>
      </c>
      <c r="F187" s="102">
        <v>4.24E-2</v>
      </c>
      <c r="G187" s="103">
        <v>4.24E-2</v>
      </c>
      <c r="H187" s="83" t="s">
        <v>1454</v>
      </c>
      <c r="I187" s="104" t="s">
        <v>1455</v>
      </c>
      <c r="J187" s="102" t="s">
        <v>1435</v>
      </c>
      <c r="K187" s="105">
        <v>3.0952E-2</v>
      </c>
      <c r="L187" s="83" t="s">
        <v>1414</v>
      </c>
      <c r="M187" s="102" t="s">
        <v>1435</v>
      </c>
      <c r="N187" s="105">
        <v>6.1903999999999995E-4</v>
      </c>
      <c r="O187" s="83" t="s">
        <v>1414</v>
      </c>
    </row>
    <row r="188" spans="1:15" x14ac:dyDescent="0.35">
      <c r="A188" s="79" t="s">
        <v>1388</v>
      </c>
      <c r="B188" s="100" t="s">
        <v>61</v>
      </c>
      <c r="C188" s="81" t="str">
        <f>IFERROR(IF(B188="No CAS","",INDEX('DEQ Pollutant List'!$C$7:$C$611,MATCH('3. Pollutant Emissions - EF'!B188,'DEQ Pollutant List'!$B$7:$B$611,0))),"")</f>
        <v>Ammonia</v>
      </c>
      <c r="D188" s="115">
        <f>IFERROR(IF(OR($B188="",$B188="No CAS"),INDEX('DEQ Pollutant List'!$A$7:$A$611,MATCH($C188,'DEQ Pollutant List'!$C$7:$C$611,0)),INDEX('DEQ Pollutant List'!$A$7:$A$611,MATCH($B188,'DEQ Pollutant List'!$B$7:$B$611,0))),"")</f>
        <v>26</v>
      </c>
      <c r="E188" s="101">
        <v>0</v>
      </c>
      <c r="F188" s="102">
        <v>0.8</v>
      </c>
      <c r="G188" s="103">
        <v>0.8</v>
      </c>
      <c r="H188" s="83" t="s">
        <v>1454</v>
      </c>
      <c r="I188" s="104" t="s">
        <v>1456</v>
      </c>
      <c r="J188" s="102" t="s">
        <v>1435</v>
      </c>
      <c r="K188" s="105">
        <v>0.58400000000000007</v>
      </c>
      <c r="L188" s="83" t="s">
        <v>1414</v>
      </c>
      <c r="M188" s="102" t="s">
        <v>1435</v>
      </c>
      <c r="N188" s="105">
        <v>1.1679999999999999E-2</v>
      </c>
      <c r="O188" s="83" t="s">
        <v>1414</v>
      </c>
    </row>
    <row r="189" spans="1:15" x14ac:dyDescent="0.35">
      <c r="A189" s="79" t="s">
        <v>1388</v>
      </c>
      <c r="B189" s="100" t="s">
        <v>489</v>
      </c>
      <c r="C189" s="81" t="str">
        <f>IFERROR(IF(B189="No CAS","",INDEX('DEQ Pollutant List'!$C$7:$C$611,MATCH('3. Pollutant Emissions - EF'!B189,'DEQ Pollutant List'!$B$7:$B$611,0))),"")</f>
        <v>Hydrochloric acid</v>
      </c>
      <c r="D189" s="115">
        <f>IFERROR(IF(OR($B189="",$B189="No CAS"),INDEX('DEQ Pollutant List'!$A$7:$A$611,MATCH($C189,'DEQ Pollutant List'!$C$7:$C$611,0)),INDEX('DEQ Pollutant List'!$A$7:$A$611,MATCH($B189,'DEQ Pollutant List'!$B$7:$B$611,0))),"")</f>
        <v>292</v>
      </c>
      <c r="E189" s="101">
        <v>0</v>
      </c>
      <c r="F189" s="102">
        <v>0.18629999999999999</v>
      </c>
      <c r="G189" s="103">
        <v>0.18629999999999999</v>
      </c>
      <c r="H189" s="83" t="s">
        <v>1454</v>
      </c>
      <c r="I189" s="104" t="s">
        <v>1455</v>
      </c>
      <c r="J189" s="102" t="s">
        <v>1435</v>
      </c>
      <c r="K189" s="105">
        <v>0.13599900000000001</v>
      </c>
      <c r="L189" s="83" t="s">
        <v>1414</v>
      </c>
      <c r="M189" s="102" t="s">
        <v>1435</v>
      </c>
      <c r="N189" s="105">
        <v>2.7199799999999999E-3</v>
      </c>
      <c r="O189" s="83" t="s">
        <v>1414</v>
      </c>
    </row>
    <row r="190" spans="1:15" x14ac:dyDescent="0.35">
      <c r="A190" s="79" t="s">
        <v>1388</v>
      </c>
      <c r="B190" s="100">
        <v>401</v>
      </c>
      <c r="C190" s="81" t="str">
        <f>IFERROR(IF(B190="No CAS","",INDEX('DEQ Pollutant List'!$C$7:$C$611,MATCH('3. Pollutant Emissions - EF'!B190,'DEQ Pollutant List'!$B$7:$B$611,0))),"")</f>
        <v>Polycyclic aromatic hydrocarbons (PAHs)</v>
      </c>
      <c r="D190" s="115">
        <f>IFERROR(IF(OR($B190="",$B190="No CAS"),INDEX('DEQ Pollutant List'!$A$7:$A$611,MATCH($C190,'DEQ Pollutant List'!$C$7:$C$611,0)),INDEX('DEQ Pollutant List'!$A$7:$A$611,MATCH($B190,'DEQ Pollutant List'!$B$7:$B$611,0))),"")</f>
        <v>401</v>
      </c>
      <c r="E190" s="101">
        <v>0</v>
      </c>
      <c r="F190" s="102">
        <v>3.6200000000000003E-2</v>
      </c>
      <c r="G190" s="103">
        <v>3.6200000000000003E-2</v>
      </c>
      <c r="H190" s="83" t="s">
        <v>1454</v>
      </c>
      <c r="I190" s="104" t="s">
        <v>1455</v>
      </c>
      <c r="J190" s="102" t="s">
        <v>1435</v>
      </c>
      <c r="K190" s="105">
        <v>2.6426000000000005E-2</v>
      </c>
      <c r="L190" s="83" t="s">
        <v>1414</v>
      </c>
      <c r="M190" s="102" t="s">
        <v>1435</v>
      </c>
      <c r="N190" s="105">
        <v>5.285200000000001E-4</v>
      </c>
      <c r="O190" s="83" t="s">
        <v>1414</v>
      </c>
    </row>
    <row r="191" spans="1:15" x14ac:dyDescent="0.35">
      <c r="A191" s="79" t="s">
        <v>1388</v>
      </c>
      <c r="B191" s="100" t="s">
        <v>823</v>
      </c>
      <c r="C191" s="81" t="str">
        <f>IFERROR(IF(B191="No CAS","",INDEX('DEQ Pollutant List'!$C$7:$C$611,MATCH('3. Pollutant Emissions - EF'!B191,'DEQ Pollutant List'!$B$7:$B$611,0))),"")</f>
        <v>Benzo[a]pyrene</v>
      </c>
      <c r="D191" s="115">
        <f>IFERROR(IF(OR($B191="",$B191="No CAS"),INDEX('DEQ Pollutant List'!$A$7:$A$611,MATCH($C191,'DEQ Pollutant List'!$C$7:$C$611,0)),INDEX('DEQ Pollutant List'!$A$7:$A$611,MATCH($B191,'DEQ Pollutant List'!$B$7:$B$611,0))),"")</f>
        <v>406</v>
      </c>
      <c r="E191" s="101">
        <v>0</v>
      </c>
      <c r="F191" s="102">
        <v>3.57E-5</v>
      </c>
      <c r="G191" s="103">
        <v>3.57E-5</v>
      </c>
      <c r="H191" s="83" t="s">
        <v>1454</v>
      </c>
      <c r="I191" s="104" t="s">
        <v>1455</v>
      </c>
      <c r="J191" s="102" t="s">
        <v>1435</v>
      </c>
      <c r="K191" s="105">
        <v>2.6061E-5</v>
      </c>
      <c r="L191" s="83" t="s">
        <v>1414</v>
      </c>
      <c r="M191" s="102" t="s">
        <v>1435</v>
      </c>
      <c r="N191" s="105">
        <v>5.2122E-7</v>
      </c>
      <c r="O191" s="83" t="s">
        <v>1414</v>
      </c>
    </row>
    <row r="192" spans="1:15" x14ac:dyDescent="0.35">
      <c r="A192" s="79" t="s">
        <v>1388</v>
      </c>
      <c r="B192" s="100" t="s">
        <v>581</v>
      </c>
      <c r="C192" s="81" t="str">
        <f>IFERROR(IF(B192="No CAS","",INDEX('DEQ Pollutant List'!$C$7:$C$611,MATCH('3. Pollutant Emissions - EF'!B192,'DEQ Pollutant List'!$B$7:$B$611,0))),"")</f>
        <v>Naphthalene</v>
      </c>
      <c r="D192" s="115">
        <f>IFERROR(IF(OR($B192="",$B192="No CAS"),INDEX('DEQ Pollutant List'!$A$7:$A$611,MATCH($C192,'DEQ Pollutant List'!$C$7:$C$611,0)),INDEX('DEQ Pollutant List'!$A$7:$A$611,MATCH($B192,'DEQ Pollutant List'!$B$7:$B$611,0))),"")</f>
        <v>428</v>
      </c>
      <c r="E192" s="101">
        <v>0</v>
      </c>
      <c r="F192" s="102">
        <v>1.9699999999999999E-2</v>
      </c>
      <c r="G192" s="103">
        <v>1.9699999999999999E-2</v>
      </c>
      <c r="H192" s="83" t="s">
        <v>1454</v>
      </c>
      <c r="I192" s="104" t="s">
        <v>1455</v>
      </c>
      <c r="J192" s="102" t="s">
        <v>1435</v>
      </c>
      <c r="K192" s="105">
        <v>1.4380999999999998E-2</v>
      </c>
      <c r="L192" s="83" t="s">
        <v>1414</v>
      </c>
      <c r="M192" s="102" t="s">
        <v>1435</v>
      </c>
      <c r="N192" s="105">
        <v>2.8761999999999993E-4</v>
      </c>
      <c r="O192" s="83" t="s">
        <v>1414</v>
      </c>
    </row>
    <row r="193" spans="1:15" x14ac:dyDescent="0.35">
      <c r="A193" s="79" t="s">
        <v>1388</v>
      </c>
      <c r="B193" s="100">
        <v>200</v>
      </c>
      <c r="C193" s="81" t="str">
        <f>IFERROR(IF(B193="No CAS","",INDEX('DEQ Pollutant List'!$C$7:$C$611,MATCH('3. Pollutant Emissions - EF'!B193,'DEQ Pollutant List'!$B$7:$B$611,0))),"")</f>
        <v>Diesel particulate matter</v>
      </c>
      <c r="D193" s="115">
        <f>IFERROR(IF(OR($B193="",$B193="No CAS"),INDEX('DEQ Pollutant List'!$A$7:$A$611,MATCH($C193,'DEQ Pollutant List'!$C$7:$C$611,0)),INDEX('DEQ Pollutant List'!$A$7:$A$611,MATCH($B193,'DEQ Pollutant List'!$B$7:$B$611,0))),"")</f>
        <v>200</v>
      </c>
      <c r="E193" s="101">
        <v>0</v>
      </c>
      <c r="F193" s="102">
        <v>33.5</v>
      </c>
      <c r="G193" s="103">
        <v>33.5</v>
      </c>
      <c r="H193" s="83" t="s">
        <v>1454</v>
      </c>
      <c r="I193" s="104" t="s">
        <v>1455</v>
      </c>
      <c r="J193" s="102" t="s">
        <v>1435</v>
      </c>
      <c r="K193" s="105">
        <v>24.455000000000002</v>
      </c>
      <c r="L193" s="83" t="s">
        <v>1414</v>
      </c>
      <c r="M193" s="102" t="s">
        <v>1435</v>
      </c>
      <c r="N193" s="105">
        <v>0.48910000000000003</v>
      </c>
      <c r="O193" s="83" t="s">
        <v>1414</v>
      </c>
    </row>
    <row r="194" spans="1:15" x14ac:dyDescent="0.35">
      <c r="A194" s="79" t="s">
        <v>1390</v>
      </c>
      <c r="B194" s="100" t="s">
        <v>98</v>
      </c>
      <c r="C194" s="81" t="str">
        <f>IFERROR(IF(B194="No CAS","",INDEX('DEQ Pollutant List'!$C$7:$C$611,MATCH('3. Pollutant Emissions - EF'!B194,'DEQ Pollutant List'!$B$7:$B$611,0))),"")</f>
        <v>Benzene</v>
      </c>
      <c r="D194" s="115">
        <f>IFERROR(IF(OR($B194="",$B194="No CAS"),INDEX('DEQ Pollutant List'!$A$7:$A$611,MATCH($C194,'DEQ Pollutant List'!$C$7:$C$611,0)),INDEX('DEQ Pollutant List'!$A$7:$A$611,MATCH($B194,'DEQ Pollutant List'!$B$7:$B$611,0))),"")</f>
        <v>46</v>
      </c>
      <c r="E194" s="101">
        <v>0</v>
      </c>
      <c r="F194" s="102">
        <v>7.1000000000000002E-4</v>
      </c>
      <c r="G194" s="103">
        <v>7.1000000000000002E-4</v>
      </c>
      <c r="H194" s="83" t="s">
        <v>1454</v>
      </c>
      <c r="I194" s="104" t="s">
        <v>1457</v>
      </c>
      <c r="J194" s="102" t="s">
        <v>1435</v>
      </c>
      <c r="K194" s="105">
        <v>0.15310368999999999</v>
      </c>
      <c r="L194" s="83" t="s">
        <v>1414</v>
      </c>
      <c r="M194" s="102" t="s">
        <v>1435</v>
      </c>
      <c r="N194" s="105">
        <v>5.8859000000000005E-4</v>
      </c>
      <c r="O194" s="83" t="s">
        <v>1414</v>
      </c>
    </row>
    <row r="195" spans="1:15" x14ac:dyDescent="0.35">
      <c r="A195" s="79" t="s">
        <v>1390</v>
      </c>
      <c r="B195" s="100" t="s">
        <v>443</v>
      </c>
      <c r="C195" s="81" t="str">
        <f>IFERROR(IF(B195="No CAS","",INDEX('DEQ Pollutant List'!$C$7:$C$611,MATCH('3. Pollutant Emissions - EF'!B195,'DEQ Pollutant List'!$B$7:$B$611,0))),"")</f>
        <v>Formaldehyde</v>
      </c>
      <c r="D195" s="115">
        <f>IFERROR(IF(OR($B195="",$B195="No CAS"),INDEX('DEQ Pollutant List'!$A$7:$A$611,MATCH($C195,'DEQ Pollutant List'!$C$7:$C$611,0)),INDEX('DEQ Pollutant List'!$A$7:$A$611,MATCH($B195,'DEQ Pollutant List'!$B$7:$B$611,0))),"")</f>
        <v>250</v>
      </c>
      <c r="E195" s="101">
        <v>0</v>
      </c>
      <c r="F195" s="102">
        <v>1.5100000000000001E-3</v>
      </c>
      <c r="G195" s="103">
        <v>1.5100000000000001E-3</v>
      </c>
      <c r="H195" s="83" t="s">
        <v>1454</v>
      </c>
      <c r="I195" s="104" t="s">
        <v>1457</v>
      </c>
      <c r="J195" s="102" t="s">
        <v>1435</v>
      </c>
      <c r="K195" s="105">
        <v>0.32561488999999999</v>
      </c>
      <c r="L195" s="83" t="s">
        <v>1414</v>
      </c>
      <c r="M195" s="102" t="s">
        <v>1435</v>
      </c>
      <c r="N195" s="105">
        <v>1.25179E-3</v>
      </c>
      <c r="O195" s="83" t="s">
        <v>1414</v>
      </c>
    </row>
    <row r="196" spans="1:15" x14ac:dyDescent="0.35">
      <c r="A196" s="79" t="s">
        <v>1390</v>
      </c>
      <c r="B196" s="100">
        <v>401</v>
      </c>
      <c r="C196" s="81" t="str">
        <f>IFERROR(IF(B196="No CAS","",INDEX('DEQ Pollutant List'!$C$7:$C$611,MATCH('3. Pollutant Emissions - EF'!B196,'DEQ Pollutant List'!$B$7:$B$611,0))),"")</f>
        <v>Polycyclic aromatic hydrocarbons (PAHs)</v>
      </c>
      <c r="D196" s="115">
        <f>IFERROR(IF(OR($B196="",$B196="No CAS"),INDEX('DEQ Pollutant List'!$A$7:$A$611,MATCH($C196,'DEQ Pollutant List'!$C$7:$C$611,0)),INDEX('DEQ Pollutant List'!$A$7:$A$611,MATCH($B196,'DEQ Pollutant List'!$B$7:$B$611,0))),"")</f>
        <v>401</v>
      </c>
      <c r="E196" s="101">
        <v>0</v>
      </c>
      <c r="F196" s="102">
        <v>1.0000000000000001E-5</v>
      </c>
      <c r="G196" s="103">
        <v>1.0000000000000001E-5</v>
      </c>
      <c r="H196" s="83" t="s">
        <v>1454</v>
      </c>
      <c r="I196" s="104" t="s">
        <v>1457</v>
      </c>
      <c r="J196" s="102" t="s">
        <v>1435</v>
      </c>
      <c r="K196" s="105">
        <v>2.1563900000000002E-3</v>
      </c>
      <c r="L196" s="83" t="s">
        <v>1414</v>
      </c>
      <c r="M196" s="102" t="s">
        <v>1435</v>
      </c>
      <c r="N196" s="105">
        <v>8.2900000000000002E-6</v>
      </c>
      <c r="O196" s="83" t="s">
        <v>1414</v>
      </c>
    </row>
    <row r="197" spans="1:15" x14ac:dyDescent="0.35">
      <c r="A197" s="79" t="s">
        <v>1390</v>
      </c>
      <c r="B197" s="100" t="s">
        <v>581</v>
      </c>
      <c r="C197" s="81" t="str">
        <f>IFERROR(IF(B197="No CAS","",INDEX('DEQ Pollutant List'!$C$7:$C$611,MATCH('3. Pollutant Emissions - EF'!B197,'DEQ Pollutant List'!$B$7:$B$611,0))),"")</f>
        <v>Naphthalene</v>
      </c>
      <c r="D197" s="115">
        <f>IFERROR(IF(OR($B197="",$B197="No CAS"),INDEX('DEQ Pollutant List'!$A$7:$A$611,MATCH($C197,'DEQ Pollutant List'!$C$7:$C$611,0)),INDEX('DEQ Pollutant List'!$A$7:$A$611,MATCH($B197,'DEQ Pollutant List'!$B$7:$B$611,0))),"")</f>
        <v>428</v>
      </c>
      <c r="E197" s="101">
        <v>0</v>
      </c>
      <c r="F197" s="102">
        <v>3.0000000000000001E-5</v>
      </c>
      <c r="G197" s="103">
        <v>3.0000000000000001E-5</v>
      </c>
      <c r="H197" s="83" t="s">
        <v>1454</v>
      </c>
      <c r="I197" s="104" t="s">
        <v>1457</v>
      </c>
      <c r="J197" s="102" t="s">
        <v>1435</v>
      </c>
      <c r="K197" s="105">
        <v>6.4691699999999998E-3</v>
      </c>
      <c r="L197" s="83" t="s">
        <v>1414</v>
      </c>
      <c r="M197" s="102" t="s">
        <v>1435</v>
      </c>
      <c r="N197" s="105">
        <v>2.4870000000000001E-5</v>
      </c>
      <c r="O197" s="83" t="s">
        <v>1414</v>
      </c>
    </row>
    <row r="198" spans="1:15" x14ac:dyDescent="0.35">
      <c r="A198" s="79" t="s">
        <v>1390</v>
      </c>
      <c r="B198" s="100" t="s">
        <v>14</v>
      </c>
      <c r="C198" s="81" t="str">
        <f>IFERROR(IF(B198="No CAS","",INDEX('DEQ Pollutant List'!$C$7:$C$611,MATCH('3. Pollutant Emissions - EF'!B198,'DEQ Pollutant List'!$B$7:$B$611,0))),"")</f>
        <v>Acetaldehyde</v>
      </c>
      <c r="D198" s="115">
        <f>IFERROR(IF(OR($B198="",$B198="No CAS"),INDEX('DEQ Pollutant List'!$A$7:$A$611,MATCH($C198,'DEQ Pollutant List'!$C$7:$C$611,0)),INDEX('DEQ Pollutant List'!$A$7:$A$611,MATCH($B198,'DEQ Pollutant List'!$B$7:$B$611,0))),"")</f>
        <v>1</v>
      </c>
      <c r="E198" s="101">
        <v>0</v>
      </c>
      <c r="F198" s="102">
        <v>3.8000000000000002E-4</v>
      </c>
      <c r="G198" s="103">
        <v>3.8000000000000002E-4</v>
      </c>
      <c r="H198" s="83" t="s">
        <v>1454</v>
      </c>
      <c r="I198" s="104" t="s">
        <v>1457</v>
      </c>
      <c r="J198" s="102" t="s">
        <v>1435</v>
      </c>
      <c r="K198" s="105">
        <v>8.194282E-2</v>
      </c>
      <c r="L198" s="83" t="s">
        <v>1414</v>
      </c>
      <c r="M198" s="102" t="s">
        <v>1435</v>
      </c>
      <c r="N198" s="105">
        <v>3.1502E-4</v>
      </c>
      <c r="O198" s="83" t="s">
        <v>1414</v>
      </c>
    </row>
    <row r="199" spans="1:15" x14ac:dyDescent="0.35">
      <c r="A199" s="79" t="s">
        <v>1390</v>
      </c>
      <c r="B199" s="100" t="s">
        <v>24</v>
      </c>
      <c r="C199" s="81" t="str">
        <f>IFERROR(IF(B199="No CAS","",INDEX('DEQ Pollutant List'!$C$7:$C$611,MATCH('3. Pollutant Emissions - EF'!B199,'DEQ Pollutant List'!$B$7:$B$611,0))),"")</f>
        <v>Acrolein</v>
      </c>
      <c r="D199" s="115">
        <f>IFERROR(IF(OR($B199="",$B199="No CAS"),INDEX('DEQ Pollutant List'!$A$7:$A$611,MATCH($C199,'DEQ Pollutant List'!$C$7:$C$611,0)),INDEX('DEQ Pollutant List'!$A$7:$A$611,MATCH($B199,'DEQ Pollutant List'!$B$7:$B$611,0))),"")</f>
        <v>5</v>
      </c>
      <c r="E199" s="101">
        <v>0</v>
      </c>
      <c r="F199" s="102">
        <v>2.4000000000000001E-4</v>
      </c>
      <c r="G199" s="103">
        <v>2.4000000000000001E-4</v>
      </c>
      <c r="H199" s="83" t="s">
        <v>1454</v>
      </c>
      <c r="I199" s="104" t="s">
        <v>1457</v>
      </c>
      <c r="J199" s="102" t="s">
        <v>1435</v>
      </c>
      <c r="K199" s="105">
        <v>5.1753359999999998E-2</v>
      </c>
      <c r="L199" s="83" t="s">
        <v>1414</v>
      </c>
      <c r="M199" s="102" t="s">
        <v>1435</v>
      </c>
      <c r="N199" s="105">
        <v>1.9896000000000001E-4</v>
      </c>
      <c r="O199" s="83" t="s">
        <v>1414</v>
      </c>
    </row>
    <row r="200" spans="1:15" x14ac:dyDescent="0.35">
      <c r="A200" s="79" t="s">
        <v>1390</v>
      </c>
      <c r="B200" s="100" t="s">
        <v>61</v>
      </c>
      <c r="C200" s="81" t="str">
        <f>IFERROR(IF(B200="No CAS","",INDEX('DEQ Pollutant List'!$C$7:$C$611,MATCH('3. Pollutant Emissions - EF'!B200,'DEQ Pollutant List'!$B$7:$B$611,0))),"")</f>
        <v>Ammonia</v>
      </c>
      <c r="D200" s="115">
        <f>IFERROR(IF(OR($B200="",$B200="No CAS"),INDEX('DEQ Pollutant List'!$A$7:$A$611,MATCH($C200,'DEQ Pollutant List'!$C$7:$C$611,0)),INDEX('DEQ Pollutant List'!$A$7:$A$611,MATCH($B200,'DEQ Pollutant List'!$B$7:$B$611,0))),"")</f>
        <v>26</v>
      </c>
      <c r="E200" s="101">
        <v>0</v>
      </c>
      <c r="F200" s="102">
        <v>0.3</v>
      </c>
      <c r="G200" s="103">
        <v>0.3</v>
      </c>
      <c r="H200" s="83" t="s">
        <v>1454</v>
      </c>
      <c r="I200" s="104" t="s">
        <v>1457</v>
      </c>
      <c r="J200" s="102" t="s">
        <v>1435</v>
      </c>
      <c r="K200" s="105">
        <v>64.691699999999997</v>
      </c>
      <c r="L200" s="83" t="s">
        <v>1414</v>
      </c>
      <c r="M200" s="102" t="s">
        <v>1435</v>
      </c>
      <c r="N200" s="105">
        <v>0.24869999999999998</v>
      </c>
      <c r="O200" s="83" t="s">
        <v>1414</v>
      </c>
    </row>
    <row r="201" spans="1:15" x14ac:dyDescent="0.35">
      <c r="A201" s="79" t="s">
        <v>1390</v>
      </c>
      <c r="B201" s="100" t="s">
        <v>410</v>
      </c>
      <c r="C201" s="81" t="str">
        <f>IFERROR(IF(B201="No CAS","",INDEX('DEQ Pollutant List'!$C$7:$C$611,MATCH('3. Pollutant Emissions - EF'!B201,'DEQ Pollutant List'!$B$7:$B$611,0))),"")</f>
        <v>Ethyl benzene</v>
      </c>
      <c r="D201" s="115">
        <f>IFERROR(IF(OR($B201="",$B201="No CAS"),INDEX('DEQ Pollutant List'!$A$7:$A$611,MATCH($C201,'DEQ Pollutant List'!$C$7:$C$611,0)),INDEX('DEQ Pollutant List'!$A$7:$A$611,MATCH($B201,'DEQ Pollutant List'!$B$7:$B$611,0))),"")</f>
        <v>229</v>
      </c>
      <c r="E201" s="101">
        <v>0</v>
      </c>
      <c r="F201" s="102">
        <v>8.4000000000000003E-4</v>
      </c>
      <c r="G201" s="103">
        <v>8.4000000000000003E-4</v>
      </c>
      <c r="H201" s="83" t="s">
        <v>1454</v>
      </c>
      <c r="I201" s="104" t="s">
        <v>1457</v>
      </c>
      <c r="J201" s="102" t="s">
        <v>1435</v>
      </c>
      <c r="K201" s="105">
        <v>0.18113676000000001</v>
      </c>
      <c r="L201" s="83" t="s">
        <v>1414</v>
      </c>
      <c r="M201" s="102" t="s">
        <v>1435</v>
      </c>
      <c r="N201" s="105">
        <v>6.9635999999999993E-4</v>
      </c>
      <c r="O201" s="83" t="s">
        <v>1414</v>
      </c>
    </row>
    <row r="202" spans="1:15" x14ac:dyDescent="0.35">
      <c r="A202" s="79" t="s">
        <v>1390</v>
      </c>
      <c r="B202" s="100" t="s">
        <v>483</v>
      </c>
      <c r="C202" s="81" t="str">
        <f>IFERROR(IF(B202="No CAS","",INDEX('DEQ Pollutant List'!$C$7:$C$611,MATCH('3. Pollutant Emissions - EF'!B202,'DEQ Pollutant List'!$B$7:$B$611,0))),"")</f>
        <v>Hexane</v>
      </c>
      <c r="D202" s="115">
        <f>IFERROR(IF(OR($B202="",$B202="No CAS"),INDEX('DEQ Pollutant List'!$A$7:$A$611,MATCH($C202,'DEQ Pollutant List'!$C$7:$C$611,0)),INDEX('DEQ Pollutant List'!$A$7:$A$611,MATCH($B202,'DEQ Pollutant List'!$B$7:$B$611,0))),"")</f>
        <v>289</v>
      </c>
      <c r="E202" s="101">
        <v>0</v>
      </c>
      <c r="F202" s="102">
        <v>5.5999999999999995E-4</v>
      </c>
      <c r="G202" s="103">
        <v>5.5999999999999995E-4</v>
      </c>
      <c r="H202" s="83" t="s">
        <v>1454</v>
      </c>
      <c r="I202" s="104" t="s">
        <v>1457</v>
      </c>
      <c r="J202" s="102" t="s">
        <v>1435</v>
      </c>
      <c r="K202" s="105">
        <v>0.12075783999999999</v>
      </c>
      <c r="L202" s="83" t="s">
        <v>1414</v>
      </c>
      <c r="M202" s="102" t="s">
        <v>1435</v>
      </c>
      <c r="N202" s="105">
        <v>4.6423999999999999E-4</v>
      </c>
      <c r="O202" s="83" t="s">
        <v>1414</v>
      </c>
    </row>
    <row r="203" spans="1:15" x14ac:dyDescent="0.35">
      <c r="A203" s="79" t="s">
        <v>1390</v>
      </c>
      <c r="B203" s="100" t="s">
        <v>994</v>
      </c>
      <c r="C203" s="81" t="str">
        <f>IFERROR(IF(B203="No CAS","",INDEX('DEQ Pollutant List'!$C$7:$C$611,MATCH('3. Pollutant Emissions - EF'!B203,'DEQ Pollutant List'!$B$7:$B$611,0))),"")</f>
        <v>Toluene</v>
      </c>
      <c r="D203" s="115">
        <f>IFERROR(IF(OR($B203="",$B203="No CAS"),INDEX('DEQ Pollutant List'!$A$7:$A$611,MATCH($C203,'DEQ Pollutant List'!$C$7:$C$611,0)),INDEX('DEQ Pollutant List'!$A$7:$A$611,MATCH($B203,'DEQ Pollutant List'!$B$7:$B$611,0))),"")</f>
        <v>600</v>
      </c>
      <c r="E203" s="101">
        <v>0</v>
      </c>
      <c r="F203" s="102">
        <v>3.2499999999999999E-3</v>
      </c>
      <c r="G203" s="103">
        <v>3.2499999999999999E-3</v>
      </c>
      <c r="H203" s="83" t="s">
        <v>1454</v>
      </c>
      <c r="I203" s="104" t="s">
        <v>1457</v>
      </c>
      <c r="J203" s="102" t="s">
        <v>1435</v>
      </c>
      <c r="K203" s="105">
        <v>0.70082674999999994</v>
      </c>
      <c r="L203" s="83" t="s">
        <v>1414</v>
      </c>
      <c r="M203" s="102" t="s">
        <v>1435</v>
      </c>
      <c r="N203" s="105">
        <v>2.6942499999999996E-3</v>
      </c>
      <c r="O203" s="83" t="s">
        <v>1414</v>
      </c>
    </row>
    <row r="204" spans="1:15" x14ac:dyDescent="0.35">
      <c r="A204" s="79" t="s">
        <v>1390</v>
      </c>
      <c r="B204" s="100" t="s">
        <v>1071</v>
      </c>
      <c r="C204" s="81" t="str">
        <f>IFERROR(IF(B204="No CAS","",INDEX('DEQ Pollutant List'!$C$7:$C$611,MATCH('3. Pollutant Emissions - EF'!B204,'DEQ Pollutant List'!$B$7:$B$611,0))),"")</f>
        <v>Xylene (mixture), including m-xylene, o-xylene, p-xylene</v>
      </c>
      <c r="D204" s="115">
        <f>IFERROR(IF(OR($B204="",$B204="No CAS"),INDEX('DEQ Pollutant List'!$A$7:$A$611,MATCH($C204,'DEQ Pollutant List'!$C$7:$C$611,0)),INDEX('DEQ Pollutant List'!$A$7:$A$611,MATCH($B204,'DEQ Pollutant List'!$B$7:$B$611,0))),"")</f>
        <v>628</v>
      </c>
      <c r="E204" s="101">
        <v>0</v>
      </c>
      <c r="F204" s="102">
        <v>2.4099999999999998E-3</v>
      </c>
      <c r="G204" s="103">
        <v>2.4099999999999998E-3</v>
      </c>
      <c r="H204" s="83" t="s">
        <v>1454</v>
      </c>
      <c r="I204" s="104" t="s">
        <v>1457</v>
      </c>
      <c r="J204" s="102" t="s">
        <v>1435</v>
      </c>
      <c r="K204" s="105">
        <v>0.51968998999999994</v>
      </c>
      <c r="L204" s="83" t="s">
        <v>1414</v>
      </c>
      <c r="M204" s="102" t="s">
        <v>1435</v>
      </c>
      <c r="N204" s="105">
        <v>1.99789E-3</v>
      </c>
      <c r="O204" s="83" t="s">
        <v>1414</v>
      </c>
    </row>
    <row r="205" spans="1:15" x14ac:dyDescent="0.35">
      <c r="A205" s="79" t="s">
        <v>1415</v>
      </c>
      <c r="B205" s="100" t="s">
        <v>949</v>
      </c>
      <c r="C205" s="81" t="str">
        <f>IFERROR(IF(B205="No CAS","",INDEX('DEQ Pollutant List'!$C$7:$C$611,MATCH('3. Pollutant Emissions - EF'!B205,'DEQ Pollutant List'!$B$7:$B$611,0))),"")</f>
        <v>Silica, crystalline (respirable)</v>
      </c>
      <c r="D205" s="115">
        <f>IFERROR(IF(OR($B205="",$B205="No CAS"),INDEX('DEQ Pollutant List'!$A$7:$A$611,MATCH($C205,'DEQ Pollutant List'!$C$7:$C$611,0)),INDEX('DEQ Pollutant List'!$A$7:$A$611,MATCH($B205,'DEQ Pollutant List'!$B$7:$B$611,0))),"")</f>
        <v>579</v>
      </c>
      <c r="E205" s="101" t="s">
        <v>1432</v>
      </c>
      <c r="F205" s="102">
        <v>1.9800000000000018E-7</v>
      </c>
      <c r="G205" s="103">
        <v>1.9800000000000018E-7</v>
      </c>
      <c r="H205" s="83" t="s">
        <v>1458</v>
      </c>
      <c r="I205" s="104" t="s">
        <v>1459</v>
      </c>
      <c r="J205" s="102" t="s">
        <v>1435</v>
      </c>
      <c r="K205" s="105">
        <v>3.3182820000000031E-3</v>
      </c>
      <c r="L205" s="83" t="s">
        <v>1414</v>
      </c>
      <c r="M205" s="102" t="s">
        <v>1435</v>
      </c>
      <c r="N205" s="105">
        <v>1.2771000000000014E-5</v>
      </c>
      <c r="O205" s="83" t="s">
        <v>1414</v>
      </c>
    </row>
    <row r="206" spans="1:15" x14ac:dyDescent="0.35">
      <c r="A206" s="79" t="s">
        <v>1419</v>
      </c>
      <c r="B206" s="100" t="s">
        <v>949</v>
      </c>
      <c r="C206" s="81" t="str">
        <f>IFERROR(IF(B206="No CAS","",INDEX('DEQ Pollutant List'!$C$7:$C$611,MATCH('3. Pollutant Emissions - EF'!B206,'DEQ Pollutant List'!$B$7:$B$611,0))),"")</f>
        <v>Silica, crystalline (respirable)</v>
      </c>
      <c r="D206" s="115">
        <f>IFERROR(IF(OR($B206="",$B206="No CAS"),INDEX('DEQ Pollutant List'!$A$7:$A$611,MATCH($C206,'DEQ Pollutant List'!$C$7:$C$611,0)),INDEX('DEQ Pollutant List'!$A$7:$A$611,MATCH($B206,'DEQ Pollutant List'!$B$7:$B$611,0))),"")</f>
        <v>579</v>
      </c>
      <c r="E206" s="101" t="s">
        <v>1432</v>
      </c>
      <c r="F206" s="102">
        <v>9.9000000000000092E-8</v>
      </c>
      <c r="G206" s="103">
        <v>9.9000000000000092E-8</v>
      </c>
      <c r="H206" s="83" t="s">
        <v>1458</v>
      </c>
      <c r="I206" s="104" t="s">
        <v>1459</v>
      </c>
      <c r="J206" s="102" t="s">
        <v>1435</v>
      </c>
      <c r="K206" s="105">
        <v>5.061870000000005E-4</v>
      </c>
      <c r="L206" s="83" t="s">
        <v>1414</v>
      </c>
      <c r="M206" s="102" t="s">
        <v>1435</v>
      </c>
      <c r="N206" s="105">
        <v>1.9503000000000019E-6</v>
      </c>
      <c r="O206" s="83" t="s">
        <v>1414</v>
      </c>
    </row>
    <row r="207" spans="1:15" x14ac:dyDescent="0.35">
      <c r="A207" s="79" t="s">
        <v>1421</v>
      </c>
      <c r="B207" s="100" t="s">
        <v>949</v>
      </c>
      <c r="C207" s="81" t="str">
        <f>IFERROR(IF(B207="No CAS","",INDEX('DEQ Pollutant List'!$C$7:$C$611,MATCH('3. Pollutant Emissions - EF'!B207,'DEQ Pollutant List'!$B$7:$B$611,0))),"")</f>
        <v>Silica, crystalline (respirable)</v>
      </c>
      <c r="D207" s="115">
        <f>IFERROR(IF(OR($B207="",$B207="No CAS"),INDEX('DEQ Pollutant List'!$A$7:$A$611,MATCH($C207,'DEQ Pollutant List'!$C$7:$C$611,0)),INDEX('DEQ Pollutant List'!$A$7:$A$611,MATCH($B207,'DEQ Pollutant List'!$B$7:$B$611,0))),"")</f>
        <v>579</v>
      </c>
      <c r="E207" s="101" t="s">
        <v>1432</v>
      </c>
      <c r="F207" s="102">
        <v>1.7100000000000016E-5</v>
      </c>
      <c r="G207" s="103">
        <v>1.7100000000000016E-5</v>
      </c>
      <c r="H207" s="83" t="s">
        <v>1458</v>
      </c>
      <c r="I207" s="104" t="s">
        <v>1459</v>
      </c>
      <c r="J207" s="102" t="s">
        <v>1435</v>
      </c>
      <c r="K207" s="105">
        <v>0.51759990000000045</v>
      </c>
      <c r="L207" s="83" t="s">
        <v>1414</v>
      </c>
      <c r="M207" s="102" t="s">
        <v>1435</v>
      </c>
      <c r="N207" s="105">
        <v>1.9904400000000022E-3</v>
      </c>
      <c r="O207" s="83" t="s">
        <v>1414</v>
      </c>
    </row>
    <row r="208" spans="1:15" x14ac:dyDescent="0.35">
      <c r="A208" s="79" t="s">
        <v>1423</v>
      </c>
      <c r="B208" s="100" t="s">
        <v>949</v>
      </c>
      <c r="C208" s="81" t="str">
        <f>IFERROR(IF(B208="No CAS","",INDEX('DEQ Pollutant List'!$C$7:$C$611,MATCH('3. Pollutant Emissions - EF'!B208,'DEQ Pollutant List'!$B$7:$B$611,0))),"")</f>
        <v>Silica, crystalline (respirable)</v>
      </c>
      <c r="D208" s="115">
        <f>IFERROR(IF(OR($B208="",$B208="No CAS"),INDEX('DEQ Pollutant List'!$A$7:$A$611,MATCH($C208,'DEQ Pollutant List'!$C$7:$C$611,0)),INDEX('DEQ Pollutant List'!$A$7:$A$611,MATCH($B208,'DEQ Pollutant List'!$B$7:$B$611,0))),"")</f>
        <v>579</v>
      </c>
      <c r="E208" s="101" t="s">
        <v>1432</v>
      </c>
      <c r="F208" s="102">
        <v>9.9000000000000069E-6</v>
      </c>
      <c r="G208" s="103">
        <v>9.9000000000000069E-6</v>
      </c>
      <c r="H208" s="83" t="s">
        <v>1458</v>
      </c>
      <c r="I208" s="104" t="s">
        <v>1459</v>
      </c>
      <c r="J208" s="102" t="s">
        <v>1435</v>
      </c>
      <c r="K208" s="105">
        <v>0.15704370000000012</v>
      </c>
      <c r="L208" s="83" t="s">
        <v>1414</v>
      </c>
      <c r="M208" s="102" t="s">
        <v>1435</v>
      </c>
      <c r="N208" s="105">
        <v>6.0390000000000053E-4</v>
      </c>
      <c r="O208" s="83" t="s">
        <v>1414</v>
      </c>
    </row>
    <row r="209" spans="1:15" x14ac:dyDescent="0.35">
      <c r="A209" s="79" t="s">
        <v>1425</v>
      </c>
      <c r="B209" s="100" t="s">
        <v>949</v>
      </c>
      <c r="C209" s="81" t="str">
        <f>IFERROR(IF(B209="No CAS","",INDEX('DEQ Pollutant List'!$C$7:$C$611,MATCH('3. Pollutant Emissions - EF'!B209,'DEQ Pollutant List'!$B$7:$B$611,0))),"")</f>
        <v>Silica, crystalline (respirable)</v>
      </c>
      <c r="D209" s="115">
        <f>IFERROR(IF(OR($B209="",$B209="No CAS"),INDEX('DEQ Pollutant List'!$A$7:$A$611,MATCH($C209,'DEQ Pollutant List'!$C$7:$C$611,0)),INDEX('DEQ Pollutant List'!$A$7:$A$611,MATCH($B209,'DEQ Pollutant List'!$B$7:$B$611,0))),"")</f>
        <v>579</v>
      </c>
      <c r="E209" s="101" t="s">
        <v>1432</v>
      </c>
      <c r="F209" s="102">
        <v>6.4800000000000066E-6</v>
      </c>
      <c r="G209" s="103">
        <v>6.4800000000000066E-6</v>
      </c>
      <c r="H209" s="83" t="s">
        <v>1458</v>
      </c>
      <c r="I209" s="104" t="s">
        <v>1459</v>
      </c>
      <c r="J209" s="102" t="s">
        <v>1435</v>
      </c>
      <c r="K209" s="105">
        <v>12.186437040000012</v>
      </c>
      <c r="L209" s="83" t="s">
        <v>1414</v>
      </c>
      <c r="M209" s="102" t="s">
        <v>1435</v>
      </c>
      <c r="N209" s="105">
        <v>4.6871136000000042E-2</v>
      </c>
      <c r="O209" s="83" t="s">
        <v>1414</v>
      </c>
    </row>
    <row r="210" spans="1:15" x14ac:dyDescent="0.3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3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3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3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3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3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3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3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3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3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3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3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3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3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3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3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3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3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3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3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3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3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3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3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3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3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3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3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3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3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3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3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3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3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3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3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3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3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3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3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3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3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3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3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3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3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3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3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3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3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3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3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3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3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3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3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3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3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3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3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3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3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3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3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3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3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3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5" t="s">
        <v>1138</v>
      </c>
      <c r="B501" s="236"/>
      <c r="C501" s="236"/>
      <c r="D501" s="236"/>
      <c r="E501" s="236"/>
      <c r="F501" s="236"/>
      <c r="G501" s="236"/>
      <c r="H501" s="236"/>
      <c r="I501" s="236"/>
      <c r="J501" s="236"/>
      <c r="K501" s="236"/>
      <c r="L501" s="236"/>
      <c r="M501" s="236"/>
      <c r="N501" s="236"/>
      <c r="O501" s="237"/>
    </row>
    <row r="502" spans="1:15" x14ac:dyDescent="0.35">
      <c r="A502" s="238"/>
      <c r="B502" s="239"/>
      <c r="C502" s="239"/>
      <c r="D502" s="239"/>
      <c r="E502" s="239"/>
      <c r="F502" s="239"/>
      <c r="G502" s="239"/>
      <c r="H502" s="239"/>
      <c r="I502" s="239"/>
      <c r="J502" s="239"/>
      <c r="K502" s="239"/>
      <c r="L502" s="239"/>
      <c r="M502" s="239"/>
      <c r="N502" s="239"/>
      <c r="O502" s="240"/>
    </row>
    <row r="503" spans="1:15" ht="15" thickBot="1" x14ac:dyDescent="0.4">
      <c r="A503" s="241"/>
      <c r="B503" s="242"/>
      <c r="C503" s="242"/>
      <c r="D503" s="242"/>
      <c r="E503" s="242"/>
      <c r="F503" s="242"/>
      <c r="G503" s="242"/>
      <c r="H503" s="242"/>
      <c r="I503" s="242"/>
      <c r="J503" s="242"/>
      <c r="K503" s="242"/>
      <c r="L503" s="242"/>
      <c r="M503" s="242"/>
      <c r="N503" s="242"/>
      <c r="O503" s="243"/>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6" sqref="A16:R20"/>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2" t="s">
        <v>1082</v>
      </c>
      <c r="B10" s="273"/>
      <c r="C10" s="273"/>
      <c r="D10" s="274"/>
      <c r="E10" s="225" t="s">
        <v>1087</v>
      </c>
      <c r="F10" s="226"/>
      <c r="G10" s="276" t="s">
        <v>1084</v>
      </c>
      <c r="H10" s="276"/>
      <c r="I10" s="276"/>
      <c r="J10" s="276"/>
      <c r="K10" s="276"/>
      <c r="L10" s="277"/>
      <c r="M10" s="275" t="s">
        <v>1085</v>
      </c>
      <c r="N10" s="276"/>
      <c r="O10" s="276"/>
      <c r="P10" s="276"/>
      <c r="Q10" s="276"/>
      <c r="R10" s="277"/>
    </row>
    <row r="11" spans="1:18" ht="20.149999999999999" customHeight="1" thickBot="1" x14ac:dyDescent="0.4">
      <c r="A11" s="270" t="s">
        <v>1185</v>
      </c>
      <c r="B11" s="250" t="s">
        <v>1080</v>
      </c>
      <c r="C11" s="280" t="s">
        <v>1103</v>
      </c>
      <c r="D11" s="278" t="s">
        <v>1081</v>
      </c>
      <c r="E11" s="223" t="s">
        <v>11</v>
      </c>
      <c r="F11" s="216" t="s">
        <v>1086</v>
      </c>
      <c r="G11" s="221" t="s">
        <v>1155</v>
      </c>
      <c r="H11" s="221"/>
      <c r="I11" s="222"/>
      <c r="J11" s="206" t="s">
        <v>1198</v>
      </c>
      <c r="K11" s="207"/>
      <c r="L11" s="208"/>
      <c r="M11" s="220" t="s">
        <v>1155</v>
      </c>
      <c r="N11" s="221"/>
      <c r="O11" s="222"/>
      <c r="P11" s="206" t="s">
        <v>1198</v>
      </c>
      <c r="Q11" s="207"/>
      <c r="R11" s="208"/>
    </row>
    <row r="12" spans="1:18" ht="45" customHeight="1" thickBot="1" x14ac:dyDescent="0.4">
      <c r="A12" s="271"/>
      <c r="B12" s="252"/>
      <c r="C12" s="281"/>
      <c r="D12" s="279"/>
      <c r="E12" s="224"/>
      <c r="F12" s="217"/>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1460</v>
      </c>
      <c r="B16" s="133" t="s">
        <v>1461</v>
      </c>
      <c r="C16" s="81" t="s">
        <v>1462</v>
      </c>
      <c r="D16" s="84" t="s">
        <v>1463</v>
      </c>
      <c r="E16" s="82" t="s">
        <v>1129</v>
      </c>
      <c r="F16" s="83" t="s">
        <v>1460</v>
      </c>
      <c r="G16" s="82">
        <v>0</v>
      </c>
      <c r="H16" s="134">
        <v>0</v>
      </c>
      <c r="I16" s="83" t="s">
        <v>1414</v>
      </c>
      <c r="J16" s="82">
        <v>0</v>
      </c>
      <c r="K16" s="134">
        <v>0</v>
      </c>
      <c r="L16" s="83" t="s">
        <v>1414</v>
      </c>
      <c r="M16" s="82" t="s">
        <v>1435</v>
      </c>
      <c r="N16" s="134" t="s">
        <v>1414</v>
      </c>
      <c r="O16" s="83" t="s">
        <v>1414</v>
      </c>
      <c r="P16" s="82" t="s">
        <v>1435</v>
      </c>
      <c r="Q16" s="134" t="s">
        <v>1414</v>
      </c>
      <c r="R16" s="83" t="s">
        <v>1414</v>
      </c>
    </row>
    <row r="17" spans="1:18" x14ac:dyDescent="0.35">
      <c r="A17" s="79" t="s">
        <v>1460</v>
      </c>
      <c r="B17" s="133" t="s">
        <v>1461</v>
      </c>
      <c r="C17" s="81" t="s">
        <v>1464</v>
      </c>
      <c r="D17" s="84" t="s">
        <v>1465</v>
      </c>
      <c r="E17" s="82" t="s">
        <v>1129</v>
      </c>
      <c r="F17" s="83" t="s">
        <v>1460</v>
      </c>
      <c r="G17" s="82">
        <v>38</v>
      </c>
      <c r="H17" s="134">
        <v>53</v>
      </c>
      <c r="I17" s="83" t="s">
        <v>1414</v>
      </c>
      <c r="J17" s="82">
        <v>0.15</v>
      </c>
      <c r="K17" s="134">
        <v>0.23</v>
      </c>
      <c r="L17" s="83" t="s">
        <v>1414</v>
      </c>
      <c r="M17" s="82" t="s">
        <v>1435</v>
      </c>
      <c r="N17" s="134" t="s">
        <v>1414</v>
      </c>
      <c r="O17" s="83" t="s">
        <v>1414</v>
      </c>
      <c r="P17" s="82" t="s">
        <v>1435</v>
      </c>
      <c r="Q17" s="134" t="s">
        <v>1414</v>
      </c>
      <c r="R17" s="83" t="s">
        <v>1414</v>
      </c>
    </row>
    <row r="18" spans="1:18" x14ac:dyDescent="0.35">
      <c r="A18" s="79" t="s">
        <v>1466</v>
      </c>
      <c r="B18" s="133" t="s">
        <v>1467</v>
      </c>
      <c r="C18" s="81" t="s">
        <v>1468</v>
      </c>
      <c r="D18" s="84" t="s">
        <v>1469</v>
      </c>
      <c r="E18" s="82" t="s">
        <v>1470</v>
      </c>
      <c r="F18" s="83" t="s">
        <v>1471</v>
      </c>
      <c r="G18" s="82">
        <v>11800</v>
      </c>
      <c r="H18" s="134">
        <v>16759</v>
      </c>
      <c r="I18" s="83" t="s">
        <v>1414</v>
      </c>
      <c r="J18" s="82">
        <v>45.4</v>
      </c>
      <c r="K18" s="134">
        <v>64.5</v>
      </c>
      <c r="L18" s="83" t="s">
        <v>1414</v>
      </c>
      <c r="M18" s="82" t="s">
        <v>1435</v>
      </c>
      <c r="N18" s="134" t="s">
        <v>1414</v>
      </c>
      <c r="O18" s="83" t="s">
        <v>1414</v>
      </c>
      <c r="P18" s="82" t="s">
        <v>1435</v>
      </c>
      <c r="Q18" s="134" t="s">
        <v>1414</v>
      </c>
      <c r="R18" s="83" t="s">
        <v>1414</v>
      </c>
    </row>
    <row r="19" spans="1:18" x14ac:dyDescent="0.35">
      <c r="A19" s="79" t="s">
        <v>1466</v>
      </c>
      <c r="B19" s="133" t="s">
        <v>1472</v>
      </c>
      <c r="C19" s="81" t="s">
        <v>1473</v>
      </c>
      <c r="D19" s="84" t="s">
        <v>1474</v>
      </c>
      <c r="E19" s="82" t="s">
        <v>1470</v>
      </c>
      <c r="F19" s="83" t="s">
        <v>1471</v>
      </c>
      <c r="G19" s="82">
        <v>3600</v>
      </c>
      <c r="H19" s="134">
        <v>5113</v>
      </c>
      <c r="I19" s="83" t="s">
        <v>1414</v>
      </c>
      <c r="J19" s="82">
        <v>13.8</v>
      </c>
      <c r="K19" s="134">
        <v>19.7</v>
      </c>
      <c r="L19" s="83" t="s">
        <v>1414</v>
      </c>
      <c r="M19" s="82" t="s">
        <v>1435</v>
      </c>
      <c r="N19" s="134" t="s">
        <v>1414</v>
      </c>
      <c r="O19" s="83" t="s">
        <v>1414</v>
      </c>
      <c r="P19" s="82" t="s">
        <v>1435</v>
      </c>
      <c r="Q19" s="134" t="s">
        <v>1414</v>
      </c>
      <c r="R19" s="83" t="s">
        <v>1414</v>
      </c>
    </row>
    <row r="20" spans="1:18" x14ac:dyDescent="0.35">
      <c r="A20" s="79" t="s">
        <v>1466</v>
      </c>
      <c r="B20" s="133" t="s">
        <v>1475</v>
      </c>
      <c r="C20" s="81" t="s">
        <v>1476</v>
      </c>
      <c r="D20" s="84" t="s">
        <v>1477</v>
      </c>
      <c r="E20" s="82" t="s">
        <v>1470</v>
      </c>
      <c r="F20" s="83" t="s">
        <v>1471</v>
      </c>
      <c r="G20" s="82">
        <v>9000</v>
      </c>
      <c r="H20" s="134">
        <v>12782</v>
      </c>
      <c r="I20" s="83" t="s">
        <v>1414</v>
      </c>
      <c r="J20" s="82">
        <v>34.6</v>
      </c>
      <c r="K20" s="134">
        <v>49.2</v>
      </c>
      <c r="L20" s="83" t="s">
        <v>1414</v>
      </c>
      <c r="M20" s="82" t="s">
        <v>1435</v>
      </c>
      <c r="N20" s="134" t="s">
        <v>1414</v>
      </c>
      <c r="O20" s="83" t="s">
        <v>1414</v>
      </c>
      <c r="P20" s="82" t="s">
        <v>1435</v>
      </c>
      <c r="Q20" s="134" t="s">
        <v>1414</v>
      </c>
      <c r="R20" s="83" t="s">
        <v>1414</v>
      </c>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32" sqref="H32"/>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29" t="s">
        <v>1194</v>
      </c>
      <c r="J9" s="230"/>
      <c r="K9" s="230"/>
      <c r="L9" s="230"/>
      <c r="M9" s="230"/>
      <c r="N9" s="231"/>
    </row>
    <row r="10" spans="1:14" ht="18" thickBot="1" x14ac:dyDescent="0.4">
      <c r="A10" s="244" t="s">
        <v>1185</v>
      </c>
      <c r="B10" s="283" t="s">
        <v>1103</v>
      </c>
      <c r="C10" s="285" t="s">
        <v>1083</v>
      </c>
      <c r="D10" s="286"/>
      <c r="E10" s="287"/>
      <c r="F10" s="254" t="s">
        <v>1201</v>
      </c>
      <c r="G10" s="255"/>
      <c r="H10" s="282"/>
      <c r="I10" s="220" t="s">
        <v>1193</v>
      </c>
      <c r="J10" s="221"/>
      <c r="K10" s="222"/>
      <c r="L10" s="206" t="s">
        <v>1153</v>
      </c>
      <c r="M10" s="207"/>
      <c r="N10" s="208"/>
    </row>
    <row r="11" spans="1:14" ht="20.149999999999999" customHeight="1" thickBot="1" x14ac:dyDescent="0.4">
      <c r="A11" s="246"/>
      <c r="B11" s="284"/>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tr">
        <f>'[1]4. Material Balance Activities'!$A$16</f>
        <v>PATTERN</v>
      </c>
      <c r="B19" s="133" t="str">
        <f>'[1]4. Material Balance Activities'!$C$16</f>
        <v>Urethane</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5.5E-2</v>
      </c>
      <c r="H19" s="196" t="s">
        <v>1414</v>
      </c>
      <c r="I19" s="102" t="s">
        <v>1435</v>
      </c>
      <c r="J19" s="105">
        <v>35.325314474999999</v>
      </c>
      <c r="K19" s="83" t="s">
        <v>1414</v>
      </c>
      <c r="L19" s="102" t="s">
        <v>1435</v>
      </c>
      <c r="M19" s="105">
        <v>0.13714533855000002</v>
      </c>
      <c r="N19" s="83" t="s">
        <v>1414</v>
      </c>
    </row>
    <row r="20" spans="1:14" x14ac:dyDescent="0.35">
      <c r="A20" s="79" t="str">
        <f>'[1]4. Material Balance Activities'!$A$16</f>
        <v>PATTERN</v>
      </c>
      <c r="B20" s="133" t="str">
        <f>'[1]4. Material Balance Activities'!$C$16</f>
        <v>Urethane</v>
      </c>
      <c r="C20" s="137" t="s">
        <v>1044</v>
      </c>
      <c r="D20" s="81" t="str">
        <f>IFERROR(IF(C20="No CAS","",INDEX('DEQ Pollutant List'!$C$7:$C$611,MATCH('5. Pollutant Emissions - MB'!C20,'DEQ Pollutant List'!$B$7:$B$611,0))),"")</f>
        <v>1,2,4-Trimethylbenzene</v>
      </c>
      <c r="E20" s="115">
        <f>IFERROR(IF(OR($C20="",$C20="No CAS"),INDEX('DEQ Pollutant List'!$A$7:$A$611,MATCH($D20,'DEQ Pollutant List'!$C$7:$C$611,0)),INDEX('DEQ Pollutant List'!$A$7:$A$611,MATCH($C20,'DEQ Pollutant List'!$B$7:$B$611,0))),"")</f>
        <v>614</v>
      </c>
      <c r="F20" s="138">
        <v>0</v>
      </c>
      <c r="G20" s="139">
        <v>5.5E-2</v>
      </c>
      <c r="H20" s="104" t="s">
        <v>1414</v>
      </c>
      <c r="I20" s="102" t="s">
        <v>1435</v>
      </c>
      <c r="J20" s="105">
        <v>35.325314474999999</v>
      </c>
      <c r="K20" s="83"/>
      <c r="L20" s="102" t="s">
        <v>1435</v>
      </c>
      <c r="M20" s="105">
        <v>0.13714533855000002</v>
      </c>
      <c r="N20" s="83"/>
    </row>
    <row r="21" spans="1:14" x14ac:dyDescent="0.35">
      <c r="A21" s="79" t="str">
        <f>'[1]4. Material Balance Activities'!$A$16</f>
        <v>PATTERN</v>
      </c>
      <c r="B21" s="133" t="str">
        <f>'[1]4. Material Balance Activities'!$C$17</f>
        <v>Mar-Proof H/S Lacquer Sanding Sealer</v>
      </c>
      <c r="C21" s="137" t="s">
        <v>137</v>
      </c>
      <c r="D21" s="81" t="s">
        <v>1478</v>
      </c>
      <c r="E21" s="115">
        <f>IFERROR(IF(OR($C21="",$C21="No CAS"),INDEX('DEQ Pollutant List'!$A$7:$A$611,MATCH($D21,'DEQ Pollutant List'!$C$7:$C$611,0)),INDEX('DEQ Pollutant List'!$A$7:$A$611,MATCH($C21,'DEQ Pollutant List'!$B$7:$B$611,0))),"")</f>
        <v>333</v>
      </c>
      <c r="F21" s="138">
        <v>0</v>
      </c>
      <c r="G21" s="139">
        <v>0.17499999999999999</v>
      </c>
      <c r="H21" s="104" t="s">
        <v>1414</v>
      </c>
      <c r="I21" s="102" t="s">
        <v>1435</v>
      </c>
      <c r="J21" s="105">
        <v>9.2609999999999992</v>
      </c>
      <c r="K21" s="83" t="s">
        <v>1414</v>
      </c>
      <c r="L21" s="102" t="s">
        <v>1435</v>
      </c>
      <c r="M21" s="105">
        <v>3.9689999999999996E-2</v>
      </c>
      <c r="N21" s="83" t="s">
        <v>1414</v>
      </c>
    </row>
    <row r="22" spans="1:14" x14ac:dyDescent="0.35">
      <c r="A22" s="79" t="str">
        <f>'[1]4. Material Balance Activities'!$A$16</f>
        <v>PATTERN</v>
      </c>
      <c r="B22" s="133" t="str">
        <f>'[1]4. Material Balance Activities'!$C$17</f>
        <v>Mar-Proof H/S Lacquer Sanding Sealer</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0.17499999999999999</v>
      </c>
      <c r="H22" s="104" t="s">
        <v>1414</v>
      </c>
      <c r="I22" s="102" t="s">
        <v>1435</v>
      </c>
      <c r="J22" s="105">
        <v>9.2609999999999992</v>
      </c>
      <c r="K22" s="83" t="s">
        <v>1414</v>
      </c>
      <c r="L22" s="102" t="s">
        <v>1435</v>
      </c>
      <c r="M22" s="105">
        <v>3.9689999999999996E-2</v>
      </c>
      <c r="N22" s="83" t="s">
        <v>1414</v>
      </c>
    </row>
    <row r="23" spans="1:14" x14ac:dyDescent="0.35">
      <c r="A23" s="79" t="str">
        <f>'[1]4. Material Balance Activities'!$A$16</f>
        <v>PATTERN</v>
      </c>
      <c r="B23" s="133" t="str">
        <f>'[1]4. Material Balance Activities'!$C$17</f>
        <v>Mar-Proof H/S Lacquer Sanding Sealer</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0.05</v>
      </c>
      <c r="H23" s="104" t="s">
        <v>1414</v>
      </c>
      <c r="I23" s="102" t="s">
        <v>1435</v>
      </c>
      <c r="J23" s="105">
        <v>2.6459999999999999</v>
      </c>
      <c r="K23" s="83" t="s">
        <v>1414</v>
      </c>
      <c r="L23" s="102" t="s">
        <v>1435</v>
      </c>
      <c r="M23" s="105">
        <v>1.1339999999999999E-2</v>
      </c>
      <c r="N23" s="83" t="s">
        <v>1414</v>
      </c>
    </row>
    <row r="24" spans="1:14" x14ac:dyDescent="0.35">
      <c r="A24" s="79" t="str">
        <f>'[1]4. Material Balance Activities'!$A$16</f>
        <v>PATTERN</v>
      </c>
      <c r="B24" s="133" t="str">
        <f>'[1]4. Material Balance Activities'!$C$17</f>
        <v>Mar-Proof H/S Lacquer Sanding Sealer</v>
      </c>
      <c r="C24" s="137" t="s">
        <v>142</v>
      </c>
      <c r="D24" s="81" t="str">
        <f>IFERROR(IF(C24="No CAS","",INDEX('DEQ Pollutant List'!$C$7:$C$611,MATCH('5. Pollutant Emissions - MB'!C24,'DEQ Pollutant List'!$B$7:$B$611,0))),"")</f>
        <v>n-Butyl alcohol</v>
      </c>
      <c r="E24" s="115">
        <f>IFERROR(IF(OR($C24="",$C24="No CAS"),INDEX('DEQ Pollutant List'!$A$7:$A$611,MATCH($D24,'DEQ Pollutant List'!$C$7:$C$611,0)),INDEX('DEQ Pollutant List'!$A$7:$A$611,MATCH($C24,'DEQ Pollutant List'!$B$7:$B$611,0))),"")</f>
        <v>78</v>
      </c>
      <c r="F24" s="138">
        <v>0</v>
      </c>
      <c r="G24" s="139">
        <v>0.05</v>
      </c>
      <c r="H24" s="104" t="s">
        <v>1414</v>
      </c>
      <c r="I24" s="102" t="s">
        <v>1435</v>
      </c>
      <c r="J24" s="105">
        <v>2.6459999999999999</v>
      </c>
      <c r="K24" s="83" t="s">
        <v>1414</v>
      </c>
      <c r="L24" s="102" t="s">
        <v>1435</v>
      </c>
      <c r="M24" s="105">
        <v>1.1339999999999999E-2</v>
      </c>
      <c r="N24" s="83" t="s">
        <v>1414</v>
      </c>
    </row>
    <row r="25" spans="1:14" x14ac:dyDescent="0.35">
      <c r="A25" s="79" t="str">
        <f>'[1]4. Material Balance Activities'!$A$18</f>
        <v>MOLD</v>
      </c>
      <c r="B25" s="133" t="str">
        <f>'[1]4. Material Balance Activities'!$C$18</f>
        <v>Velvacoat ST 803</v>
      </c>
      <c r="C25" s="137" t="s">
        <v>506</v>
      </c>
      <c r="D25" s="81" t="str">
        <f>IFERROR(IF(C25="No CAS","",INDEX('DEQ Pollutant List'!$C$7:$C$611,MATCH('5. Pollutant Emissions - MB'!C25,'DEQ Pollutant List'!$B$7:$B$611,0))),"")</f>
        <v>Isopropyl alcohol</v>
      </c>
      <c r="E25" s="115">
        <f>IFERROR(IF(OR($C25="",$C25="No CAS"),INDEX('DEQ Pollutant List'!$A$7:$A$611,MATCH($D25,'DEQ Pollutant List'!$C$7:$C$611,0)),INDEX('DEQ Pollutant List'!$A$7:$A$611,MATCH($C25,'DEQ Pollutant List'!$B$7:$B$611,0))),"")</f>
        <v>302</v>
      </c>
      <c r="F25" s="138">
        <v>0</v>
      </c>
      <c r="G25" s="139">
        <v>0.25</v>
      </c>
      <c r="H25" s="104" t="s">
        <v>1414</v>
      </c>
      <c r="I25" s="102" t="s">
        <v>1435</v>
      </c>
      <c r="J25" s="105">
        <v>4189.75</v>
      </c>
      <c r="K25" s="83" t="s">
        <v>1414</v>
      </c>
      <c r="L25" s="102" t="s">
        <v>1435</v>
      </c>
      <c r="M25" s="105">
        <v>16.125</v>
      </c>
      <c r="N25" s="83" t="s">
        <v>1414</v>
      </c>
    </row>
    <row r="26" spans="1:14" x14ac:dyDescent="0.35">
      <c r="A26" s="79" t="str">
        <f>'[1]4. Material Balance Activities'!$A$18</f>
        <v>MOLD</v>
      </c>
      <c r="B26" s="133" t="str">
        <f>'[1]4. Material Balance Activities'!$C$19</f>
        <v>Isomol 780</v>
      </c>
      <c r="C26" s="137" t="s">
        <v>506</v>
      </c>
      <c r="D26" s="81" t="str">
        <f>IFERROR(IF(C26="No CAS","",INDEX('DEQ Pollutant List'!$C$7:$C$611,MATCH('5. Pollutant Emissions - MB'!C26,'DEQ Pollutant List'!$B$7:$B$611,0))),"")</f>
        <v>Isopropyl alcohol</v>
      </c>
      <c r="E26" s="115">
        <f>IFERROR(IF(OR($C26="",$C26="No CAS"),INDEX('DEQ Pollutant List'!$A$7:$A$611,MATCH($D26,'DEQ Pollutant List'!$C$7:$C$611,0)),INDEX('DEQ Pollutant List'!$A$7:$A$611,MATCH($C26,'DEQ Pollutant List'!$B$7:$B$611,0))),"")</f>
        <v>302</v>
      </c>
      <c r="F26" s="138">
        <v>0</v>
      </c>
      <c r="G26" s="139">
        <v>0.27500000000000002</v>
      </c>
      <c r="H26" s="104" t="s">
        <v>1414</v>
      </c>
      <c r="I26" s="102" t="s">
        <v>1435</v>
      </c>
      <c r="J26" s="105">
        <v>1406.075</v>
      </c>
      <c r="K26" s="83" t="s">
        <v>1414</v>
      </c>
      <c r="L26" s="102" t="s">
        <v>1435</v>
      </c>
      <c r="M26" s="105">
        <v>5.4175000000000004</v>
      </c>
      <c r="N26" s="83" t="s">
        <v>1414</v>
      </c>
    </row>
    <row r="27" spans="1:14" x14ac:dyDescent="0.35">
      <c r="A27" s="79" t="str">
        <f>'[1]4. Material Balance Activities'!$A$18</f>
        <v>MOLD</v>
      </c>
      <c r="B27" s="133" t="str">
        <f>'[1]4. Material Balance Activities'!$C$20</f>
        <v>BET'R SHELL CeraBeads</v>
      </c>
      <c r="C27" s="137" t="s">
        <v>693</v>
      </c>
      <c r="D27" s="81" t="str">
        <f>IFERROR(IF(C27="No CAS","",INDEX('DEQ Pollutant List'!$C$7:$C$611,MATCH('5. Pollutant Emissions - MB'!C27,'DEQ Pollutant List'!$B$7:$B$611,0))),"")</f>
        <v>Phenol</v>
      </c>
      <c r="E27" s="115">
        <f>IFERROR(IF(OR($C27="",$C27="No CAS"),INDEX('DEQ Pollutant List'!$A$7:$A$611,MATCH($D27,'DEQ Pollutant List'!$C$7:$C$611,0)),INDEX('DEQ Pollutant List'!$A$7:$A$611,MATCH($C27,'DEQ Pollutant List'!$B$7:$B$611,0))),"")</f>
        <v>497</v>
      </c>
      <c r="F27" s="138">
        <v>0</v>
      </c>
      <c r="G27" s="139">
        <v>1E-4</v>
      </c>
      <c r="H27" s="104" t="s">
        <v>1414</v>
      </c>
      <c r="I27" s="102" t="s">
        <v>1435</v>
      </c>
      <c r="J27" s="105">
        <v>1.2782</v>
      </c>
      <c r="K27" s="83" t="s">
        <v>1414</v>
      </c>
      <c r="L27" s="102" t="s">
        <v>1435</v>
      </c>
      <c r="M27" s="105">
        <v>4.9200000000000008E-3</v>
      </c>
      <c r="N27" s="83" t="s">
        <v>1414</v>
      </c>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5" t="s">
        <v>1138</v>
      </c>
      <c r="B501" s="236"/>
      <c r="C501" s="236"/>
      <c r="D501" s="236"/>
      <c r="E501" s="236"/>
      <c r="F501" s="236"/>
      <c r="G501" s="236"/>
      <c r="H501" s="236"/>
      <c r="I501" s="236"/>
      <c r="J501" s="236"/>
      <c r="K501" s="236"/>
      <c r="L501" s="236"/>
      <c r="M501" s="236"/>
      <c r="N501" s="236"/>
    </row>
    <row r="502" spans="1:14" x14ac:dyDescent="0.35">
      <c r="A502" s="238"/>
      <c r="B502" s="239"/>
      <c r="C502" s="239"/>
      <c r="D502" s="239"/>
      <c r="E502" s="239"/>
      <c r="F502" s="239"/>
      <c r="G502" s="239"/>
      <c r="H502" s="239"/>
      <c r="I502" s="239"/>
      <c r="J502" s="239"/>
      <c r="K502" s="239"/>
      <c r="L502" s="239"/>
      <c r="M502" s="239"/>
      <c r="N502" s="239"/>
    </row>
    <row r="503" spans="1:14" ht="15" thickBot="1" x14ac:dyDescent="0.4">
      <c r="A503" s="241"/>
      <c r="B503" s="242"/>
      <c r="C503" s="242"/>
      <c r="D503" s="242"/>
      <c r="E503" s="242"/>
      <c r="F503" s="242"/>
      <c r="G503" s="242"/>
      <c r="H503" s="242"/>
      <c r="I503" s="242"/>
      <c r="J503" s="242"/>
      <c r="K503" s="242"/>
      <c r="L503" s="242"/>
      <c r="M503" s="242"/>
      <c r="N503" s="24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634698EE-57B6-4238-BE7F-5A5B88C3F8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2023-01-11T22:55:18Z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