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deqhq1\AQCOMMON\CleanerAirOR\Facility Files\Existing facilities\030016_Wolf Steel Foundry\Emissions Inventory\28Apr2023 Submittals\"/>
    </mc:Choice>
  </mc:AlternateContent>
  <xr:revisionPtr revIDLastSave="0" documentId="13_ncr:1_{630504CF-D5CD-49D1-98BF-003F3A1BCD64}" xr6:coauthVersionLast="47" xr6:coauthVersionMax="47" xr10:uidLastSave="{00000000-0000-0000-0000-000000000000}"/>
  <bookViews>
    <workbookView xWindow="-120" yWindow="-120" windowWidth="29040" windowHeight="1584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3" i="11" l="1"/>
  <c r="M83" i="9"/>
  <c r="J27" i="9"/>
  <c r="N246" i="9"/>
  <c r="M246" i="9"/>
  <c r="K246" i="9"/>
  <c r="J246" i="9"/>
  <c r="N245" i="9"/>
  <c r="M245" i="9"/>
  <c r="K245" i="9"/>
  <c r="J245" i="9"/>
  <c r="N244" i="9"/>
  <c r="M244" i="9"/>
  <c r="K244" i="9"/>
  <c r="J244" i="9"/>
  <c r="N243" i="9"/>
  <c r="M243" i="9"/>
  <c r="K243" i="9"/>
  <c r="J243" i="9"/>
  <c r="N242" i="9"/>
  <c r="M242" i="9"/>
  <c r="K242" i="9"/>
  <c r="J242" i="9"/>
  <c r="N241" i="9"/>
  <c r="M241" i="9"/>
  <c r="K241" i="9"/>
  <c r="J241" i="9"/>
  <c r="N240" i="9"/>
  <c r="M240" i="9"/>
  <c r="K240" i="9"/>
  <c r="J240" i="9"/>
  <c r="N239" i="9"/>
  <c r="M239" i="9"/>
  <c r="K239" i="9"/>
  <c r="J239" i="9"/>
  <c r="N238" i="9"/>
  <c r="M238" i="9"/>
  <c r="K238" i="9"/>
  <c r="J238" i="9"/>
  <c r="N237" i="9"/>
  <c r="M237" i="9"/>
  <c r="K237" i="9"/>
  <c r="J237" i="9"/>
  <c r="N236" i="9"/>
  <c r="M236" i="9"/>
  <c r="K236" i="9"/>
  <c r="J236" i="9"/>
  <c r="N235" i="9"/>
  <c r="M235" i="9"/>
  <c r="K235" i="9"/>
  <c r="J235" i="9"/>
  <c r="N234" i="9"/>
  <c r="M234" i="9"/>
  <c r="K234" i="9"/>
  <c r="J234" i="9"/>
  <c r="N233" i="9"/>
  <c r="M233" i="9"/>
  <c r="K233" i="9"/>
  <c r="J233" i="9"/>
  <c r="N232" i="9"/>
  <c r="M232" i="9"/>
  <c r="K232" i="9"/>
  <c r="J232" i="9"/>
  <c r="N231" i="9"/>
  <c r="M231" i="9"/>
  <c r="K231" i="9"/>
  <c r="J231" i="9"/>
  <c r="N230" i="9"/>
  <c r="M230" i="9"/>
  <c r="K230" i="9"/>
  <c r="J230" i="9"/>
  <c r="N229" i="9"/>
  <c r="M229" i="9"/>
  <c r="K229" i="9"/>
  <c r="J229" i="9"/>
  <c r="N228" i="9"/>
  <c r="M228" i="9"/>
  <c r="K228" i="9"/>
  <c r="J228" i="9"/>
  <c r="N227" i="9"/>
  <c r="M227" i="9"/>
  <c r="K227" i="9"/>
  <c r="J227" i="9"/>
  <c r="N226" i="9"/>
  <c r="M226" i="9"/>
  <c r="K226" i="9"/>
  <c r="J226" i="9"/>
  <c r="N225" i="9"/>
  <c r="M225" i="9"/>
  <c r="K225" i="9"/>
  <c r="J225" i="9"/>
  <c r="N224" i="9"/>
  <c r="M224" i="9"/>
  <c r="K224" i="9"/>
  <c r="J224" i="9"/>
  <c r="N223" i="9"/>
  <c r="M223" i="9"/>
  <c r="K223" i="9"/>
  <c r="J223" i="9"/>
  <c r="N222" i="9"/>
  <c r="M222" i="9"/>
  <c r="K222" i="9"/>
  <c r="J222" i="9"/>
  <c r="N221" i="9"/>
  <c r="M221" i="9"/>
  <c r="K221" i="9"/>
  <c r="J221" i="9"/>
  <c r="N220" i="9"/>
  <c r="M220" i="9"/>
  <c r="K220" i="9"/>
  <c r="J220" i="9"/>
  <c r="N219" i="9"/>
  <c r="M219" i="9"/>
  <c r="K219" i="9"/>
  <c r="J219" i="9"/>
  <c r="N218" i="9"/>
  <c r="M218" i="9"/>
  <c r="K218" i="9"/>
  <c r="J218" i="9"/>
  <c r="N217" i="9"/>
  <c r="M217" i="9"/>
  <c r="K217" i="9"/>
  <c r="J217" i="9"/>
  <c r="N216" i="9"/>
  <c r="M216" i="9"/>
  <c r="K216" i="9"/>
  <c r="J216" i="9"/>
  <c r="N215" i="9"/>
  <c r="M215" i="9"/>
  <c r="K215" i="9"/>
  <c r="J215" i="9"/>
  <c r="N214" i="9"/>
  <c r="M214" i="9"/>
  <c r="K214" i="9"/>
  <c r="J214" i="9"/>
  <c r="N213" i="9"/>
  <c r="M213" i="9"/>
  <c r="K213" i="9"/>
  <c r="J213" i="9"/>
  <c r="N212" i="9"/>
  <c r="M212" i="9"/>
  <c r="K212" i="9"/>
  <c r="J212" i="9"/>
  <c r="N211" i="9"/>
  <c r="M211" i="9"/>
  <c r="K211" i="9"/>
  <c r="J211" i="9"/>
  <c r="N210" i="9"/>
  <c r="M210" i="9"/>
  <c r="K210" i="9"/>
  <c r="J210" i="9"/>
  <c r="N209" i="9"/>
  <c r="M209" i="9"/>
  <c r="K209" i="9"/>
  <c r="J209" i="9"/>
  <c r="N208" i="9"/>
  <c r="M208" i="9"/>
  <c r="K208" i="9"/>
  <c r="J208" i="9"/>
  <c r="N207" i="9"/>
  <c r="M207" i="9"/>
  <c r="K207" i="9"/>
  <c r="J207" i="9"/>
  <c r="N206" i="9"/>
  <c r="M206" i="9"/>
  <c r="K206" i="9"/>
  <c r="J206" i="9"/>
  <c r="N205" i="9"/>
  <c r="M205" i="9"/>
  <c r="K205" i="9"/>
  <c r="J205" i="9"/>
  <c r="N204" i="9"/>
  <c r="M204" i="9"/>
  <c r="K204" i="9"/>
  <c r="J204" i="9"/>
  <c r="N203" i="9"/>
  <c r="M203" i="9"/>
  <c r="K203" i="9"/>
  <c r="J203" i="9"/>
  <c r="N202" i="9"/>
  <c r="M202" i="9"/>
  <c r="K202" i="9"/>
  <c r="J202" i="9"/>
  <c r="N201" i="9"/>
  <c r="M201" i="9"/>
  <c r="K201" i="9"/>
  <c r="J201" i="9"/>
  <c r="N200" i="9"/>
  <c r="M200" i="9"/>
  <c r="K200" i="9"/>
  <c r="J200" i="9"/>
  <c r="N199" i="9"/>
  <c r="M199" i="9"/>
  <c r="K199" i="9"/>
  <c r="J199" i="9"/>
  <c r="N198" i="9"/>
  <c r="M198" i="9"/>
  <c r="K198" i="9"/>
  <c r="J198" i="9"/>
  <c r="N197" i="9"/>
  <c r="M197" i="9"/>
  <c r="K197" i="9"/>
  <c r="J197" i="9"/>
  <c r="N196" i="9"/>
  <c r="M196" i="9"/>
  <c r="K196" i="9"/>
  <c r="J196" i="9"/>
  <c r="N195" i="9"/>
  <c r="M195" i="9"/>
  <c r="K195" i="9"/>
  <c r="J195" i="9"/>
  <c r="N194" i="9"/>
  <c r="M194" i="9"/>
  <c r="K194" i="9"/>
  <c r="J194" i="9"/>
  <c r="N193" i="9"/>
  <c r="M193" i="9"/>
  <c r="K193" i="9"/>
  <c r="J193" i="9"/>
  <c r="N192" i="9"/>
  <c r="M192" i="9"/>
  <c r="K192" i="9"/>
  <c r="J192" i="9"/>
  <c r="N191" i="9"/>
  <c r="M191" i="9"/>
  <c r="K191" i="9"/>
  <c r="J191" i="9"/>
  <c r="N190" i="9"/>
  <c r="M190" i="9"/>
  <c r="K190" i="9"/>
  <c r="J190" i="9"/>
  <c r="N189" i="9"/>
  <c r="M189" i="9"/>
  <c r="K189" i="9"/>
  <c r="J189" i="9"/>
  <c r="N188" i="9"/>
  <c r="M188" i="9"/>
  <c r="K188" i="9"/>
  <c r="J188" i="9"/>
  <c r="N187" i="9"/>
  <c r="M187" i="9"/>
  <c r="K187" i="9"/>
  <c r="J187" i="9"/>
  <c r="N186" i="9"/>
  <c r="M186" i="9"/>
  <c r="K186" i="9"/>
  <c r="J186" i="9"/>
  <c r="N185" i="9"/>
  <c r="M185" i="9"/>
  <c r="K185" i="9"/>
  <c r="J185" i="9"/>
  <c r="N184" i="9"/>
  <c r="M184" i="9"/>
  <c r="K184" i="9"/>
  <c r="J184" i="9"/>
  <c r="N183" i="9"/>
  <c r="M183" i="9"/>
  <c r="K183" i="9"/>
  <c r="J183" i="9"/>
  <c r="N182" i="9"/>
  <c r="M182" i="9"/>
  <c r="K182" i="9"/>
  <c r="J182" i="9"/>
  <c r="N181" i="9"/>
  <c r="M181" i="9"/>
  <c r="K181" i="9"/>
  <c r="J181" i="9"/>
  <c r="N180" i="9"/>
  <c r="M180" i="9"/>
  <c r="K180" i="9"/>
  <c r="J180" i="9"/>
  <c r="N179" i="9"/>
  <c r="M179" i="9"/>
  <c r="K179" i="9"/>
  <c r="J179" i="9"/>
  <c r="N178" i="9"/>
  <c r="M178" i="9"/>
  <c r="K178" i="9"/>
  <c r="J178" i="9"/>
  <c r="N177" i="9"/>
  <c r="M177" i="9"/>
  <c r="K177" i="9"/>
  <c r="J177" i="9"/>
  <c r="N176" i="9"/>
  <c r="M176" i="9"/>
  <c r="K176" i="9"/>
  <c r="J176" i="9"/>
  <c r="N175" i="9"/>
  <c r="M175" i="9"/>
  <c r="K175" i="9"/>
  <c r="J175" i="9"/>
  <c r="N174" i="9"/>
  <c r="M174" i="9"/>
  <c r="K174" i="9"/>
  <c r="J174" i="9"/>
  <c r="N173" i="9"/>
  <c r="M173" i="9"/>
  <c r="K173" i="9"/>
  <c r="J173" i="9"/>
  <c r="N172" i="9"/>
  <c r="M172" i="9"/>
  <c r="K172" i="9"/>
  <c r="J172" i="9"/>
  <c r="N171" i="9"/>
  <c r="M171" i="9"/>
  <c r="K171" i="9"/>
  <c r="J171" i="9"/>
  <c r="N170" i="9"/>
  <c r="M170" i="9"/>
  <c r="K170" i="9"/>
  <c r="J170" i="9"/>
  <c r="N169" i="9"/>
  <c r="M169" i="9"/>
  <c r="K169" i="9"/>
  <c r="J169" i="9"/>
  <c r="N168" i="9"/>
  <c r="M168" i="9"/>
  <c r="K168" i="9"/>
  <c r="J168" i="9"/>
  <c r="N167" i="9"/>
  <c r="M167" i="9"/>
  <c r="K167" i="9"/>
  <c r="J167" i="9"/>
  <c r="N166" i="9"/>
  <c r="M166" i="9"/>
  <c r="K166" i="9"/>
  <c r="J166" i="9"/>
  <c r="N165" i="9"/>
  <c r="M165" i="9"/>
  <c r="K165" i="9"/>
  <c r="J165" i="9"/>
  <c r="N164" i="9"/>
  <c r="M164" i="9"/>
  <c r="K164" i="9"/>
  <c r="J164" i="9"/>
  <c r="N163" i="9"/>
  <c r="M163" i="9"/>
  <c r="K163" i="9"/>
  <c r="J163" i="9"/>
  <c r="N162" i="9"/>
  <c r="M162" i="9"/>
  <c r="K162" i="9"/>
  <c r="J162" i="9"/>
  <c r="N161" i="9"/>
  <c r="M161" i="9"/>
  <c r="K161" i="9"/>
  <c r="J161" i="9"/>
  <c r="N160" i="9"/>
  <c r="M160" i="9"/>
  <c r="K160" i="9"/>
  <c r="J160" i="9"/>
  <c r="N159" i="9"/>
  <c r="M159" i="9"/>
  <c r="K159" i="9"/>
  <c r="J159" i="9"/>
  <c r="N158" i="9"/>
  <c r="M158" i="9"/>
  <c r="K158" i="9"/>
  <c r="J158" i="9"/>
  <c r="N157" i="9"/>
  <c r="M157" i="9"/>
  <c r="K157" i="9"/>
  <c r="J157" i="9"/>
  <c r="N156" i="9"/>
  <c r="M156" i="9"/>
  <c r="K156" i="9"/>
  <c r="J156" i="9"/>
  <c r="N155" i="9"/>
  <c r="M155" i="9"/>
  <c r="K155" i="9"/>
  <c r="J155" i="9"/>
  <c r="N154" i="9"/>
  <c r="M154" i="9"/>
  <c r="K154" i="9"/>
  <c r="J154" i="9"/>
  <c r="N153" i="9"/>
  <c r="M153" i="9"/>
  <c r="K153" i="9"/>
  <c r="J153" i="9"/>
  <c r="N152" i="9"/>
  <c r="M152" i="9"/>
  <c r="K152" i="9"/>
  <c r="J152" i="9"/>
  <c r="N151" i="9"/>
  <c r="M151" i="9"/>
  <c r="K151" i="9"/>
  <c r="J151" i="9"/>
  <c r="N150" i="9"/>
  <c r="M150" i="9"/>
  <c r="K150" i="9"/>
  <c r="J150" i="9"/>
  <c r="N149" i="9"/>
  <c r="M149" i="9"/>
  <c r="K149" i="9"/>
  <c r="J149" i="9"/>
  <c r="N148" i="9"/>
  <c r="M148" i="9"/>
  <c r="K148" i="9"/>
  <c r="J148" i="9"/>
  <c r="N147" i="9"/>
  <c r="M147" i="9"/>
  <c r="K147" i="9"/>
  <c r="J147" i="9"/>
  <c r="N146" i="9"/>
  <c r="M146" i="9"/>
  <c r="K146" i="9"/>
  <c r="J146" i="9"/>
  <c r="N145" i="9"/>
  <c r="M145" i="9"/>
  <c r="K145" i="9"/>
  <c r="J145" i="9"/>
  <c r="N144" i="9"/>
  <c r="M144" i="9"/>
  <c r="K144" i="9"/>
  <c r="J144" i="9"/>
  <c r="N143" i="9"/>
  <c r="M143" i="9"/>
  <c r="K143" i="9"/>
  <c r="J143" i="9"/>
  <c r="N142" i="9"/>
  <c r="M142" i="9"/>
  <c r="K142" i="9"/>
  <c r="J142" i="9"/>
  <c r="N141" i="9"/>
  <c r="M141" i="9"/>
  <c r="K141" i="9"/>
  <c r="J141" i="9"/>
  <c r="N140" i="9"/>
  <c r="M140" i="9"/>
  <c r="K140" i="9"/>
  <c r="J140" i="9"/>
  <c r="N139" i="9"/>
  <c r="M139" i="9"/>
  <c r="K139" i="9"/>
  <c r="J139" i="9"/>
  <c r="N138" i="9"/>
  <c r="M138" i="9"/>
  <c r="K138" i="9"/>
  <c r="J138" i="9"/>
  <c r="N137" i="9"/>
  <c r="M137" i="9"/>
  <c r="K137" i="9"/>
  <c r="J137" i="9"/>
  <c r="N136" i="9"/>
  <c r="M136" i="9"/>
  <c r="K136" i="9"/>
  <c r="J136" i="9"/>
  <c r="N135" i="9"/>
  <c r="M135" i="9"/>
  <c r="K135" i="9"/>
  <c r="J135" i="9"/>
  <c r="N134" i="9"/>
  <c r="M134" i="9"/>
  <c r="K134" i="9"/>
  <c r="J134" i="9"/>
  <c r="N133" i="9"/>
  <c r="M133" i="9"/>
  <c r="K133" i="9"/>
  <c r="J133" i="9"/>
  <c r="N132" i="9"/>
  <c r="M132" i="9"/>
  <c r="K132" i="9"/>
  <c r="J132" i="9"/>
  <c r="N131" i="9"/>
  <c r="M131" i="9"/>
  <c r="K131" i="9"/>
  <c r="J131" i="9"/>
  <c r="N130" i="9"/>
  <c r="M130" i="9"/>
  <c r="K130" i="9"/>
  <c r="J130" i="9"/>
  <c r="N129" i="9"/>
  <c r="M129" i="9"/>
  <c r="K129" i="9"/>
  <c r="J129" i="9"/>
  <c r="N128" i="9"/>
  <c r="M128" i="9"/>
  <c r="K128" i="9"/>
  <c r="J128" i="9"/>
  <c r="N127" i="9"/>
  <c r="M127" i="9"/>
  <c r="K127" i="9"/>
  <c r="J127" i="9"/>
  <c r="N126" i="9"/>
  <c r="M126" i="9"/>
  <c r="K126" i="9"/>
  <c r="J126" i="9"/>
  <c r="N125" i="9"/>
  <c r="M125" i="9"/>
  <c r="K125" i="9"/>
  <c r="J125" i="9"/>
  <c r="N124" i="9"/>
  <c r="M124" i="9"/>
  <c r="K124" i="9"/>
  <c r="J124" i="9"/>
  <c r="N123" i="9"/>
  <c r="M123" i="9"/>
  <c r="K123" i="9"/>
  <c r="J123" i="9"/>
  <c r="N122" i="9"/>
  <c r="M122" i="9"/>
  <c r="K122" i="9"/>
  <c r="J122" i="9"/>
  <c r="N112" i="9"/>
  <c r="M112" i="9"/>
  <c r="K112" i="9"/>
  <c r="J112" i="9"/>
  <c r="N111" i="9"/>
  <c r="M111" i="9"/>
  <c r="K111" i="9"/>
  <c r="J111" i="9"/>
  <c r="N110" i="9"/>
  <c r="M110" i="9"/>
  <c r="K110" i="9"/>
  <c r="J110" i="9"/>
  <c r="N109" i="9"/>
  <c r="M109" i="9"/>
  <c r="K109" i="9"/>
  <c r="J109" i="9"/>
  <c r="N108" i="9"/>
  <c r="M108" i="9"/>
  <c r="K108" i="9"/>
  <c r="J108" i="9"/>
  <c r="N107" i="9"/>
  <c r="M107" i="9"/>
  <c r="K107" i="9"/>
  <c r="J107" i="9"/>
  <c r="N106" i="9"/>
  <c r="M106" i="9"/>
  <c r="K106" i="9"/>
  <c r="J106" i="9"/>
  <c r="N105" i="9"/>
  <c r="M105" i="9"/>
  <c r="K105" i="9"/>
  <c r="J105" i="9"/>
  <c r="N104" i="9"/>
  <c r="M104" i="9"/>
  <c r="K104" i="9"/>
  <c r="J104" i="9"/>
  <c r="N103" i="9"/>
  <c r="M103" i="9"/>
  <c r="K103" i="9"/>
  <c r="J103" i="9"/>
  <c r="N121" i="9"/>
  <c r="M121" i="9"/>
  <c r="K121" i="9"/>
  <c r="J121" i="9"/>
  <c r="N120" i="9"/>
  <c r="M120" i="9"/>
  <c r="K120" i="9"/>
  <c r="J120" i="9"/>
  <c r="N119" i="9"/>
  <c r="M119" i="9"/>
  <c r="K119" i="9"/>
  <c r="J119" i="9"/>
  <c r="N118" i="9"/>
  <c r="M118" i="9"/>
  <c r="K118" i="9"/>
  <c r="J118" i="9"/>
  <c r="N117" i="9"/>
  <c r="M117" i="9"/>
  <c r="K117" i="9"/>
  <c r="J117" i="9"/>
  <c r="N116" i="9"/>
  <c r="M116" i="9"/>
  <c r="K116" i="9"/>
  <c r="J116" i="9"/>
  <c r="N115" i="9"/>
  <c r="M115" i="9"/>
  <c r="K115" i="9"/>
  <c r="J115" i="9"/>
  <c r="N114" i="9"/>
  <c r="M114" i="9"/>
  <c r="K114" i="9"/>
  <c r="J114" i="9"/>
  <c r="N113" i="9"/>
  <c r="M113" i="9"/>
  <c r="K113" i="9"/>
  <c r="J113" i="9"/>
  <c r="N102" i="9"/>
  <c r="M102" i="9"/>
  <c r="K102" i="9"/>
  <c r="J102" i="9"/>
  <c r="N101" i="9"/>
  <c r="M101" i="9"/>
  <c r="K101" i="9"/>
  <c r="J101" i="9"/>
  <c r="N100" i="9"/>
  <c r="M100" i="9"/>
  <c r="K100" i="9"/>
  <c r="J100" i="9"/>
  <c r="N99" i="9"/>
  <c r="M99" i="9"/>
  <c r="K99" i="9"/>
  <c r="J99" i="9"/>
  <c r="N98" i="9"/>
  <c r="M98" i="9"/>
  <c r="K98" i="9"/>
  <c r="J98" i="9"/>
  <c r="N97" i="9"/>
  <c r="M97" i="9"/>
  <c r="K97" i="9"/>
  <c r="J97" i="9"/>
  <c r="N96" i="9"/>
  <c r="M96" i="9"/>
  <c r="K96" i="9"/>
  <c r="J96" i="9"/>
  <c r="N95" i="9"/>
  <c r="M95" i="9"/>
  <c r="K95" i="9"/>
  <c r="J95" i="9"/>
  <c r="N94" i="9"/>
  <c r="M94" i="9"/>
  <c r="K94" i="9"/>
  <c r="J94" i="9"/>
  <c r="N93" i="9"/>
  <c r="M93" i="9"/>
  <c r="K93" i="9"/>
  <c r="J93" i="9"/>
  <c r="N92" i="9"/>
  <c r="M92" i="9"/>
  <c r="K92" i="9"/>
  <c r="J92" i="9"/>
  <c r="N91" i="9"/>
  <c r="M91" i="9"/>
  <c r="K91" i="9"/>
  <c r="J91" i="9"/>
  <c r="N90" i="9"/>
  <c r="M90" i="9"/>
  <c r="K90" i="9"/>
  <c r="J90" i="9"/>
  <c r="N89" i="9"/>
  <c r="M89" i="9"/>
  <c r="K89" i="9"/>
  <c r="J89" i="9"/>
  <c r="N88" i="9"/>
  <c r="M88" i="9"/>
  <c r="K88" i="9"/>
  <c r="J88" i="9"/>
  <c r="N87" i="9"/>
  <c r="M87" i="9"/>
  <c r="K87" i="9"/>
  <c r="J87" i="9"/>
  <c r="N86" i="9"/>
  <c r="M86" i="9"/>
  <c r="K86" i="9"/>
  <c r="J86" i="9"/>
  <c r="N85" i="9"/>
  <c r="M85" i="9"/>
  <c r="K85" i="9"/>
  <c r="J85" i="9"/>
  <c r="N84" i="9"/>
  <c r="M84" i="9"/>
  <c r="K84" i="9"/>
  <c r="J84" i="9"/>
  <c r="N83" i="9"/>
  <c r="K83" i="9"/>
  <c r="J83" i="9"/>
  <c r="N82" i="9"/>
  <c r="M82" i="9"/>
  <c r="K82" i="9"/>
  <c r="J82" i="9"/>
  <c r="N81" i="9"/>
  <c r="M81" i="9"/>
  <c r="K81" i="9"/>
  <c r="J81" i="9"/>
  <c r="N80" i="9"/>
  <c r="M80" i="9"/>
  <c r="K80" i="9"/>
  <c r="J80" i="9"/>
  <c r="N79" i="9"/>
  <c r="M79" i="9"/>
  <c r="K79" i="9"/>
  <c r="J79" i="9"/>
  <c r="N78" i="9"/>
  <c r="M78" i="9"/>
  <c r="K78" i="9"/>
  <c r="J78" i="9"/>
  <c r="N77" i="9"/>
  <c r="M77" i="9"/>
  <c r="K77" i="9"/>
  <c r="J77" i="9"/>
  <c r="N76" i="9"/>
  <c r="M76" i="9"/>
  <c r="K76" i="9"/>
  <c r="J76" i="9"/>
  <c r="N75" i="9"/>
  <c r="M75" i="9"/>
  <c r="K75" i="9"/>
  <c r="J75" i="9"/>
  <c r="N74" i="9"/>
  <c r="M74" i="9"/>
  <c r="K74" i="9"/>
  <c r="J74" i="9"/>
  <c r="N73" i="9"/>
  <c r="M73" i="9"/>
  <c r="K73" i="9"/>
  <c r="J73" i="9"/>
  <c r="N72" i="9"/>
  <c r="M72" i="9"/>
  <c r="K72" i="9"/>
  <c r="J72" i="9"/>
  <c r="N71" i="9"/>
  <c r="M71" i="9"/>
  <c r="K71" i="9"/>
  <c r="J71" i="9"/>
  <c r="N70" i="9"/>
  <c r="M70" i="9"/>
  <c r="K70" i="9"/>
  <c r="J70" i="9"/>
  <c r="N69" i="9"/>
  <c r="M69" i="9"/>
  <c r="K69" i="9"/>
  <c r="J69" i="9"/>
  <c r="N68" i="9"/>
  <c r="M68" i="9"/>
  <c r="K68" i="9"/>
  <c r="J68" i="9"/>
  <c r="N67" i="9"/>
  <c r="M67" i="9"/>
  <c r="K67" i="9"/>
  <c r="J67" i="9"/>
  <c r="N66" i="9"/>
  <c r="M66" i="9"/>
  <c r="K66" i="9"/>
  <c r="J66" i="9"/>
  <c r="N65" i="9"/>
  <c r="M65" i="9"/>
  <c r="K65" i="9"/>
  <c r="J65" i="9"/>
  <c r="N64" i="9"/>
  <c r="M64" i="9"/>
  <c r="K64" i="9"/>
  <c r="J64" i="9"/>
  <c r="N63" i="9"/>
  <c r="M63" i="9"/>
  <c r="K63" i="9"/>
  <c r="J63" i="9"/>
  <c r="N62" i="9"/>
  <c r="M62" i="9"/>
  <c r="K62" i="9"/>
  <c r="J62" i="9"/>
  <c r="N61" i="9"/>
  <c r="M61" i="9"/>
  <c r="K61" i="9"/>
  <c r="J61" i="9"/>
  <c r="N60" i="9"/>
  <c r="M60" i="9"/>
  <c r="K60" i="9"/>
  <c r="J60" i="9"/>
  <c r="N59" i="9"/>
  <c r="M59" i="9"/>
  <c r="K59" i="9"/>
  <c r="J59" i="9"/>
  <c r="N58" i="9"/>
  <c r="M58" i="9"/>
  <c r="K58" i="9"/>
  <c r="J58" i="9"/>
  <c r="N57" i="9"/>
  <c r="M57" i="9"/>
  <c r="K57" i="9"/>
  <c r="J57" i="9"/>
  <c r="N56" i="9"/>
  <c r="M56" i="9"/>
  <c r="K56" i="9"/>
  <c r="J56" i="9"/>
  <c r="N55" i="9"/>
  <c r="M55" i="9"/>
  <c r="K55" i="9"/>
  <c r="J55" i="9"/>
  <c r="N54" i="9"/>
  <c r="M54" i="9"/>
  <c r="K54" i="9"/>
  <c r="J54" i="9"/>
  <c r="N53" i="9"/>
  <c r="M53" i="9"/>
  <c r="K53" i="9"/>
  <c r="J53" i="9"/>
  <c r="N52" i="9"/>
  <c r="M52" i="9"/>
  <c r="K52" i="9"/>
  <c r="J52" i="9"/>
  <c r="N51" i="9"/>
  <c r="M51" i="9"/>
  <c r="K51" i="9"/>
  <c r="J51" i="9"/>
  <c r="N50" i="9"/>
  <c r="M50" i="9"/>
  <c r="K50" i="9"/>
  <c r="J50" i="9"/>
  <c r="N49" i="9"/>
  <c r="M49" i="9"/>
  <c r="K49" i="9"/>
  <c r="J49" i="9"/>
  <c r="N48" i="9"/>
  <c r="M48" i="9"/>
  <c r="K48" i="9"/>
  <c r="J48" i="9"/>
  <c r="N47" i="9"/>
  <c r="M47" i="9"/>
  <c r="K47" i="9"/>
  <c r="J47" i="9"/>
  <c r="N46" i="9"/>
  <c r="M46" i="9"/>
  <c r="K46" i="9"/>
  <c r="J46" i="9"/>
  <c r="N45" i="9"/>
  <c r="M45" i="9"/>
  <c r="K45" i="9"/>
  <c r="J45" i="9"/>
  <c r="N44" i="9"/>
  <c r="M44" i="9"/>
  <c r="K44" i="9"/>
  <c r="J44" i="9"/>
  <c r="N43" i="9"/>
  <c r="M43" i="9"/>
  <c r="K43" i="9"/>
  <c r="J43" i="9"/>
  <c r="N42" i="9"/>
  <c r="M42" i="9"/>
  <c r="K42" i="9"/>
  <c r="J42" i="9"/>
  <c r="N41" i="9"/>
  <c r="M41" i="9"/>
  <c r="K41" i="9"/>
  <c r="J41" i="9"/>
  <c r="N40" i="9"/>
  <c r="M40" i="9"/>
  <c r="K40" i="9"/>
  <c r="J40" i="9"/>
  <c r="N39" i="9"/>
  <c r="M39" i="9"/>
  <c r="K39" i="9"/>
  <c r="J39" i="9"/>
  <c r="N38" i="9"/>
  <c r="M38" i="9"/>
  <c r="K38" i="9"/>
  <c r="J38" i="9"/>
  <c r="N37" i="9"/>
  <c r="M37" i="9"/>
  <c r="K37" i="9"/>
  <c r="J37" i="9"/>
  <c r="N36" i="9"/>
  <c r="M36" i="9"/>
  <c r="K36" i="9"/>
  <c r="J36" i="9"/>
  <c r="N35" i="9"/>
  <c r="M35" i="9"/>
  <c r="K35" i="9"/>
  <c r="J35" i="9"/>
  <c r="N34" i="9"/>
  <c r="M34" i="9"/>
  <c r="K34" i="9"/>
  <c r="J34" i="9"/>
  <c r="N33" i="9"/>
  <c r="M33" i="9"/>
  <c r="K33" i="9"/>
  <c r="J33" i="9"/>
  <c r="N32" i="9"/>
  <c r="M32" i="9"/>
  <c r="K32" i="9"/>
  <c r="J32" i="9"/>
  <c r="N31" i="9"/>
  <c r="M31" i="9"/>
  <c r="K31" i="9"/>
  <c r="J31" i="9"/>
  <c r="N30" i="9"/>
  <c r="M30" i="9"/>
  <c r="K30" i="9"/>
  <c r="J30" i="9"/>
  <c r="N29" i="9"/>
  <c r="M29" i="9"/>
  <c r="K29" i="9"/>
  <c r="J29" i="9"/>
  <c r="N28" i="9"/>
  <c r="M28" i="9"/>
  <c r="K28" i="9"/>
  <c r="J28" i="9"/>
  <c r="N27" i="9"/>
  <c r="M27" i="9"/>
  <c r="K27" i="9"/>
  <c r="N26" i="9"/>
  <c r="M26" i="9"/>
  <c r="K26" i="9"/>
  <c r="J26" i="9"/>
  <c r="N25" i="9"/>
  <c r="M25" i="9"/>
  <c r="K25" i="9"/>
  <c r="J25" i="9"/>
  <c r="N24" i="9"/>
  <c r="M24" i="9"/>
  <c r="K24" i="9"/>
  <c r="J24" i="9"/>
  <c r="N23" i="9"/>
  <c r="M23" i="9"/>
  <c r="K23" i="9"/>
  <c r="J23" i="9"/>
  <c r="N22" i="9"/>
  <c r="M22" i="9"/>
  <c r="K22" i="9"/>
  <c r="J22" i="9"/>
  <c r="N21" i="9"/>
  <c r="M21" i="9"/>
  <c r="K21" i="9"/>
  <c r="J21" i="9"/>
  <c r="N20" i="9"/>
  <c r="M20" i="9"/>
  <c r="K20" i="9"/>
  <c r="J20" i="9"/>
  <c r="N19" i="9"/>
  <c r="M19" i="9"/>
  <c r="K19" i="9"/>
  <c r="J19" i="9"/>
  <c r="N18" i="9"/>
  <c r="M18" i="9"/>
  <c r="K18" i="9"/>
  <c r="J18" i="9"/>
  <c r="N17" i="9"/>
  <c r="M17" i="9"/>
  <c r="K17" i="9"/>
  <c r="J17" i="9"/>
  <c r="N16" i="9"/>
  <c r="M16" i="9"/>
  <c r="K16" i="9"/>
  <c r="J16" i="9"/>
  <c r="C36" i="9"/>
  <c r="C37" i="9"/>
  <c r="C38" i="9"/>
  <c r="C39" i="9"/>
  <c r="C40" i="9"/>
  <c r="C41" i="9"/>
  <c r="C42" i="9"/>
  <c r="C43" i="9"/>
  <c r="C44" i="9"/>
  <c r="C45" i="9"/>
  <c r="C46" i="9"/>
  <c r="C47" i="9"/>
  <c r="C48" i="9"/>
  <c r="C49" i="9"/>
  <c r="C50" i="9"/>
  <c r="C51" i="9"/>
  <c r="C52" i="9"/>
  <c r="C35" i="9"/>
  <c r="N26" i="11" l="1"/>
  <c r="M26" i="11"/>
  <c r="L26" i="11"/>
  <c r="K26" i="11"/>
  <c r="J26" i="11"/>
  <c r="I26" i="11"/>
  <c r="N25" i="11"/>
  <c r="M25" i="11"/>
  <c r="L25" i="11"/>
  <c r="K25" i="11"/>
  <c r="J25" i="11"/>
  <c r="I25" i="11"/>
  <c r="N24" i="11"/>
  <c r="M24" i="11"/>
  <c r="L24" i="11"/>
  <c r="K24" i="11"/>
  <c r="J24" i="11"/>
  <c r="I24" i="11"/>
  <c r="N23" i="11"/>
  <c r="M23" i="11"/>
  <c r="L23" i="11"/>
  <c r="K23" i="11"/>
  <c r="J23" i="11"/>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I20" i="11"/>
  <c r="J20" i="11"/>
  <c r="K20" i="11"/>
  <c r="L20" i="11"/>
  <c r="M20" i="11"/>
  <c r="N20" i="11"/>
  <c r="I21" i="11"/>
  <c r="J21" i="11"/>
  <c r="K21" i="11"/>
  <c r="L21" i="11"/>
  <c r="M21" i="11"/>
  <c r="N21" i="11"/>
  <c r="I22" i="11"/>
  <c r="J22" i="11"/>
  <c r="K22" i="11"/>
  <c r="L22" i="11"/>
  <c r="M22" i="11"/>
  <c r="N22" i="11"/>
  <c r="D26" i="11"/>
  <c r="D25" i="11"/>
  <c r="D24" i="11"/>
  <c r="I19" i="11"/>
  <c r="C28" i="9" l="1"/>
  <c r="C29" i="9"/>
  <c r="C30" i="9"/>
  <c r="C31" i="9"/>
  <c r="C56" i="9" l="1"/>
  <c r="C89" i="9" l="1"/>
  <c r="C88" i="9"/>
  <c r="C25" i="9"/>
  <c r="N19" i="11" l="1"/>
  <c r="K19" i="11"/>
  <c r="D21" i="11"/>
  <c r="D22" i="11"/>
  <c r="L19" i="11" l="1"/>
  <c r="J19" i="11" l="1"/>
  <c r="D23"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M19" i="11" l="1"/>
  <c r="C16" i="9"/>
  <c r="C17" i="9"/>
  <c r="C18" i="9"/>
  <c r="D20"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19" i="11"/>
  <c r="E14" i="11" l="1"/>
  <c r="E15" i="11"/>
  <c r="E16" i="11"/>
  <c r="E17" i="11"/>
  <c r="E18" i="11"/>
  <c r="E19" i="11"/>
  <c r="E20" i="11"/>
  <c r="E21" i="11"/>
  <c r="E22" i="11"/>
  <c r="E23" i="11"/>
  <c r="E25"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13" i="11"/>
  <c r="E12" i="11"/>
  <c r="D14" i="11"/>
  <c r="D15" i="11"/>
  <c r="D16" i="11"/>
  <c r="D17" i="11"/>
  <c r="D13" i="11"/>
  <c r="D12" i="11"/>
  <c r="D16" i="9"/>
  <c r="D17" i="9"/>
  <c r="D14" i="9"/>
  <c r="D13" i="9"/>
  <c r="D18" i="9"/>
  <c r="C19" i="9"/>
  <c r="C20" i="9"/>
  <c r="C21" i="9"/>
  <c r="C22" i="9"/>
  <c r="C23" i="9"/>
  <c r="C24" i="9"/>
  <c r="D25" i="9"/>
  <c r="C26" i="9"/>
  <c r="C27" i="9"/>
  <c r="C32" i="9"/>
  <c r="C33" i="9"/>
  <c r="C34" i="9"/>
  <c r="C53" i="9"/>
  <c r="C54" i="9"/>
  <c r="C55"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90" i="9"/>
  <c r="C91" i="9"/>
  <c r="C92" i="9"/>
  <c r="C93" i="9"/>
  <c r="C94" i="9"/>
  <c r="C95" i="9"/>
  <c r="C96" i="9"/>
  <c r="C97" i="9"/>
  <c r="C98" i="9"/>
  <c r="C99" i="9"/>
  <c r="C100" i="9"/>
  <c r="C101" i="9"/>
  <c r="C102" i="9"/>
  <c r="C103" i="9"/>
  <c r="C104" i="9"/>
  <c r="C105" i="9"/>
  <c r="C115" i="9"/>
  <c r="C116" i="9"/>
  <c r="C117" i="9"/>
  <c r="C118" i="9"/>
  <c r="C119" i="9"/>
  <c r="D173" i="9"/>
  <c r="D174" i="9"/>
  <c r="D175" i="9"/>
  <c r="D176" i="9"/>
  <c r="D186" i="9"/>
  <c r="D187" i="9"/>
  <c r="D188" i="9"/>
  <c r="D189" i="9"/>
  <c r="D190" i="9"/>
  <c r="D191" i="9"/>
  <c r="D192" i="9"/>
  <c r="D193" i="9"/>
  <c r="D194" i="9"/>
  <c r="D195" i="9"/>
  <c r="D196" i="9"/>
  <c r="D197" i="9"/>
  <c r="D198" i="9"/>
  <c r="D199" i="9"/>
  <c r="D200" i="9"/>
  <c r="D201" i="9"/>
  <c r="D202" i="9"/>
  <c r="D214" i="9"/>
  <c r="D215" i="9"/>
  <c r="D216" i="9"/>
  <c r="D217" i="9"/>
  <c r="D218" i="9"/>
  <c r="D219" i="9"/>
  <c r="D220" i="9"/>
  <c r="D221" i="9"/>
  <c r="D222" i="9"/>
  <c r="D224" i="9"/>
  <c r="D225" i="9"/>
  <c r="D226" i="9"/>
  <c r="D228" i="9"/>
  <c r="D229" i="9"/>
  <c r="D230" i="9"/>
  <c r="D231" i="9"/>
  <c r="D232" i="9"/>
  <c r="D233" i="9"/>
  <c r="D234" i="9"/>
  <c r="D235" i="9"/>
  <c r="D236" i="9"/>
  <c r="D237" i="9"/>
  <c r="D238" i="9"/>
  <c r="D239" i="9"/>
  <c r="D240" i="9"/>
  <c r="D241" i="9"/>
  <c r="D242" i="9"/>
  <c r="D243" i="9"/>
  <c r="D277" i="9"/>
  <c r="D281" i="9"/>
  <c r="D282" i="9"/>
  <c r="D283" i="9"/>
  <c r="D284" i="9"/>
  <c r="D285" i="9"/>
  <c r="D286" i="9"/>
  <c r="D287" i="9"/>
  <c r="D289" i="9"/>
  <c r="D290" i="9"/>
  <c r="D291" i="9"/>
  <c r="D292" i="9"/>
  <c r="D293" i="9"/>
  <c r="D294" i="9"/>
  <c r="D295" i="9"/>
  <c r="D296" i="9"/>
  <c r="D297" i="9"/>
  <c r="D298" i="9"/>
  <c r="D300" i="9"/>
  <c r="D301" i="9"/>
  <c r="D302" i="9"/>
  <c r="D303" i="9"/>
  <c r="D304" i="9"/>
  <c r="D305" i="9"/>
  <c r="D306"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C599" i="9"/>
  <c r="D599" i="9" s="1"/>
  <c r="C13" i="9"/>
  <c r="C14" i="9"/>
  <c r="D270" i="9" l="1"/>
  <c r="D169" i="9"/>
  <c r="D269" i="9"/>
  <c r="D213" i="9"/>
  <c r="D168" i="9"/>
  <c r="D268" i="9"/>
  <c r="D212" i="9"/>
  <c r="D167" i="9"/>
  <c r="D267" i="9"/>
  <c r="D223" i="9"/>
  <c r="D211" i="9"/>
  <c r="D166" i="9"/>
  <c r="D247" i="9"/>
  <c r="D210" i="9"/>
  <c r="D119" i="9"/>
  <c r="D246" i="9"/>
  <c r="D209" i="9"/>
  <c r="D118" i="9"/>
  <c r="D94" i="9"/>
  <c r="D245" i="9"/>
  <c r="D208" i="9"/>
  <c r="D117" i="9"/>
  <c r="D93" i="9"/>
  <c r="D116" i="9"/>
  <c r="D92" i="9"/>
  <c r="D207" i="9"/>
  <c r="D274" i="9"/>
  <c r="D206" i="9"/>
  <c r="D115" i="9"/>
  <c r="D91" i="9"/>
  <c r="D275" i="9"/>
  <c r="D273" i="9"/>
  <c r="D205" i="9"/>
  <c r="D172" i="9"/>
  <c r="D90" i="9"/>
  <c r="D272" i="9"/>
  <c r="D204" i="9"/>
  <c r="D171" i="9"/>
  <c r="D87" i="9"/>
  <c r="D244" i="9"/>
  <c r="D271" i="9"/>
  <c r="D203" i="9"/>
  <c r="D170" i="9"/>
  <c r="D86" i="9"/>
  <c r="D98" i="9"/>
  <c r="D84" i="9"/>
  <c r="D97" i="9"/>
  <c r="D83" i="9"/>
  <c r="D96" i="9"/>
  <c r="D82" i="9"/>
  <c r="D95" i="9"/>
  <c r="D81" i="9"/>
  <c r="D80" i="9"/>
  <c r="D105" i="9"/>
  <c r="D79" i="9"/>
  <c r="D104" i="9"/>
  <c r="D78" i="9"/>
  <c r="D103" i="9"/>
  <c r="D77" i="9"/>
  <c r="D102" i="9"/>
  <c r="D76" i="9"/>
  <c r="D101" i="9"/>
  <c r="D75" i="9"/>
  <c r="D100" i="9"/>
  <c r="D99" i="9"/>
  <c r="D85" i="9"/>
  <c r="D71" i="9"/>
  <c r="D59" i="9"/>
  <c r="D47" i="9"/>
  <c r="D70" i="9"/>
  <c r="D58" i="9"/>
  <c r="D69" i="9"/>
  <c r="D57" i="9"/>
  <c r="D68" i="9"/>
  <c r="D56" i="9"/>
  <c r="D67" i="9"/>
  <c r="D55" i="9"/>
  <c r="D66" i="9"/>
  <c r="D54" i="9"/>
  <c r="D65" i="9"/>
  <c r="D53" i="9"/>
  <c r="D64" i="9"/>
  <c r="D52" i="9"/>
  <c r="D63" i="9"/>
  <c r="D51" i="9"/>
  <c r="D74" i="9"/>
  <c r="D62" i="9"/>
  <c r="D50" i="9"/>
  <c r="D73" i="9"/>
  <c r="D61" i="9"/>
  <c r="D49" i="9"/>
  <c r="D72" i="9"/>
  <c r="D60" i="9"/>
  <c r="D48" i="9"/>
  <c r="D22" i="9"/>
  <c r="D21" i="9"/>
  <c r="D20" i="9"/>
  <c r="D36" i="9"/>
  <c r="D19" i="9"/>
  <c r="D34" i="9"/>
  <c r="D33" i="9"/>
  <c r="D32" i="9"/>
  <c r="D27" i="9"/>
  <c r="D26" i="9"/>
  <c r="D24" i="9"/>
  <c r="D23" i="9"/>
  <c r="J16" i="1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N14" i="11"/>
  <c r="C15" i="9"/>
  <c r="D15" i="9" s="1"/>
  <c r="M14" i="11" l="1"/>
  <c r="L14" i="11"/>
  <c r="I14" i="11"/>
  <c r="K14" i="11"/>
  <c r="M17" i="11"/>
  <c r="J17" i="11"/>
  <c r="K17" i="11"/>
  <c r="L17" i="11"/>
  <c r="N17" i="11"/>
  <c r="C112" i="9" l="1"/>
  <c r="D112" i="9" s="1"/>
  <c r="C114" i="9"/>
  <c r="C107" i="9"/>
  <c r="C110" i="9"/>
  <c r="C108" i="9"/>
  <c r="D108" i="9" s="1"/>
  <c r="C109" i="9"/>
  <c r="C113" i="9"/>
  <c r="D113" i="9" s="1"/>
  <c r="C106" i="9"/>
  <c r="C111" i="9"/>
  <c r="D111" i="9" s="1"/>
  <c r="D109" i="9" l="1"/>
  <c r="D110" i="9"/>
  <c r="D107" i="9"/>
  <c r="D114" i="9"/>
  <c r="D10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List>
</comments>
</file>

<file path=xl/sharedStrings.xml><?xml version="1.0" encoding="utf-8"?>
<sst xmlns="http://schemas.openxmlformats.org/spreadsheetml/2006/main" count="3054" uniqueCount="1502">
  <si>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</si>
  <si>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</si>
  <si>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</si>
  <si>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</si>
  <si>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</si>
  <si>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</si>
  <si>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</si>
  <si>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</si>
  <si>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</si>
  <si>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</si>
  <si>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</si>
  <si>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</si>
  <si>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</si>
  <si>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</si>
  <si>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</si>
  <si>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</si>
  <si>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</si>
  <si>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</si>
  <si>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</si>
  <si>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</si>
  <si>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</si>
  <si>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</si>
  <si>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</si>
  <si>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</si>
  <si>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</si>
  <si>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</si>
  <si>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</si>
  <si>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</si>
  <si>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</si>
  <si>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</si>
  <si>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</si>
  <si>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</si>
  <si>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</si>
  <si>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</si>
  <si>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</si>
  <si>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</si>
  <si>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</si>
  <si>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</si>
  <si>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</si>
  <si>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</si>
  <si>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</si>
  <si>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</si>
  <si>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</si>
  <si>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</si>
  <si>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</si>
  <si>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</si>
  <si>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</si>
  <si>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</si>
  <si>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</si>
  <si>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</si>
  <si>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</si>
  <si>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</si>
  <si>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</si>
  <si>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</si>
  <si>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</si>
  <si>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</si>
  <si>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</si>
  <si>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</si>
  <si>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</si>
  <si>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</si>
  <si>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</si>
  <si>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</si>
  <si>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</si>
  <si>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</si>
  <si>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</si>
  <si>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</si>
  <si>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</si>
  <si>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</si>
  <si>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</si>
  <si>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</si>
  <si>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</si>
  <si>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</si>
  <si>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</si>
  <si>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</si>
  <si>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</si>
  <si>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</si>
  <si>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</si>
  <si>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</si>
  <si>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</si>
  <si>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</si>
  <si>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</si>
  <si>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</si>
  <si>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</si>
  <si>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</si>
  <si>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</si>
  <si>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</si>
  <si>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</si>
  <si>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</si>
  <si>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</si>
  <si>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</si>
  <si>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</si>
  <si>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</si>
  <si>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</si>
  <si>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</si>
  <si>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</si>
  <si>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</si>
  <si>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</si>
  <si>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</si>
  <si>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</si>
  <si>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</si>
  <si>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</si>
  <si>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</si>
  <si>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</si>
  <si>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</si>
  <si>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</si>
  <si>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</si>
  <si>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</si>
  <si>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</si>
  <si>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</si>
  <si>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</si>
  <si>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</si>
  <si>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</si>
  <si>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</si>
  <si>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</si>
  <si>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</si>
  <si>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</si>
  <si>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</si>
  <si>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</si>
  <si>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</si>
  <si>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</si>
  <si>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</si>
  <si>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</si>
  <si>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</si>
  <si>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</si>
  <si>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</si>
  <si>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</si>
  <si>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</si>
  <si>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</si>
  <si>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</si>
  <si>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</si>
  <si>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</si>
  <si>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</si>
  <si>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</si>
  <si>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</si>
  <si>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</si>
  <si>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</si>
  <si>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</si>
  <si>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</si>
  <si>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</si>
  <si>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</si>
  <si>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</si>
  <si>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</si>
  <si>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</si>
  <si>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</si>
  <si>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</si>
  <si>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</si>
  <si>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</si>
  <si>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</si>
  <si>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</si>
  <si>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</si>
  <si>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</si>
  <si>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</si>
  <si>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</si>
  <si>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</si>
  <si>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</si>
  <si>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</si>
  <si>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</si>
  <si>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</si>
  <si>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</si>
  <si>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</si>
  <si>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</si>
  <si>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</si>
  <si>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</si>
  <si>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</si>
  <si>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</si>
  <si>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</si>
  <si>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</si>
  <si>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</si>
  <si>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</si>
  <si>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</si>
  <si>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</si>
  <si>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</si>
  <si>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</si>
  <si>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</si>
  <si>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</si>
  <si>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</si>
  <si>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</si>
  <si>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</si>
  <si>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</si>
  <si>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</si>
  <si>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</si>
  <si>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</si>
  <si>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</si>
  <si>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</si>
  <si>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</si>
  <si>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</si>
  <si>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</si>
  <si>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</si>
  <si>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</si>
  <si>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</si>
  <si>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</si>
  <si>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</si>
  <si>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</si>
  <si>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</si>
  <si>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</si>
  <si>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</si>
  <si>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</si>
  <si>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</si>
  <si>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</si>
  <si>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</si>
  <si>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</si>
  <si>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</si>
  <si>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</si>
  <si>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</si>
  <si>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</si>
  <si>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</si>
  <si>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</si>
  <si>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</si>
  <si>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</si>
  <si>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</si>
  <si>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</si>
  <si>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</si>
  <si>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</si>
  <si>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</si>
  <si>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</si>
  <si>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</si>
  <si>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</si>
  <si>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</si>
  <si>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</si>
  <si>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</si>
  <si>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</si>
  <si>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</si>
  <si>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</si>
  <si>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</si>
  <si>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</si>
  <si>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</si>
  <si>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</si>
  <si>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</si>
  <si>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</si>
  <si>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</si>
  <si>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</si>
  <si>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</si>
  <si>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</si>
  <si>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</si>
  <si>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</si>
  <si>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</si>
  <si>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</si>
  <si>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</si>
  <si>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</si>
  <si>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</si>
  <si>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</si>
  <si>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</si>
  <si>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</si>
  <si>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</si>
  <si>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</si>
  <si>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</si>
  <si>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</si>
  <si>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</si>
  <si>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</si>
  <si>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</si>
  <si>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</si>
  <si>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</si>
  <si>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</si>
  <si>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</si>
  <si>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</si>
  <si>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</si>
  <si>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</si>
  <si>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</si>
  <si>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</si>
  <si>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</si>
  <si>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</si>
  <si>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</si>
  <si>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</si>
  <si>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</si>
  <si>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</si>
  <si>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</si>
  <si>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</si>
  <si>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</si>
  <si>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</si>
  <si>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</si>
  <si>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</si>
  <si>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</si>
  <si>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</si>
  <si>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</si>
  <si>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</si>
  <si>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</si>
  <si>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</si>
  <si>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</si>
  <si>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</si>
  <si>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</si>
  <si>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</si>
  <si>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</si>
  <si>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</si>
  <si>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</si>
  <si>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</si>
  <si>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</si>
  <si>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</si>
  <si>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</si>
  <si>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</si>
  <si>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</si>
  <si>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</si>
  <si>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</si>
  <si>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</si>
  <si>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</si>
  <si>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</si>
  <si>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</si>
  <si>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</si>
  <si>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</si>
  <si>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</si>
  <si>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</si>
  <si>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</si>
  <si>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</si>
  <si>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</si>
  <si>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</si>
  <si>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</si>
  <si>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</si>
  <si>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</si>
  <si>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</si>
  <si>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</si>
  <si>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</si>
  <si>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</si>
  <si>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</si>
  <si>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</si>
  <si>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</si>
  <si>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</si>
  <si>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</si>
  <si>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</si>
  <si>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</si>
  <si>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</si>
  <si>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</si>
  <si>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</si>
  <si>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</si>
  <si>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</si>
  <si>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</si>
  <si>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</si>
  <si>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</si>
  <si>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</si>
  <si>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</si>
  <si>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</si>
  <si>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</si>
  <si>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</si>
  <si>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</si>
  <si>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</si>
  <si>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</si>
  <si>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</si>
  <si>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</si>
  <si>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</si>
  <si>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</si>
  <si>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</si>
  <si>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</si>
  <si>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</si>
  <si>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</si>
  <si>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</si>
  <si>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</si>
  <si>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</si>
  <si>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</si>
  <si>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</si>
  <si>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</si>
  <si>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</si>
  <si>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</si>
  <si>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</si>
  <si>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</si>
  <si>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</si>
  <si>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</si>
  <si>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</si>
  <si>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</si>
  <si>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</si>
  <si>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</si>
  <si>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</si>
  <si>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</si>
  <si>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</si>
  <si>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</si>
  <si>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</si>
  <si>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</si>
  <si>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</si>
  <si>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</si>
  <si>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</si>
  <si>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</si>
  <si>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</si>
  <si>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</si>
  <si>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</si>
  <si>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</si>
  <si>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</si>
  <si>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</si>
  <si>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</si>
  <si>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</si>
  <si>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</si>
  <si>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</si>
  <si>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</si>
  <si>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</si>
  <si>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</si>
  <si>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</si>
  <si>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</si>
  <si>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</si>
  <si>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</si>
  <si>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</si>
  <si>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</si>
  <si>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</si>
  <si>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</si>
  <si>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</si>
  <si>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</si>
  <si>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</si>
  <si>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</si>
  <si>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</si>
  <si>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</si>
  <si>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</si>
  <si>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</si>
  <si>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</si>
  <si>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</si>
  <si>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</si>
  <si>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</si>
  <si>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</si>
  <si>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</si>
  <si>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</si>
  <si>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</si>
  <si>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</si>
  <si>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</si>
  <si>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</si>
  <si>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</si>
  <si>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</si>
  <si>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</si>
  <si>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</si>
  <si>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</si>
  <si>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</si>
  <si>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</si>
  <si>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</si>
  <si>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</si>
  <si>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</si>
  <si>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</si>
  <si>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</si>
  <si>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</si>
  <si>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</si>
  <si>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</si>
  <si>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</si>
  <si>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</si>
  <si>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</si>
  <si>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</si>
  <si>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</si>
  <si>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</si>
  <si>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</si>
  <si>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</si>
  <si>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</si>
  <si>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</si>
  <si>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</si>
  <si>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</si>
  <si>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</si>
  <si>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</si>
  <si>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</si>
  <si>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</si>
  <si>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</si>
  <si>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</si>
  <si>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</si>
  <si>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</si>
  <si>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</si>
  <si>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</si>
  <si>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</si>
  <si>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</si>
  <si>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</si>
  <si>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</si>
  <si>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</si>
  <si>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</si>
  <si>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</si>
  <si>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</si>
  <si>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</si>
  <si>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</si>
  <si>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</si>
  <si>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</si>
  <si>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</si>
  <si>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</si>
  <si>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</si>
  <si>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</si>
  <si>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</si>
  <si>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</si>
  <si>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</si>
  <si>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</si>
  <si>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</si>
  <si>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</si>
  <si>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</si>
  <si>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</si>
  <si>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</si>
  <si>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</si>
  <si>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</si>
  <si>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</si>
  <si>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</si>
  <si>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</si>
  <si>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</si>
  <si>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</si>
  <si>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</si>
  <si>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</si>
  <si>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</si>
  <si>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</si>
  <si>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</si>
  <si>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</si>
  <si>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</si>
  <si>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</si>
  <si>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</si>
  <si>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</si>
  <si>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</si>
  <si>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</si>
  <si>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</si>
  <si>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</si>
  <si>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</si>
  <si>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</si>
  <si>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</si>
  <si>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</si>
  <si>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</si>
  <si>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</si>
  <si>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</si>
  <si>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</si>
  <si>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</si>
  <si>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</si>
  <si>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</si>
  <si>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</si>
  <si>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</si>
  <si>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</si>
  <si>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</si>
  <si>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</si>
  <si>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</si>
  <si>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</si>
  <si>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</si>
  <si>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</si>
  <si>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</si>
  <si>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</si>
  <si>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</si>
  <si>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</si>
  <si>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</si>
  <si>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</si>
  <si>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</si>
  <si>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</si>
  <si>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</si>
  <si>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</si>
  <si>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</si>
  <si>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</si>
  <si>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</si>
  <si>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</si>
  <si>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</si>
  <si>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</si>
  <si>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</si>
  <si>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</si>
  <si>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</si>
  <si>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</si>
  <si>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</si>
  <si>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</si>
  <si>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</si>
  <si>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</si>
  <si>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</si>
  <si>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</si>
  <si>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</si>
  <si>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</si>
  <si>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</si>
  <si>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</si>
  <si>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</si>
  <si>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</si>
  <si>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</si>
  <si>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</si>
  <si>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</si>
  <si>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</si>
  <si>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</si>
  <si>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</si>
  <si>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</si>
  <si>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</si>
  <si>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</si>
  <si>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</si>
  <si>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</si>
  <si>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</si>
  <si>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</si>
  <si>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</si>
  <si>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</si>
  <si>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</si>
  <si>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</si>
  <si>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</si>
  <si>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</si>
  <si>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</si>
  <si>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</si>
  <si>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</si>
  <si>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</si>
  <si>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</si>
  <si>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</si>
  <si>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</si>
  <si>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</si>
  <si>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</si>
  <si>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</si>
  <si>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</si>
  <si>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</si>
  <si>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</si>
  <si>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</si>
  <si>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</si>
  <si>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</si>
  <si>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</si>
  <si>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</si>
  <si>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</si>
  <si>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</si>
  <si>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</si>
  <si>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</si>
  <si>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</si>
  <si>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</si>
  <si>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</si>
  <si>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</si>
  <si>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</si>
  <si>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</si>
  <si>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</si>
  <si>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</si>
  <si>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</si>
  <si>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</si>
  <si>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</si>
  <si>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</si>
  <si>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</si>
  <si>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</si>
  <si>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</si>
  <si>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</si>
  <si>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</si>
  <si>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</si>
  <si>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</si>
  <si>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</si>
  <si>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</si>
  <si>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</si>
  <si>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</si>
  <si>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</si>
  <si>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</si>
  <si>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</si>
  <si>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</si>
  <si>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</si>
  <si>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</si>
  <si>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</si>
  <si>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</si>
  <si>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</si>
  <si>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</si>
  <si>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</si>
  <si>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</si>
  <si>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</si>
  <si>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</si>
  <si>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</si>
  <si>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</si>
  <si>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</si>
  <si>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</si>
  <si>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</si>
  <si>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</si>
  <si>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</si>
  <si>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</si>
  <si>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</si>
  <si>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</si>
  <si>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</si>
  <si>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</si>
  <si>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</si>
  <si>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</si>
  <si>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</si>
  <si>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</si>
  <si>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</si>
  <si>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</si>
  <si>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</si>
  <si>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</si>
  <si>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</si>
  <si>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</si>
  <si>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</si>
  <si>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</si>
  <si>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</si>
  <si>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</si>
  <si>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</si>
  <si>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</si>
  <si>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</si>
  <si>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</si>
  <si>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</si>
  <si>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</si>
  <si>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</si>
  <si>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</si>
  <si>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</si>
  <si>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</si>
  <si>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</si>
  <si>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</si>
  <si>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</si>
  <si>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</si>
  <si>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</si>
  <si>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</si>
  <si>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</si>
  <si>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</si>
  <si>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</si>
  <si>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</si>
  <si>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</si>
  <si>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</si>
  <si>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</si>
  <si>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</si>
  <si>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</si>
  <si>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</si>
  <si>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</si>
  <si>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</si>
  <si>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</si>
  <si>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</si>
  <si>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</si>
  <si>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</si>
  <si>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</si>
  <si>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</si>
  <si>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</si>
  <si>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</si>
  <si>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</si>
  <si>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</si>
  <si>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</si>
  <si>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</si>
  <si>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</si>
  <si>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</si>
  <si>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</si>
  <si>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</si>
  <si>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</si>
  <si>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</si>
  <si>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</si>
  <si>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</si>
  <si>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</si>
  <si>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</si>
  <si>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</si>
  <si>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</si>
  <si>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</si>
  <si>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</si>
  <si>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</si>
  <si>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</si>
  <si>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</si>
  <si>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</si>
  <si>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</si>
  <si>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</si>
  <si>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</si>
  <si>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</si>
  <si>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</si>
  <si>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</si>
  <si>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</si>
  <si>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</si>
  <si>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</si>
  <si>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</si>
  <si>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</si>
  <si>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</si>
  <si>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</si>
  <si>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</si>
  <si>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</si>
  <si>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</si>
  <si>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</si>
  <si>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</si>
  <si>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</si>
  <si>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</si>
  <si>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</si>
  <si>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</si>
  <si>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</si>
  <si>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</si>
  <si>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</si>
  <si>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</si>
  <si>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</si>
  <si>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</si>
  <si>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</si>
  <si>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</si>
  <si>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</si>
  <si>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</si>
  <si>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</si>
  <si>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</si>
  <si>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</si>
  <si>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</si>
  <si>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</si>
  <si>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</si>
  <si>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</si>
  <si>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</si>
  <si>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</si>
  <si>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</si>
  <si>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</si>
  <si>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</si>
  <si>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</si>
  <si>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</si>
  <si>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</si>
  <si>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</si>
  <si>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</si>
  <si>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</si>
  <si>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</si>
  <si>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</si>
  <si>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</si>
  <si>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</si>
  <si>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</si>
  <si>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</si>
  <si>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</si>
  <si>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</si>
  <si>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</si>
  <si>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</si>
  <si>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</si>
  <si>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</si>
  <si>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</si>
  <si>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</si>
  <si>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</si>
  <si>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</si>
  <si>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</si>
  <si>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</si>
  <si>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</si>
  <si>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</si>
  <si>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</si>
  <si>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</si>
  <si>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</si>
  <si>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</si>
  <si>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</si>
  <si>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</si>
  <si>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</si>
  <si>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</si>
  <si>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</si>
  <si>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</si>
  <si>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</si>
  <si>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</si>
  <si>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</si>
  <si>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</si>
  <si>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</si>
  <si>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</si>
  <si>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</si>
  <si>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</si>
  <si>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</si>
  <si>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</si>
  <si>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</si>
  <si>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</si>
  <si>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</si>
  <si>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</si>
  <si>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</si>
  <si>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</si>
  <si>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</si>
  <si>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</si>
  <si>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</si>
  <si>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</si>
  <si>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</si>
  <si>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</si>
  <si>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</si>
  <si>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</si>
  <si>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</si>
  <si>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</si>
  <si>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</si>
  <si>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</si>
  <si>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</si>
  <si>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</si>
  <si>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</si>
  <si>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</si>
  <si>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</si>
  <si>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</si>
  <si>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</si>
  <si>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</si>
  <si>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</si>
  <si>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</si>
  <si>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</si>
  <si>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</si>
  <si>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</si>
  <si>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</si>
  <si>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</si>
  <si>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</si>
  <si>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</si>
  <si>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</si>
  <si>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</si>
  <si>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</si>
  <si>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</si>
  <si>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</si>
  <si>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</si>
  <si>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</si>
  <si>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</si>
  <si>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</si>
  <si>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</si>
  <si>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</si>
  <si>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</si>
  <si>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</si>
  <si>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</si>
  <si>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</si>
  <si>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</si>
  <si>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</si>
  <si>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</si>
  <si>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</si>
  <si>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</si>
  <si>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</si>
  <si>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</si>
  <si>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</si>
  <si>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</si>
  <si>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</si>
  <si>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</si>
  <si>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</si>
  <si>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</si>
  <si>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</si>
  <si>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</si>
  <si>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</si>
  <si>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</si>
  <si>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</si>
  <si>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</si>
  <si>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</si>
  <si>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</si>
  <si>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</si>
  <si>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</si>
  <si>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</si>
  <si>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</si>
  <si>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</si>
  <si>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</si>
  <si>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</si>
  <si>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</si>
  <si>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</si>
  <si>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</si>
  <si>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</si>
  <si>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</si>
  <si>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</si>
  <si>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</si>
  <si>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</si>
  <si>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</si>
  <si>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</si>
  <si>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</si>
  <si>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</si>
  <si>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</si>
  <si>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</si>
  <si>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</si>
  <si>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</si>
  <si>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</si>
  <si>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</si>
  <si>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</si>
  <si>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</si>
  <si>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</si>
  <si>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</si>
  <si>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</si>
  <si>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</si>
  <si>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</si>
  <si>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</si>
  <si>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</si>
  <si>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</si>
  <si>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</si>
  <si>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</si>
  <si>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</si>
  <si>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</si>
  <si>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</si>
  <si>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</si>
  <si>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</si>
  <si>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</si>
  <si>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</si>
  <si>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</si>
  <si>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</si>
  <si>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</si>
  <si>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</si>
  <si>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</si>
  <si>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</si>
  <si>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</si>
  <si>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</si>
  <si>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</si>
  <si>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</si>
  <si>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</si>
  <si>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</si>
  <si>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</si>
  <si>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</si>
  <si>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</si>
  <si>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</si>
  <si>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</si>
  <si>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</si>
  <si>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</si>
  <si>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</si>
  <si>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</si>
  <si>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</si>
  <si>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</si>
  <si>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</si>
  <si>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</si>
  <si>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</si>
  <si>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</si>
  <si>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</si>
  <si>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</si>
  <si>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</si>
  <si>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</si>
  <si>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</si>
  <si>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</si>
  <si>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</si>
  <si>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</si>
  <si>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</si>
  <si>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</si>
  <si>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</si>
  <si>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</si>
  <si>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</si>
  <si>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</si>
  <si>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</si>
  <si>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</si>
  <si>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</si>
  <si>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</si>
  <si>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</si>
  <si>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</si>
  <si>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</si>
  <si>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</si>
  <si>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</si>
  <si>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</si>
  <si>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</si>
  <si>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</si>
  <si>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</si>
  <si>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</si>
  <si>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</si>
  <si>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</si>
  <si>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</si>
  <si>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</si>
  <si>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</si>
  <si>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</si>
  <si>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</si>
  <si>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</si>
  <si>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</si>
  <si>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</si>
  <si>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</si>
  <si>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</si>
  <si>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</si>
  <si>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</si>
  <si>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</si>
  <si>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</si>
  <si>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</si>
  <si>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</si>
  <si>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</si>
  <si>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</si>
  <si>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</si>
  <si>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</si>
  <si>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</si>
  <si>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</si>
  <si>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</si>
  <si>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</si>
  <si>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</si>
  <si>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</si>
  <si>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</si>
  <si>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</si>
  <si>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</si>
  <si>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</si>
  <si>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</si>
  <si>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</si>
  <si>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</si>
  <si>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</si>
  <si>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</si>
  <si>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</si>
  <si>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</si>
  <si>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</si>
  <si>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</si>
  <si>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</si>
  <si>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</si>
  <si>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</si>
  <si>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</si>
  <si>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</si>
  <si>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</si>
  <si>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</si>
  <si>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</si>
  <si>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</si>
  <si>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</si>
  <si>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</si>
  <si>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</si>
  <si>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</si>
  <si>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</si>
  <si>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</si>
  <si>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</si>
  <si>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</si>
  <si>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</si>
  <si>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</si>
  <si>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</si>
  <si>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</si>
  <si>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</si>
  <si>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</si>
  <si>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</si>
  <si>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</si>
  <si>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</si>
  <si>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</si>
  <si>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</si>
  <si>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</si>
  <si>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</si>
  <si>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</si>
  <si>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</si>
  <si>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</si>
  <si>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</si>
  <si>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</si>
  <si>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</si>
  <si>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</si>
  <si>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</si>
  <si>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</si>
  <si>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</si>
  <si>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</si>
  <si>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</si>
  <si>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</si>
  <si>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</si>
  <si>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</si>
  <si>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</si>
  <si>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</si>
  <si>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</si>
  <si>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</si>
  <si>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</si>
  <si>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</si>
  <si>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</si>
  <si>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</si>
  <si>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</si>
  <si>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</si>
  <si>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</si>
  <si>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</si>
  <si>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</si>
  <si>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</si>
  <si>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</si>
  <si>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</si>
  <si>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</si>
  <si>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</si>
  <si>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</si>
  <si>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</si>
  <si>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</si>
  <si>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</si>
  <si>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</si>
  <si>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</si>
  <si>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</si>
  <si>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</si>
  <si>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</si>
  <si>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</si>
  <si>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</si>
  <si>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</si>
  <si>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</si>
  <si>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</si>
  <si>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</si>
  <si>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</si>
  <si>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</si>
  <si>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</si>
  <si>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</si>
  <si>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</si>
  <si>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</si>
  <si>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</si>
  <si>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</si>
  <si>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</si>
  <si>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</si>
  <si>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</si>
  <si>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</si>
  <si>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</si>
  <si>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</si>
  <si>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</si>
  <si>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</si>
  <si>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</si>
  <si>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</si>
  <si>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</si>
  <si>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</si>
  <si>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</si>
  <si>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</si>
  <si>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</si>
  <si>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</si>
  <si>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</si>
  <si>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</si>
  <si>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</si>
  <si>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</si>
  <si>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</si>
  <si>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</si>
  <si>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</si>
  <si>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</si>
  <si>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</si>
  <si>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</si>
  <si>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</si>
  <si>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</si>
  <si>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</si>
  <si>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</si>
  <si>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</si>
  <si>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</si>
  <si>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</si>
  <si>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</si>
  <si>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</si>
  <si>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</si>
  <si>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</si>
  <si>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</si>
  <si>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</si>
  <si>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</si>
  <si>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</si>
  <si>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</si>
  <si>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</si>
  <si>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</si>
  <si>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</si>
  <si>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</si>
  <si>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</si>
  <si>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</si>
  <si>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</si>
  <si>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</si>
  <si>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</si>
  <si>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</si>
  <si>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</si>
  <si>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</si>
  <si>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</si>
  <si>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</si>
  <si>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</si>
  <si>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</si>
  <si>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</si>
  <si>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</si>
  <si>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</si>
  <si>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</si>
  <si>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</si>
  <si>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</si>
  <si>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</si>
  <si>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</si>
  <si>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</si>
  <si>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</si>
  <si>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</si>
  <si>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</si>
  <si>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</si>
  <si>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</si>
  <si>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</si>
  <si>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</si>
  <si>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</si>
  <si>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</si>
  <si>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</si>
  <si>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</si>
  <si>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</si>
  <si>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</si>
  <si>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</si>
  <si>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</si>
  <si>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</si>
  <si>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</si>
  <si>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</si>
  <si>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</si>
  <si>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</si>
  <si>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</si>
  <si>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</si>
  <si>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</si>
  <si>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</si>
  <si>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</si>
  <si>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</si>
  <si>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</si>
  <si>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</si>
  <si>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</si>
  <si>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</si>
  <si>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</si>
  <si>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</si>
  <si>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</si>
  <si>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</si>
  <si>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</si>
  <si>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</si>
  <si>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</si>
  <si>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</si>
  <si>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</si>
  <si>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</si>
  <si>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</si>
  <si>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</si>
  <si>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</si>
  <si>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</si>
  <si>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</si>
  <si>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</si>
  <si>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</si>
  <si>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</si>
  <si>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</si>
  <si>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</si>
  <si>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</si>
  <si>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</si>
  <si>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</si>
  <si>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</si>
  <si>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</si>
  <si>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</si>
  <si>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</si>
  <si>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</si>
  <si>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</si>
  <si>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</si>
  <si>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</si>
  <si>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</si>
  <si>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</si>
  <si>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</si>
  <si>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</si>
  <si>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</si>
  <si>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</si>
  <si>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</si>
  <si>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</si>
  <si>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</si>
  <si>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</si>
  <si>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</si>
  <si>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</si>
  <si>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</si>
  <si>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</si>
  <si>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</si>
  <si>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</si>
  <si>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</si>
  <si>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</si>
  <si>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</si>
  <si>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</si>
  <si>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</si>
  <si>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</si>
  <si>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</si>
  <si>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</si>
  <si>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</si>
  <si>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</si>
  <si>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</si>
  <si>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</si>
  <si>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</si>
  <si>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</si>
  <si>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</si>
  <si>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</si>
  <si>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</si>
  <si>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</si>
  <si>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</si>
  <si>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</si>
  <si>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</si>
  <si>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</si>
  <si>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</si>
  <si>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</si>
  <si>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</si>
  <si>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</si>
  <si>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</si>
  <si>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</si>
  <si>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</si>
  <si>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</si>
  <si>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</si>
  <si>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</si>
  <si>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</si>
  <si>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</si>
  <si>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</si>
  <si>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</si>
  <si>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</si>
  <si>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</si>
  <si>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</si>
  <si>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</si>
  <si>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</si>
  <si>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</si>
  <si>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</si>
  <si>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</si>
  <si>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</si>
  <si>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</si>
  <si>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</si>
  <si>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</si>
  <si>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</si>
  <si>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</si>
  <si>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</si>
  <si>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</si>
  <si>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</si>
  <si>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</si>
  <si>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</si>
  <si>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</si>
  <si>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</si>
  <si>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</si>
  <si>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</si>
  <si>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</si>
  <si>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</si>
  <si>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</si>
  <si>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</si>
  <si>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</si>
  <si>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</si>
  <si>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</si>
  <si>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</si>
  <si>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</si>
  <si>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</si>
  <si>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</si>
  <si>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</si>
  <si>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</si>
  <si>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</si>
  <si>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</si>
  <si>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</si>
  <si>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</si>
  <si>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</si>
  <si>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</si>
  <si>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</si>
  <si>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</si>
  <si>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</si>
  <si>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</si>
  <si>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</si>
  <si>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</si>
  <si>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</si>
  <si>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</si>
  <si>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</si>
  <si>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</si>
  <si>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</si>
  <si>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</si>
  <si>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</si>
  <si>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</si>
  <si>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</si>
  <si>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</si>
  <si>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</si>
  <si>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</si>
  <si>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</si>
  <si>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</si>
  <si>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</si>
  <si>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</si>
  <si>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</si>
  <si>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</si>
  <si>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</si>
  <si>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</si>
  <si>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</si>
  <si>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</si>
  <si>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</si>
  <si>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</si>
  <si>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</si>
  <si>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</si>
  <si>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</si>
  <si>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</si>
  <si>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</si>
  <si>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</si>
  <si>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</si>
  <si>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</si>
  <si>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</si>
  <si>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</si>
  <si>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</si>
  <si>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</si>
  <si>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</si>
  <si>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</si>
  <si>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</si>
  <si>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</si>
  <si>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</si>
  <si>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Wolf Steel Foundry</t>
  </si>
  <si>
    <t>6160 S Whiskey Hill Road</t>
  </si>
  <si>
    <t>Hubbard</t>
  </si>
  <si>
    <t>03-0016-SI-01</t>
  </si>
  <si>
    <t>Bryan Rumpca</t>
  </si>
  <si>
    <t>503-651-3400</t>
  </si>
  <si>
    <t>MM-F</t>
  </si>
  <si>
    <t>None</t>
  </si>
  <si>
    <t>MW-S</t>
  </si>
  <si>
    <t>MW-F</t>
  </si>
  <si>
    <t>Mold Wash - Stack</t>
  </si>
  <si>
    <t>Mold Wash - Fugitive</t>
  </si>
  <si>
    <t>SREC-S</t>
  </si>
  <si>
    <t>SREC-F</t>
  </si>
  <si>
    <t>Scrap Handling</t>
  </si>
  <si>
    <t>Spent Sand Handling</t>
  </si>
  <si>
    <t>MELT-F</t>
  </si>
  <si>
    <t>GRND-F</t>
  </si>
  <si>
    <t>INSP</t>
  </si>
  <si>
    <t>HT</t>
  </si>
  <si>
    <t>NG</t>
  </si>
  <si>
    <t>DGEN</t>
  </si>
  <si>
    <t>Inspection and Welding</t>
  </si>
  <si>
    <t>Heat treat ovens</t>
  </si>
  <si>
    <t>Facility Natural Gas Usage</t>
  </si>
  <si>
    <t>Diesel Generator</t>
  </si>
  <si>
    <t>Mold wash</t>
  </si>
  <si>
    <t>Core wash</t>
  </si>
  <si>
    <t>Vesuvius</t>
  </si>
  <si>
    <t>Fugitive</t>
  </si>
  <si>
    <t>SCRH</t>
  </si>
  <si>
    <t>SPSH</t>
  </si>
  <si>
    <t>SDS</t>
  </si>
  <si>
    <t>Tarr</t>
  </si>
  <si>
    <t>sand</t>
  </si>
  <si>
    <t>lbs/tsand</t>
  </si>
  <si>
    <t>lbs/tmm</t>
  </si>
  <si>
    <t>Rotoblast</t>
  </si>
  <si>
    <t>AP-42 Table 12.10-7, assumed 100% respirable silica</t>
  </si>
  <si>
    <t>BH001</t>
  </si>
  <si>
    <t>BH003</t>
  </si>
  <si>
    <t>metal poured</t>
  </si>
  <si>
    <t>pounds</t>
  </si>
  <si>
    <t>metal melted</t>
  </si>
  <si>
    <t>MMcf</t>
  </si>
  <si>
    <t>natural gas</t>
  </si>
  <si>
    <t>hours</t>
  </si>
  <si>
    <t>operation</t>
  </si>
  <si>
    <t>lbs PM/lb wash</t>
  </si>
  <si>
    <t>SBIN</t>
  </si>
  <si>
    <t>Sand handling</t>
  </si>
  <si>
    <t>AP-42, Chapter 12.19, and San Diego Air Pollution Control District Weld EFs</t>
  </si>
  <si>
    <t>AP-42, Chapter 12.19, and San Diego Air Pollution Control District Weld EFs, 5% hexavalent per SDAPCD where not available</t>
  </si>
  <si>
    <t>Reporting Procedures for AB2588 Facilities Reporting their Quadrennial Air Toxic Emission Inventory in the Annual Emission Reporting Program, Appendix B-1, Table B-2, rev June 2020.</t>
  </si>
  <si>
    <t>Ethylene glycol for induction furnaces</t>
  </si>
  <si>
    <t>Various</t>
  </si>
  <si>
    <t>FMOLD</t>
  </si>
  <si>
    <t>FCORE</t>
  </si>
  <si>
    <t>FSBE</t>
  </si>
  <si>
    <t>FMPC</t>
  </si>
  <si>
    <t>FREC</t>
  </si>
  <si>
    <t>FGSA</t>
  </si>
  <si>
    <t>FIW</t>
  </si>
  <si>
    <t>HTO</t>
  </si>
  <si>
    <t>RBLST</t>
  </si>
  <si>
    <t>SBH001</t>
  </si>
  <si>
    <t>vsand</t>
  </si>
  <si>
    <t>mold wash</t>
  </si>
  <si>
    <t>core wash</t>
  </si>
  <si>
    <t>SSILO</t>
  </si>
  <si>
    <t>RB</t>
  </si>
  <si>
    <t>SPENTS</t>
  </si>
  <si>
    <t>lbs/MMcf</t>
  </si>
  <si>
    <t>DCWA</t>
  </si>
  <si>
    <t>Sand Reclaimer - Fugitive</t>
  </si>
  <si>
    <t>FSBE, FSBW</t>
  </si>
  <si>
    <t>Table 5.12, Foundry Process Emission Factors: Baseline Emissions from Automotive Foundries in Mexico, Casting Emission Reduction Program, 1999, 90% capture, 66.67% of shakeout, assume 3% of chromium is hexavalent based on EPA's NEI factor for secondary steel</t>
  </si>
  <si>
    <t>Table 5.12, Foundry Process Emission Factors: Baseline Emissions from Automotive Foundries in Mexico, Casting Emission Reduction Program, 1999, 90% capture, 66.67% of shakeout</t>
  </si>
  <si>
    <t>Table 5.12, Foundry Process Emission Factors: Baseline Emissions from Automotive Foundries in Mexico, Casting Emission Reduction Program, 1999, 10% fugitive, 66.67% of shakeout, assume 3% of chromium is hexavalent based on EPA's NEI factor for secondary steel</t>
  </si>
  <si>
    <t>Table 5.12, Foundry Process Emission Factors: Baseline Emissions from Automotive Foundries in Mexico, Casting Emission Reduction Program, 1999, 10% fugitive, 66.67% of shakeout</t>
  </si>
  <si>
    <t>Tables 5.7 and 5.12, Foundry Process Emission Factors: Baseline Emissions from Automotive Foundries in Mexico, Casting Emission Reduction Program, 1999, 90% capture, 2/3 of non-metal PM from shakeout assumed to be silica</t>
  </si>
  <si>
    <t>Tables 5.7 and 5.12, Foundry Process Emission Factors: Baseline Emissions from Automotive Foundries in Mexico, Casting Emission Reduction Program, 1999, 10% fugitive, 2/3 of non-metal PM from shakeout assumed to be silica</t>
  </si>
  <si>
    <t>ASK Chemicals Regulatory Data Sheet 2011, 90% capture, 16.67% of PCS factor</t>
  </si>
  <si>
    <t>ASK Chemicals Regulatory Data Sheet 2011, 10% fugitive, 16.67% of PCS factor</t>
  </si>
  <si>
    <t>Table 4, p.24 from Residual Risk from Abrasive Blasting Emissions: Particle Size and Metal Speciation conducted by Advanced Technology Institute, December 2005, using 2400 dscfm flow rate and 1 ton/hr throughput, control efficiency already accounted for in EF</t>
  </si>
  <si>
    <t>Table 4, p.24 from Residual Risk from Abrasive Blasting Emissions: Particle Size and Metal Speciation conducted by Advanced Technology Institute, December 2005, using 2400 dscfm flow rate and 1 ton/hr throughput, control efficiency already accounted for in EF, assume 3% of chromium is hexavalent based on EPA's NEI factor for secondary steel</t>
  </si>
  <si>
    <t>DEQ Combstion Tool - CAO NG Ext. Comb. (a)</t>
  </si>
  <si>
    <t>lbs/tvsand</t>
  </si>
  <si>
    <t>lbs/tmp</t>
  </si>
  <si>
    <t>CM-F</t>
  </si>
  <si>
    <t>CW-F</t>
  </si>
  <si>
    <t>75% solids content, 15% effective overspray, 90% capture, 0.55% silica, 98% control</t>
  </si>
  <si>
    <t>75% solids content, 15% effective overspray, 10% capture, 50% building control, 0.55% silica</t>
  </si>
  <si>
    <t xml:space="preserve">pounds </t>
  </si>
  <si>
    <t>C365</t>
  </si>
  <si>
    <t>PC-F</t>
  </si>
  <si>
    <t>SHAK-F</t>
  </si>
  <si>
    <t>ARC-F</t>
  </si>
  <si>
    <t>TC-F</t>
  </si>
  <si>
    <t>cutting time</t>
  </si>
  <si>
    <t>lbs/hr cutting</t>
  </si>
  <si>
    <t>Isomol 578-85 - 90% capture</t>
  </si>
  <si>
    <t>Isomol 578-85 - 10% fugitive</t>
  </si>
  <si>
    <t>Isopropanol - 90% capture</t>
  </si>
  <si>
    <t>Isopropanol - 10% fugitive</t>
  </si>
  <si>
    <t>Isopropanol</t>
  </si>
  <si>
    <t>AP-42 Table 12.13-2, assumed 100% silica</t>
  </si>
  <si>
    <t>Form R Reporting of Binder Chemicals Used in Foundries" Fourth Edition, American Foundry Society, 2007, page 24, Phenolic Urethane Nobake, with SDS composition</t>
  </si>
  <si>
    <t>75% solids content, 15% effective overspray, 50% building control, 0.55% silica</t>
  </si>
  <si>
    <t>Tables 5.4 and 5.5, RTI Emission Estimation Protocol, 2012, assume 3% of chromium is hexavalent based on EPA's NEI factor for secondary steel</t>
  </si>
  <si>
    <t>Tables 5.4 and 5.5, RTI Emission Estimation Protocol, 2012, with Wolf alloy composition</t>
  </si>
  <si>
    <t>Mold Making</t>
  </si>
  <si>
    <t xml:space="preserve">Core Making </t>
  </si>
  <si>
    <t>Core Wash</t>
  </si>
  <si>
    <t>Melting</t>
  </si>
  <si>
    <t>Pouring &amp; Cooling</t>
  </si>
  <si>
    <t>Shakeout</t>
  </si>
  <si>
    <t xml:space="preserve">Grinding </t>
  </si>
  <si>
    <t>Sand Reclaimer - Stack</t>
  </si>
  <si>
    <t xml:space="preserve">Air Arcing </t>
  </si>
  <si>
    <t>Cutting</t>
  </si>
  <si>
    <t>BH002</t>
  </si>
  <si>
    <t>DCN</t>
  </si>
  <si>
    <t>RTI Table 4-5, 50% building control, 99% silica plus metals from lab analysis</t>
  </si>
  <si>
    <t>RTI Table 3-8, 50% building capture because under cover, then scrap alloy composition, assume 3% of chromium is hexavalent based on EPA's NEI factor for secondary steel foundries</t>
  </si>
  <si>
    <t>RTI Table 3-8, 50% building capture because under cover, then scrap alloy composition</t>
  </si>
  <si>
    <t>ASK Chemicals Regulatory Data Sheet 2011, 75% of PCS factor</t>
  </si>
  <si>
    <t>Table 5.12, Foundry Process Emission Factors: Baseline Emissions from Automotive Foundries in Mexico, Casting Emission Reduction Program, 1999, 33.33% of shakeout, assume 3% of chromium is hexavalent based on EPA's NEI factor for secondary steel</t>
  </si>
  <si>
    <t>Table 5.12, Foundry Process Emission Factors: Baseline Emissions from Automotive Foundries in Mexico, Casting Emission Reduction Program, 1999, 33.33% of shakeout</t>
  </si>
  <si>
    <t>Tables 5.7 and 5.12, Foundry Process Emission Factors: Baseline Emissions from Automotive Foundries in Mexico, Casting Emission Reduction Program, 1999, 1/3 of non-metal PM from shakeout assumed to be silica</t>
  </si>
  <si>
    <t>ASK Chemicals Regulatory Data Sheet 2011, 8.3% of PCS factor</t>
  </si>
  <si>
    <t>RTI Table 6-2 Cutting and Grinding, 50% building control, applied with alloy composition, assume 3% of chromium is hexavalent based on EPA's NEI factor for secondary steel</t>
  </si>
  <si>
    <t>RTI Table 6-2 Cutting and Grinding, 50% building control, applied with alloy composition</t>
  </si>
  <si>
    <t>AP-42 12.5-1, uncontrolled scarfing, PM Emission Factor applied with alloy composition, assume 3% of chromium is hexavalent based on EPA's NEI factor for secondary steel</t>
  </si>
  <si>
    <t>AP-42 12.5-1, uncontrolled scarfing, PM Emission Factor applied with alloy composition</t>
  </si>
  <si>
    <t xml:space="preserve">Versar Inc., “Title V Applicability Workbook”, 1996, Table D-5 “Torch Cutting Emission Factors”, PM applied with alloy composition, assume 3% of chromium is hexavalent based on EPA's NEI factor for secondary steel </t>
  </si>
  <si>
    <t>Versar Inc., “Title V Applicability Workbook”, 1996, Table D-5 “Torch Cutting Emission Factors”, PM applied with alloy composition</t>
  </si>
  <si>
    <t>sand handled</t>
  </si>
  <si>
    <t>Isomol Flo</t>
  </si>
  <si>
    <t>Average of ESCO Plant 3 Test Results, scaled to large surface area, 50% building control, PM Emission Factor applied with alloy composition, assume 12% of chromium is hexavalent for stainless steel heats and 3% for mild steel heats</t>
  </si>
  <si>
    <t>Average of ESCO Plant 3 Test Results, scaled to large surface area, 50% building control, PM Emission Factor applied with alloy composition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</si>
</sst>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00"/>
  </numFmts>
  <fonts count="50" x14ac:knownFonts="1">
    <font>
      <sz val="11"/>
      <color theme="1"/>
      <name val="Calibri"/>
      <family val="2"/>
      <scheme val="minor"/>
    </font>
    <font>
      <sz val="12"/>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b/>
      <sz val="9"/>
      <color rgb="FF000000"/>
      <name val="Tahoma"/>
      <family val="2"/>
    </font>
    <font>
      <sz val="9"/>
      <color rgb="FF000000"/>
      <name val="Tahoma"/>
      <family val="2"/>
    </font>
    <font>
      <sz val="8"/>
      <name val="Calibri"/>
      <family val="2"/>
      <scheme val="minor"/>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9">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0" fillId="0" borderId="0"/>
    <xf numFmtId="0" fontId="5"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95">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6" fillId="3" borderId="0" xfId="0" applyFont="1" applyFill="1"/>
    <xf numFmtId="0" fontId="7" fillId="3" borderId="0" xfId="0" applyFont="1" applyFill="1"/>
    <xf numFmtId="0" fontId="8" fillId="3" borderId="0" xfId="0" applyFont="1" applyFill="1" applyAlignment="1">
      <alignment vertical="center" wrapText="1"/>
    </xf>
    <xf numFmtId="0" fontId="9" fillId="3" borderId="0" xfId="0" applyFont="1" applyFill="1"/>
    <xf numFmtId="0" fontId="10" fillId="3" borderId="0" xfId="0" applyFont="1" applyFill="1" applyAlignment="1">
      <alignment wrapText="1"/>
    </xf>
    <xf numFmtId="0" fontId="11" fillId="3" borderId="0" xfId="0" applyFont="1" applyFill="1"/>
    <xf numFmtId="0" fontId="11" fillId="3" borderId="0" xfId="0" applyFont="1" applyFill="1" applyAlignment="1">
      <alignment vertical="center"/>
    </xf>
    <xf numFmtId="0" fontId="11" fillId="3" borderId="0" xfId="0" applyFont="1" applyFill="1" applyAlignment="1">
      <alignment vertical="center" wrapText="1"/>
    </xf>
    <xf numFmtId="0" fontId="13" fillId="3" borderId="0" xfId="0" applyFont="1" applyFill="1"/>
    <xf numFmtId="0" fontId="13" fillId="3" borderId="0" xfId="0" applyFont="1" applyFill="1" applyAlignment="1">
      <alignment vertical="center"/>
    </xf>
    <xf numFmtId="0" fontId="14" fillId="3" borderId="0" xfId="0" applyFont="1" applyFill="1"/>
    <xf numFmtId="0" fontId="15" fillId="3" borderId="0" xfId="0" applyFont="1" applyFill="1"/>
    <xf numFmtId="0" fontId="12" fillId="3" borderId="0" xfId="0" applyFont="1" applyFill="1" applyAlignment="1">
      <alignment vertical="top"/>
    </xf>
    <xf numFmtId="2" fontId="0" fillId="0" borderId="0" xfId="0" applyNumberFormat="1" applyAlignment="1">
      <alignment horizontal="center"/>
    </xf>
    <xf numFmtId="0" fontId="18" fillId="0" borderId="0" xfId="0" applyFont="1" applyAlignment="1">
      <alignment horizontal="center"/>
    </xf>
    <xf numFmtId="0" fontId="19" fillId="0" borderId="0" xfId="0" applyFont="1" applyAlignment="1">
      <alignment horizontal="center" vertical="center"/>
    </xf>
    <xf numFmtId="0" fontId="19" fillId="0" borderId="0" xfId="4" applyFont="1" applyAlignment="1">
      <alignment horizontal="left" vertical="top"/>
    </xf>
    <xf numFmtId="0" fontId="19" fillId="0" borderId="0" xfId="0" applyFont="1" applyAlignment="1">
      <alignment horizontal="left" vertical="center"/>
    </xf>
    <xf numFmtId="49" fontId="19" fillId="0" borderId="0" xfId="5" applyNumberFormat="1" applyFont="1" applyAlignment="1">
      <alignment horizontal="left" vertical="center"/>
    </xf>
    <xf numFmtId="0" fontId="19" fillId="0" borderId="0" xfId="5" applyFont="1" applyAlignment="1">
      <alignment horizontal="left" vertical="center"/>
    </xf>
    <xf numFmtId="14" fontId="19" fillId="0" borderId="0" xfId="0" quotePrefix="1" applyNumberFormat="1" applyFont="1" applyAlignment="1">
      <alignment horizontal="center" vertical="center"/>
    </xf>
    <xf numFmtId="49" fontId="19" fillId="0" borderId="0" xfId="0" applyNumberFormat="1" applyFont="1" applyAlignment="1">
      <alignment horizontal="center" vertical="center"/>
    </xf>
    <xf numFmtId="0" fontId="19" fillId="0" borderId="0" xfId="4" applyFont="1" applyAlignment="1">
      <alignment horizontal="left"/>
    </xf>
    <xf numFmtId="0" fontId="17" fillId="11" borderId="3" xfId="0" applyFont="1" applyFill="1" applyBorder="1" applyAlignment="1">
      <alignment horizontal="center" vertical="center" wrapText="1"/>
    </xf>
    <xf numFmtId="0" fontId="22" fillId="3" borderId="0" xfId="0" applyFont="1" applyFill="1"/>
    <xf numFmtId="0" fontId="21" fillId="3" borderId="0" xfId="0" applyFont="1" applyFill="1" applyAlignment="1">
      <alignment horizontal="left" wrapText="1"/>
    </xf>
    <xf numFmtId="0" fontId="18" fillId="3" borderId="3" xfId="0" applyFont="1" applyFill="1" applyBorder="1"/>
    <xf numFmtId="0" fontId="18" fillId="3" borderId="0" xfId="0" applyFont="1" applyFill="1"/>
    <xf numFmtId="0" fontId="25" fillId="3" borderId="0" xfId="0" applyFont="1" applyFill="1" applyAlignment="1">
      <alignment wrapText="1"/>
    </xf>
    <xf numFmtId="0" fontId="25" fillId="3" borderId="0" xfId="0" applyFont="1" applyFill="1" applyAlignment="1">
      <alignment vertical="top" wrapText="1"/>
    </xf>
    <xf numFmtId="0" fontId="25" fillId="3" borderId="0" xfId="0" applyFont="1" applyFill="1"/>
    <xf numFmtId="0" fontId="26" fillId="3" borderId="0" xfId="0" applyFont="1" applyFill="1"/>
    <xf numFmtId="0" fontId="26" fillId="3" borderId="36" xfId="0" applyFont="1" applyFill="1" applyBorder="1" applyAlignment="1">
      <alignment horizontal="left" vertical="center"/>
    </xf>
    <xf numFmtId="0" fontId="26" fillId="3" borderId="0" xfId="0" applyFont="1" applyFill="1" applyAlignment="1">
      <alignment vertical="center"/>
    </xf>
    <xf numFmtId="0" fontId="26" fillId="3" borderId="36" xfId="0" applyFont="1" applyFill="1" applyBorder="1" applyAlignment="1">
      <alignment vertical="center"/>
    </xf>
    <xf numFmtId="0" fontId="26" fillId="3" borderId="0" xfId="0" applyFont="1" applyFill="1" applyAlignment="1">
      <alignment vertical="center" wrapText="1"/>
    </xf>
    <xf numFmtId="0" fontId="27" fillId="3" borderId="0" xfId="0" applyFont="1" applyFill="1"/>
    <xf numFmtId="0" fontId="24" fillId="3" borderId="0" xfId="2" applyFont="1" applyFill="1" applyAlignment="1" applyProtection="1"/>
    <xf numFmtId="0" fontId="28" fillId="3" borderId="40" xfId="2" applyFont="1" applyFill="1" applyBorder="1" applyAlignment="1" applyProtection="1"/>
    <xf numFmtId="0" fontId="26" fillId="3" borderId="41" xfId="0" applyFont="1" applyFill="1" applyBorder="1"/>
    <xf numFmtId="0" fontId="26" fillId="3" borderId="42" xfId="0" applyFont="1" applyFill="1" applyBorder="1"/>
    <xf numFmtId="0" fontId="29" fillId="3" borderId="43" xfId="2" applyFont="1" applyFill="1" applyBorder="1" applyAlignment="1" applyProtection="1"/>
    <xf numFmtId="0" fontId="29" fillId="3" borderId="0" xfId="0" applyFont="1" applyFill="1"/>
    <xf numFmtId="0" fontId="29" fillId="3" borderId="44" xfId="0" applyFont="1" applyFill="1" applyBorder="1"/>
    <xf numFmtId="0" fontId="29" fillId="3" borderId="45" xfId="2" applyFont="1" applyFill="1" applyBorder="1" applyAlignment="1" applyProtection="1"/>
    <xf numFmtId="0" fontId="29" fillId="3" borderId="46" xfId="0" applyFont="1" applyFill="1" applyBorder="1"/>
    <xf numFmtId="0" fontId="29" fillId="3" borderId="47" xfId="0" applyFont="1" applyFill="1" applyBorder="1"/>
    <xf numFmtId="0" fontId="30" fillId="3" borderId="0" xfId="0" applyFont="1" applyFill="1" applyAlignment="1">
      <alignment vertical="center"/>
    </xf>
    <xf numFmtId="0" fontId="29" fillId="3" borderId="0" xfId="2" applyFont="1" applyFill="1" applyBorder="1" applyAlignment="1" applyProtection="1">
      <alignment vertical="center"/>
    </xf>
    <xf numFmtId="0" fontId="29" fillId="3" borderId="0" xfId="0" applyFont="1" applyFill="1" applyAlignment="1">
      <alignment vertical="center"/>
    </xf>
    <xf numFmtId="0" fontId="30" fillId="3" borderId="0" xfId="0" applyFont="1" applyFill="1"/>
    <xf numFmtId="0" fontId="31" fillId="3" borderId="0" xfId="0" applyFont="1" applyFill="1"/>
    <xf numFmtId="0" fontId="26" fillId="3" borderId="0" xfId="0" applyFont="1" applyFill="1" applyAlignment="1">
      <alignment horizontal="left" vertical="center" wrapText="1"/>
    </xf>
    <xf numFmtId="0" fontId="26" fillId="3" borderId="0" xfId="0" applyFont="1" applyFill="1" applyAlignment="1">
      <alignment horizontal="left"/>
    </xf>
    <xf numFmtId="0" fontId="26" fillId="3" borderId="0" xfId="0" applyFont="1" applyFill="1" applyAlignment="1">
      <alignment horizontal="center"/>
    </xf>
    <xf numFmtId="0" fontId="26" fillId="0" borderId="0" xfId="0" applyFont="1"/>
    <xf numFmtId="0" fontId="33" fillId="3" borderId="0" xfId="0" applyFont="1" applyFill="1"/>
    <xf numFmtId="0" fontId="36" fillId="5" borderId="36" xfId="0" applyFont="1" applyFill="1" applyBorder="1" applyAlignment="1">
      <alignment horizontal="right" vertical="center" wrapText="1"/>
    </xf>
    <xf numFmtId="0" fontId="26" fillId="0" borderId="36" xfId="0" applyFont="1" applyBorder="1" applyProtection="1">
      <protection locked="0"/>
    </xf>
    <xf numFmtId="0" fontId="26" fillId="10" borderId="5" xfId="0" applyFont="1" applyFill="1" applyBorder="1" applyAlignment="1">
      <alignment horizontal="center" vertical="center"/>
    </xf>
    <xf numFmtId="0" fontId="26" fillId="6" borderId="28" xfId="0" applyFont="1" applyFill="1" applyBorder="1" applyAlignment="1">
      <alignment horizontal="center" vertical="center" wrapText="1"/>
    </xf>
    <xf numFmtId="0" fontId="26" fillId="7" borderId="21" xfId="0" applyFont="1" applyFill="1" applyBorder="1" applyAlignment="1">
      <alignment horizontal="center" vertical="center"/>
    </xf>
    <xf numFmtId="0" fontId="26" fillId="4" borderId="20" xfId="0" applyFont="1" applyFill="1" applyBorder="1" applyAlignment="1">
      <alignment horizontal="center" vertical="center" wrapText="1"/>
    </xf>
    <xf numFmtId="0" fontId="18" fillId="13" borderId="29" xfId="0" applyFont="1" applyFill="1" applyBorder="1" applyAlignment="1">
      <alignment horizontal="center"/>
    </xf>
    <xf numFmtId="0" fontId="18" fillId="13" borderId="27" xfId="0" applyFont="1" applyFill="1" applyBorder="1"/>
    <xf numFmtId="0" fontId="18" fillId="13" borderId="0" xfId="0" applyFont="1" applyFill="1"/>
    <xf numFmtId="0" fontId="18" fillId="13" borderId="8" xfId="0" applyFont="1" applyFill="1" applyBorder="1" applyAlignment="1">
      <alignment horizontal="center"/>
    </xf>
    <xf numFmtId="0" fontId="18" fillId="13" borderId="13" xfId="0" applyFont="1" applyFill="1" applyBorder="1" applyAlignment="1">
      <alignment horizontal="center"/>
    </xf>
    <xf numFmtId="0" fontId="18" fillId="13" borderId="13" xfId="0" applyFont="1" applyFill="1" applyBorder="1"/>
    <xf numFmtId="0" fontId="18" fillId="13" borderId="15" xfId="0" applyFont="1" applyFill="1" applyBorder="1" applyAlignment="1">
      <alignment horizontal="center"/>
    </xf>
    <xf numFmtId="0" fontId="18" fillId="13" borderId="18" xfId="0" applyFont="1" applyFill="1" applyBorder="1" applyAlignment="1">
      <alignment horizontal="center"/>
    </xf>
    <xf numFmtId="0" fontId="18" fillId="0" borderId="29" xfId="0" applyFont="1" applyBorder="1" applyAlignment="1" applyProtection="1">
      <alignment horizontal="center"/>
      <protection locked="0"/>
    </xf>
    <xf numFmtId="0" fontId="18" fillId="0" borderId="27" xfId="0" applyFont="1" applyBorder="1" applyProtection="1">
      <protection locked="0"/>
    </xf>
    <xf numFmtId="0" fontId="18" fillId="0" borderId="0" xfId="0" applyFont="1" applyProtection="1">
      <protection locked="0"/>
    </xf>
    <xf numFmtId="0" fontId="18" fillId="0" borderId="8" xfId="0" applyFont="1" applyBorder="1" applyAlignment="1" applyProtection="1">
      <alignment horizontal="center"/>
      <protection locked="0"/>
    </xf>
    <xf numFmtId="0" fontId="18" fillId="0" borderId="13" xfId="0" applyFont="1" applyBorder="1" applyAlignment="1" applyProtection="1">
      <alignment horizontal="center"/>
      <protection locked="0"/>
    </xf>
    <xf numFmtId="0" fontId="18" fillId="0" borderId="13" xfId="0" applyFont="1" applyBorder="1" applyProtection="1">
      <protection locked="0"/>
    </xf>
    <xf numFmtId="0" fontId="18" fillId="0" borderId="15" xfId="0" applyFont="1" applyBorder="1" applyAlignment="1" applyProtection="1">
      <alignment horizontal="center"/>
      <protection locked="0"/>
    </xf>
    <xf numFmtId="0" fontId="18" fillId="0" borderId="18" xfId="0" applyFont="1" applyBorder="1" applyAlignment="1" applyProtection="1">
      <alignment horizontal="center"/>
      <protection locked="0"/>
    </xf>
    <xf numFmtId="0" fontId="18" fillId="0" borderId="12" xfId="0" applyFont="1" applyBorder="1" applyAlignment="1" applyProtection="1">
      <alignment horizontal="center"/>
      <protection locked="0"/>
    </xf>
    <xf numFmtId="0" fontId="18" fillId="0" borderId="26" xfId="0" applyFont="1" applyBorder="1" applyProtection="1">
      <protection locked="0"/>
    </xf>
    <xf numFmtId="0" fontId="18" fillId="0" borderId="3" xfId="0" applyFont="1" applyBorder="1" applyProtection="1">
      <protection locked="0"/>
    </xf>
    <xf numFmtId="0" fontId="18" fillId="0" borderId="2" xfId="0" applyFont="1" applyBorder="1" applyAlignment="1" applyProtection="1">
      <alignment horizontal="center"/>
      <protection locked="0"/>
    </xf>
    <xf numFmtId="0" fontId="18" fillId="0" borderId="4" xfId="0" applyFont="1" applyBorder="1" applyAlignment="1" applyProtection="1">
      <alignment horizontal="center"/>
      <protection locked="0"/>
    </xf>
    <xf numFmtId="0" fontId="18" fillId="0" borderId="4" xfId="0" applyFont="1" applyBorder="1" applyProtection="1">
      <protection locked="0"/>
    </xf>
    <xf numFmtId="0" fontId="18" fillId="0" borderId="16" xfId="0" applyFont="1" applyBorder="1" applyAlignment="1" applyProtection="1">
      <alignment horizontal="center"/>
      <protection locked="0"/>
    </xf>
    <xf numFmtId="0" fontId="18" fillId="0" borderId="19" xfId="0" applyFont="1" applyBorder="1" applyAlignment="1" applyProtection="1">
      <alignment horizontal="center"/>
      <protection locked="0"/>
    </xf>
    <xf numFmtId="0" fontId="18" fillId="13" borderId="5" xfId="0" applyFont="1" applyFill="1" applyBorder="1" applyAlignment="1">
      <alignment horizontal="center"/>
    </xf>
    <xf numFmtId="0" fontId="18" fillId="13" borderId="6" xfId="0" applyFont="1" applyFill="1" applyBorder="1"/>
    <xf numFmtId="0" fontId="18" fillId="13" borderId="6" xfId="0" applyFont="1" applyFill="1" applyBorder="1" applyAlignment="1">
      <alignment horizontal="center"/>
    </xf>
    <xf numFmtId="0" fontId="18" fillId="13" borderId="7" xfId="0" applyFont="1" applyFill="1" applyBorder="1" applyAlignment="1">
      <alignment horizontal="center"/>
    </xf>
    <xf numFmtId="0" fontId="26" fillId="10" borderId="3" xfId="0" applyFont="1" applyFill="1" applyBorder="1" applyAlignment="1">
      <alignment horizontal="center" vertical="center"/>
    </xf>
    <xf numFmtId="49" fontId="18" fillId="0" borderId="8" xfId="0" applyNumberFormat="1" applyFont="1" applyBorder="1" applyAlignment="1" applyProtection="1">
      <alignment horizontal="left"/>
      <protection locked="0"/>
    </xf>
    <xf numFmtId="10" fontId="18" fillId="0" borderId="29" xfId="3" applyNumberFormat="1" applyFont="1" applyBorder="1" applyAlignment="1" applyProtection="1">
      <alignment horizontal="center"/>
      <protection locked="0"/>
    </xf>
    <xf numFmtId="0" fontId="18" fillId="0" borderId="31" xfId="0" applyFont="1" applyBorder="1" applyAlignment="1" applyProtection="1">
      <alignment horizontal="center"/>
      <protection locked="0"/>
    </xf>
    <xf numFmtId="0" fontId="18" fillId="0" borderId="49" xfId="0" applyFont="1" applyBorder="1" applyAlignment="1" applyProtection="1">
      <alignment horizontal="center"/>
      <protection locked="0"/>
    </xf>
    <xf numFmtId="0" fontId="18" fillId="0" borderId="29" xfId="0" applyFont="1" applyBorder="1" applyProtection="1">
      <protection locked="0"/>
    </xf>
    <xf numFmtId="0" fontId="18" fillId="0" borderId="34" xfId="0" applyFont="1" applyBorder="1" applyAlignment="1" applyProtection="1">
      <alignment horizontal="center"/>
      <protection locked="0"/>
    </xf>
    <xf numFmtId="49" fontId="18" fillId="0" borderId="2" xfId="0" applyNumberFormat="1" applyFont="1" applyBorder="1" applyAlignment="1" applyProtection="1">
      <alignment horizontal="left"/>
      <protection locked="0"/>
    </xf>
    <xf numFmtId="10" fontId="18" fillId="0" borderId="12" xfId="3" applyNumberFormat="1" applyFont="1" applyBorder="1" applyAlignment="1" applyProtection="1">
      <alignment horizontal="center"/>
      <protection locked="0"/>
    </xf>
    <xf numFmtId="0" fontId="18" fillId="0" borderId="32" xfId="0" applyFont="1" applyBorder="1" applyAlignment="1" applyProtection="1">
      <alignment horizontal="center"/>
      <protection locked="0"/>
    </xf>
    <xf numFmtId="0" fontId="18" fillId="0" borderId="50" xfId="0" applyFont="1" applyBorder="1" applyAlignment="1" applyProtection="1">
      <alignment horizontal="center"/>
      <protection locked="0"/>
    </xf>
    <xf numFmtId="0" fontId="18" fillId="0" borderId="12" xfId="0" applyFont="1" applyBorder="1" applyProtection="1">
      <protection locked="0"/>
    </xf>
    <xf numFmtId="0" fontId="18" fillId="0" borderId="35" xfId="0" applyFont="1" applyBorder="1" applyAlignment="1" applyProtection="1">
      <alignment horizontal="center"/>
      <protection locked="0"/>
    </xf>
    <xf numFmtId="49" fontId="18" fillId="0" borderId="0" xfId="0" applyNumberFormat="1" applyFont="1" applyAlignment="1">
      <alignment horizontal="center"/>
    </xf>
    <xf numFmtId="0" fontId="18" fillId="0" borderId="0" xfId="0" applyFont="1"/>
    <xf numFmtId="10" fontId="18" fillId="0" borderId="0" xfId="3" applyNumberFormat="1" applyFont="1" applyAlignment="1">
      <alignment horizontal="center"/>
    </xf>
    <xf numFmtId="0" fontId="41" fillId="0" borderId="13" xfId="0" applyFont="1" applyBorder="1" applyAlignment="1">
      <alignment horizontal="center"/>
    </xf>
    <xf numFmtId="0" fontId="26" fillId="10" borderId="6" xfId="0" applyFont="1" applyFill="1" applyBorder="1" applyAlignment="1">
      <alignment horizontal="center" vertical="center"/>
    </xf>
    <xf numFmtId="0" fontId="26" fillId="7" borderId="7" xfId="0" applyFont="1" applyFill="1" applyBorder="1" applyAlignment="1">
      <alignment horizontal="center" vertical="center"/>
    </xf>
    <xf numFmtId="0" fontId="26" fillId="7" borderId="4" xfId="0" applyFont="1" applyFill="1" applyBorder="1" applyAlignment="1">
      <alignment horizontal="center" vertical="center"/>
    </xf>
    <xf numFmtId="0" fontId="41" fillId="0" borderId="29" xfId="0" applyFont="1" applyBorder="1" applyAlignment="1">
      <alignment horizontal="center"/>
    </xf>
    <xf numFmtId="0" fontId="41" fillId="0" borderId="8" xfId="0" applyFont="1" applyBorder="1"/>
    <xf numFmtId="0" fontId="41" fillId="0" borderId="0" xfId="0" applyFont="1"/>
    <xf numFmtId="0" fontId="41" fillId="0" borderId="13" xfId="0" applyFont="1" applyBorder="1"/>
    <xf numFmtId="0" fontId="41" fillId="0" borderId="8" xfId="0" applyFont="1" applyBorder="1" applyAlignment="1">
      <alignment horizontal="center"/>
    </xf>
    <xf numFmtId="3" fontId="41" fillId="0" borderId="10" xfId="0" applyNumberFormat="1" applyFont="1" applyBorder="1" applyAlignment="1">
      <alignment horizontal="center"/>
    </xf>
    <xf numFmtId="3" fontId="41" fillId="0" borderId="9" xfId="0" applyNumberFormat="1" applyFont="1" applyBorder="1" applyAlignment="1">
      <alignment horizontal="center"/>
    </xf>
    <xf numFmtId="3" fontId="41" fillId="0" borderId="1" xfId="0" applyNumberFormat="1" applyFont="1" applyBorder="1" applyAlignment="1">
      <alignment horizontal="center"/>
    </xf>
    <xf numFmtId="0" fontId="41" fillId="0" borderId="10" xfId="0" applyFont="1" applyBorder="1" applyAlignment="1">
      <alignment horizontal="center"/>
    </xf>
    <xf numFmtId="0" fontId="41" fillId="0" borderId="9" xfId="0" applyFont="1" applyBorder="1" applyAlignment="1">
      <alignment horizontal="center"/>
    </xf>
    <xf numFmtId="0" fontId="41" fillId="0" borderId="1" xfId="0" applyFont="1" applyBorder="1" applyAlignment="1">
      <alignment horizontal="center"/>
    </xf>
    <xf numFmtId="0" fontId="41" fillId="0" borderId="0" xfId="0" applyFont="1" applyAlignment="1">
      <alignment horizontal="center"/>
    </xf>
    <xf numFmtId="0" fontId="18" fillId="13" borderId="8" xfId="0" applyFont="1" applyFill="1" applyBorder="1"/>
    <xf numFmtId="0" fontId="18" fillId="13" borderId="0" xfId="0" applyFont="1" applyFill="1" applyAlignment="1">
      <alignment horizontal="center"/>
    </xf>
    <xf numFmtId="0" fontId="18" fillId="0" borderId="8" xfId="0" applyFont="1" applyBorder="1" applyProtection="1">
      <protection locked="0"/>
    </xf>
    <xf numFmtId="0" fontId="18" fillId="0" borderId="0" xfId="0" applyFont="1" applyAlignment="1" applyProtection="1">
      <alignment horizontal="center"/>
      <protection locked="0"/>
    </xf>
    <xf numFmtId="0" fontId="18" fillId="0" borderId="2" xfId="0" applyFont="1" applyBorder="1" applyProtection="1">
      <protection locked="0"/>
    </xf>
    <xf numFmtId="0" fontId="18" fillId="0" borderId="3" xfId="0" applyFont="1" applyBorder="1" applyAlignment="1" applyProtection="1">
      <alignment horizontal="center"/>
      <protection locked="0"/>
    </xf>
    <xf numFmtId="49" fontId="18" fillId="0" borderId="8" xfId="0" applyNumberFormat="1" applyFont="1" applyBorder="1" applyAlignment="1" applyProtection="1">
      <alignment horizontal="center"/>
      <protection locked="0"/>
    </xf>
    <xf numFmtId="10" fontId="18" fillId="0" borderId="8" xfId="3" applyNumberFormat="1" applyFont="1" applyBorder="1" applyAlignment="1" applyProtection="1">
      <alignment horizontal="center"/>
      <protection locked="0"/>
    </xf>
    <xf numFmtId="10" fontId="18" fillId="0" borderId="13" xfId="3" applyNumberFormat="1" applyFont="1" applyBorder="1" applyAlignment="1" applyProtection="1">
      <alignment horizontal="center"/>
      <protection locked="0"/>
    </xf>
    <xf numFmtId="49" fontId="18" fillId="0" borderId="2" xfId="0" applyNumberFormat="1" applyFont="1" applyBorder="1" applyAlignment="1" applyProtection="1">
      <alignment horizontal="center"/>
      <protection locked="0"/>
    </xf>
    <xf numFmtId="10" fontId="18" fillId="0" borderId="2" xfId="3" applyNumberFormat="1" applyFont="1" applyBorder="1" applyAlignment="1" applyProtection="1">
      <alignment horizontal="center"/>
      <protection locked="0"/>
    </xf>
    <xf numFmtId="10" fontId="18" fillId="0" borderId="4" xfId="3" applyNumberFormat="1" applyFont="1" applyBorder="1" applyAlignment="1" applyProtection="1">
      <alignment horizontal="center"/>
      <protection locked="0"/>
    </xf>
    <xf numFmtId="0" fontId="45" fillId="0" borderId="0" xfId="0" applyFont="1" applyAlignment="1">
      <alignment wrapText="1"/>
    </xf>
    <xf numFmtId="0" fontId="19" fillId="0" borderId="0" xfId="0" applyFont="1" applyAlignment="1">
      <alignment horizontal="center"/>
    </xf>
    <xf numFmtId="0" fontId="45" fillId="0" borderId="0" xfId="0" applyFont="1"/>
    <xf numFmtId="49" fontId="19" fillId="0" borderId="0" xfId="0" applyNumberFormat="1" applyFont="1" applyAlignment="1">
      <alignment horizontal="center"/>
    </xf>
    <xf numFmtId="0" fontId="19" fillId="0" borderId="0" xfId="0" quotePrefix="1" applyFont="1" applyAlignment="1">
      <alignment horizontal="center"/>
    </xf>
    <xf numFmtId="49" fontId="17" fillId="11" borderId="3" xfId="1" applyNumberFormat="1" applyFont="1" applyFill="1" applyBorder="1" applyAlignment="1">
      <alignment horizontal="center" vertical="center" wrapText="1"/>
    </xf>
    <xf numFmtId="0" fontId="41" fillId="0" borderId="11" xfId="0" applyFont="1" applyBorder="1" applyAlignment="1">
      <alignment horizontal="center"/>
    </xf>
    <xf numFmtId="0" fontId="41" fillId="0" borderId="25" xfId="0" applyFont="1" applyBorder="1"/>
    <xf numFmtId="0" fontId="41" fillId="0" borderId="14" xfId="0" applyFont="1" applyBorder="1" applyAlignment="1">
      <alignment horizontal="center"/>
    </xf>
    <xf numFmtId="0" fontId="41" fillId="0" borderId="17" xfId="0" applyFont="1" applyBorder="1" applyAlignment="1">
      <alignment horizontal="center"/>
    </xf>
    <xf numFmtId="10" fontId="0" fillId="0" borderId="0" xfId="3" applyNumberFormat="1" applyFont="1" applyAlignment="1" applyProtection="1">
      <alignment horizontal="center"/>
    </xf>
    <xf numFmtId="10" fontId="18" fillId="0" borderId="0" xfId="3" applyNumberFormat="1" applyFont="1" applyFill="1" applyAlignment="1" applyProtection="1">
      <alignment horizontal="center"/>
    </xf>
    <xf numFmtId="49" fontId="26" fillId="0" borderId="2" xfId="0" applyNumberFormat="1" applyFont="1" applyBorder="1" applyAlignment="1">
      <alignment horizontal="center"/>
    </xf>
    <xf numFmtId="0" fontId="26" fillId="0" borderId="28" xfId="0" applyFont="1" applyBorder="1" applyAlignment="1">
      <alignment horizontal="center"/>
    </xf>
    <xf numFmtId="0" fontId="26" fillId="0" borderId="4" xfId="0" applyFont="1" applyBorder="1" applyAlignment="1">
      <alignment horizontal="center"/>
    </xf>
    <xf numFmtId="0" fontId="18" fillId="11" borderId="2" xfId="0" applyFont="1" applyFill="1" applyBorder="1" applyAlignment="1">
      <alignment horizontal="center" wrapText="1"/>
    </xf>
    <xf numFmtId="0" fontId="18" fillId="8" borderId="22" xfId="0" applyFont="1" applyFill="1" applyBorder="1" applyAlignment="1">
      <alignment horizontal="center"/>
    </xf>
    <xf numFmtId="0" fontId="26" fillId="6" borderId="28" xfId="0" applyFont="1" applyFill="1" applyBorder="1" applyAlignment="1">
      <alignment horizontal="center" vertical="center"/>
    </xf>
    <xf numFmtId="0" fontId="26" fillId="7" borderId="3" xfId="0" applyFont="1" applyFill="1" applyBorder="1" applyAlignment="1">
      <alignment horizontal="center" vertical="center"/>
    </xf>
    <xf numFmtId="0" fontId="26" fillId="10" borderId="2" xfId="0" applyFont="1" applyFill="1" applyBorder="1" applyAlignment="1">
      <alignment horizontal="center" vertical="center"/>
    </xf>
    <xf numFmtId="49" fontId="41" fillId="0" borderId="10" xfId="0" applyNumberFormat="1" applyFont="1" applyBorder="1" applyAlignment="1">
      <alignment horizontal="left"/>
    </xf>
    <xf numFmtId="0" fontId="41" fillId="0" borderId="9" xfId="0" applyFont="1" applyBorder="1"/>
    <xf numFmtId="10" fontId="41" fillId="0" borderId="11" xfId="3" applyNumberFormat="1" applyFont="1" applyBorder="1" applyAlignment="1" applyProtection="1">
      <alignment horizontal="center" vertical="center"/>
    </xf>
    <xf numFmtId="0" fontId="41" fillId="0" borderId="30" xfId="0" applyFont="1" applyBorder="1" applyAlignment="1">
      <alignment horizontal="center" vertical="center"/>
    </xf>
    <xf numFmtId="0" fontId="41" fillId="0" borderId="48" xfId="0" applyFont="1" applyBorder="1" applyAlignment="1">
      <alignment horizontal="center"/>
    </xf>
    <xf numFmtId="0" fontId="41" fillId="0" borderId="29" xfId="0" applyFont="1" applyBorder="1"/>
    <xf numFmtId="0" fontId="41" fillId="0" borderId="30" xfId="0" applyFont="1" applyBorder="1" applyAlignment="1">
      <alignment horizontal="center"/>
    </xf>
    <xf numFmtId="0" fontId="41" fillId="0" borderId="33" xfId="0" applyFont="1" applyBorder="1" applyAlignment="1">
      <alignment horizontal="center"/>
    </xf>
    <xf numFmtId="49" fontId="41" fillId="0" borderId="8" xfId="0" applyNumberFormat="1" applyFont="1" applyBorder="1" applyAlignment="1">
      <alignment horizontal="left"/>
    </xf>
    <xf numFmtId="10" fontId="41" fillId="0" borderId="29" xfId="3" applyNumberFormat="1" applyFont="1" applyBorder="1" applyAlignment="1" applyProtection="1">
      <alignment horizontal="center"/>
    </xf>
    <xf numFmtId="0" fontId="41" fillId="0" borderId="31" xfId="0" applyFont="1" applyBorder="1" applyAlignment="1">
      <alignment horizontal="center"/>
    </xf>
    <xf numFmtId="0" fontId="41" fillId="0" borderId="49" xfId="0" applyFont="1" applyBorder="1" applyAlignment="1">
      <alignment horizontal="center"/>
    </xf>
    <xf numFmtId="0" fontId="41" fillId="0" borderId="34" xfId="0" applyFont="1" applyBorder="1" applyAlignment="1">
      <alignment horizontal="center"/>
    </xf>
    <xf numFmtId="49" fontId="18" fillId="13" borderId="8" xfId="0" applyNumberFormat="1" applyFont="1" applyFill="1" applyBorder="1" applyAlignment="1">
      <alignment horizontal="left"/>
    </xf>
    <xf numFmtId="10" fontId="18" fillId="13" borderId="29" xfId="3" applyNumberFormat="1" applyFont="1" applyFill="1" applyBorder="1" applyAlignment="1" applyProtection="1">
      <alignment horizontal="center"/>
    </xf>
    <xf numFmtId="0" fontId="18" fillId="13" borderId="31" xfId="0" applyFont="1" applyFill="1" applyBorder="1" applyAlignment="1">
      <alignment horizontal="center"/>
    </xf>
    <xf numFmtId="0" fontId="18" fillId="13" borderId="49" xfId="0" applyFont="1" applyFill="1" applyBorder="1" applyAlignment="1">
      <alignment horizontal="center"/>
    </xf>
    <xf numFmtId="0" fontId="18" fillId="13" borderId="29" xfId="0" applyFont="1" applyFill="1" applyBorder="1"/>
    <xf numFmtId="0" fontId="18" fillId="13" borderId="34" xfId="0" applyFont="1" applyFill="1" applyBorder="1" applyAlignment="1">
      <alignment horizontal="center"/>
    </xf>
    <xf numFmtId="10" fontId="26" fillId="0" borderId="2" xfId="3" applyNumberFormat="1" applyFont="1" applyBorder="1" applyAlignment="1" applyProtection="1">
      <alignment horizontal="center"/>
    </xf>
    <xf numFmtId="10" fontId="26" fillId="0" borderId="24" xfId="3" applyNumberFormat="1" applyFont="1" applyBorder="1" applyAlignment="1" applyProtection="1">
      <alignment horizontal="center" vertical="center"/>
    </xf>
    <xf numFmtId="0" fontId="27" fillId="0" borderId="12" xfId="0" applyFont="1" applyBorder="1" applyAlignment="1">
      <alignment horizontal="center" vertical="center"/>
    </xf>
    <xf numFmtId="0" fontId="26" fillId="6" borderId="22" xfId="0" applyFont="1" applyFill="1" applyBorder="1" applyAlignment="1">
      <alignment horizontal="center" vertical="center"/>
    </xf>
    <xf numFmtId="49" fontId="41" fillId="0" borderId="10" xfId="0" applyNumberFormat="1" applyFont="1" applyBorder="1" applyAlignment="1">
      <alignment horizontal="center"/>
    </xf>
    <xf numFmtId="10" fontId="41" fillId="0" borderId="8" xfId="3" applyNumberFormat="1" applyFont="1" applyBorder="1" applyAlignment="1" applyProtection="1">
      <alignment horizontal="center"/>
    </xf>
    <xf numFmtId="10" fontId="41" fillId="0" borderId="13" xfId="3" applyNumberFormat="1" applyFont="1" applyBorder="1" applyAlignment="1" applyProtection="1">
      <alignment horizontal="center"/>
    </xf>
    <xf numFmtId="0" fontId="41" fillId="0" borderId="37" xfId="0" applyFont="1" applyBorder="1" applyAlignment="1">
      <alignment horizontal="center"/>
    </xf>
    <xf numFmtId="0" fontId="41" fillId="0" borderId="39" xfId="0" applyFont="1" applyBorder="1" applyAlignment="1">
      <alignment horizontal="center"/>
    </xf>
    <xf numFmtId="49" fontId="41" fillId="0" borderId="8" xfId="0" applyNumberFormat="1" applyFont="1" applyBorder="1" applyAlignment="1">
      <alignment horizontal="center"/>
    </xf>
    <xf numFmtId="0" fontId="41" fillId="0" borderId="38" xfId="0" applyFont="1" applyBorder="1" applyAlignment="1">
      <alignment horizontal="center"/>
    </xf>
    <xf numFmtId="49" fontId="18" fillId="13" borderId="8" xfId="0" applyNumberFormat="1" applyFont="1" applyFill="1" applyBorder="1" applyAlignment="1">
      <alignment horizontal="center"/>
    </xf>
    <xf numFmtId="10" fontId="18" fillId="13" borderId="8" xfId="3" applyNumberFormat="1" applyFont="1" applyFill="1" applyBorder="1" applyAlignment="1" applyProtection="1">
      <alignment horizontal="center"/>
    </xf>
    <xf numFmtId="10" fontId="18" fillId="13" borderId="13" xfId="3" applyNumberFormat="1" applyFont="1" applyFill="1" applyBorder="1" applyAlignment="1" applyProtection="1">
      <alignment horizontal="center"/>
    </xf>
    <xf numFmtId="3" fontId="18" fillId="0" borderId="8" xfId="0" applyNumberFormat="1" applyFont="1" applyBorder="1" applyAlignment="1" applyProtection="1">
      <alignment horizontal="center"/>
      <protection locked="0"/>
    </xf>
    <xf numFmtId="2" fontId="18" fillId="0" borderId="0" xfId="0" applyNumberFormat="1" applyFont="1" applyAlignment="1" applyProtection="1">
      <alignment horizontal="center"/>
      <protection locked="0"/>
    </xf>
    <xf numFmtId="2" fontId="18" fillId="0" borderId="18" xfId="0" applyNumberFormat="1" applyFont="1" applyBorder="1" applyAlignment="1" applyProtection="1">
      <alignment horizontal="center"/>
      <protection locked="0"/>
    </xf>
    <xf numFmtId="165" fontId="18" fillId="0" borderId="18" xfId="0" applyNumberFormat="1" applyFont="1" applyBorder="1" applyAlignment="1" applyProtection="1">
      <alignment horizontal="center"/>
      <protection locked="0"/>
    </xf>
    <xf numFmtId="11" fontId="18" fillId="0" borderId="31" xfId="0" applyNumberFormat="1" applyFont="1" applyBorder="1" applyAlignment="1" applyProtection="1">
      <alignment horizontal="center"/>
      <protection locked="0"/>
    </xf>
    <xf numFmtId="11" fontId="18" fillId="0" borderId="13" xfId="0" applyNumberFormat="1" applyFont="1" applyBorder="1" applyAlignment="1" applyProtection="1">
      <alignment horizontal="center"/>
      <protection locked="0"/>
    </xf>
    <xf numFmtId="11" fontId="18" fillId="0" borderId="0" xfId="0" applyNumberFormat="1" applyFont="1" applyProtection="1">
      <protection locked="0"/>
    </xf>
    <xf numFmtId="0" fontId="49" fillId="0" borderId="29" xfId="0" applyFont="1" applyBorder="1" applyProtection="1">
      <protection locked="0"/>
    </xf>
    <xf numFmtId="0" fontId="35" fillId="3" borderId="0" xfId="0" applyFont="1" applyFill="1" applyAlignment="1">
      <alignment horizontal="left" wrapText="1"/>
    </xf>
    <xf numFmtId="0" fontId="25" fillId="3" borderId="9" xfId="0" applyFont="1" applyFill="1" applyBorder="1" applyAlignment="1">
      <alignment vertical="top" wrapText="1"/>
    </xf>
    <xf numFmtId="0" fontId="25" fillId="3" borderId="0" xfId="0" applyFont="1" applyFill="1" applyAlignment="1">
      <alignment vertical="top" wrapText="1"/>
    </xf>
    <xf numFmtId="0" fontId="25" fillId="3" borderId="0" xfId="0" applyFont="1" applyFill="1" applyAlignment="1">
      <alignment horizontal="left" vertical="top" wrapText="1"/>
    </xf>
    <xf numFmtId="0" fontId="26" fillId="3" borderId="36" xfId="0" applyFont="1" applyFill="1" applyBorder="1" applyAlignment="1">
      <alignment horizontal="left" vertical="center" wrapText="1"/>
    </xf>
    <xf numFmtId="0" fontId="24" fillId="0" borderId="0" xfId="2" applyFont="1" applyFill="1" applyAlignment="1" applyProtection="1">
      <alignment horizontal="left"/>
    </xf>
    <xf numFmtId="0" fontId="23" fillId="0" borderId="0" xfId="2" applyFont="1" applyFill="1" applyAlignment="1" applyProtection="1">
      <alignment horizontal="left" vertical="center"/>
    </xf>
    <xf numFmtId="0" fontId="26" fillId="3" borderId="0" xfId="0" applyFont="1" applyFill="1" applyAlignment="1">
      <alignment horizontal="left" vertical="center" wrapText="1"/>
    </xf>
    <xf numFmtId="0" fontId="36" fillId="0" borderId="36" xfId="0" applyFont="1" applyBorder="1" applyAlignment="1">
      <alignment horizontal="center"/>
    </xf>
    <xf numFmtId="0" fontId="27" fillId="9" borderId="5" xfId="0" applyFont="1" applyFill="1" applyBorder="1" applyAlignment="1">
      <alignment horizontal="center" vertical="center"/>
    </xf>
    <xf numFmtId="0" fontId="27" fillId="9" borderId="6" xfId="0" applyFont="1" applyFill="1" applyBorder="1" applyAlignment="1">
      <alignment horizontal="center" vertical="center"/>
    </xf>
    <xf numFmtId="0" fontId="27" fillId="9" borderId="7" xfId="0" applyFont="1" applyFill="1" applyBorder="1" applyAlignment="1">
      <alignment horizontal="center" vertical="center"/>
    </xf>
    <xf numFmtId="0" fontId="3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8" fillId="0" borderId="25" xfId="0" applyFont="1" applyBorder="1" applyAlignment="1">
      <alignment horizontal="center" vertical="center"/>
    </xf>
    <xf numFmtId="0" fontId="38" fillId="0" borderId="26" xfId="0" applyFont="1" applyBorder="1" applyAlignment="1">
      <alignment horizontal="center" vertical="center"/>
    </xf>
    <xf numFmtId="0" fontId="38" fillId="0" borderId="9" xfId="0" applyFont="1" applyBorder="1" applyAlignment="1">
      <alignment horizontal="center" vertical="center"/>
    </xf>
    <xf numFmtId="0" fontId="38" fillId="0" borderId="3" xfId="0" applyFont="1" applyBorder="1" applyAlignment="1">
      <alignment horizontal="center" vertical="center"/>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27" fillId="11" borderId="5" xfId="0" applyFont="1" applyFill="1" applyBorder="1" applyAlignment="1">
      <alignment horizontal="center" vertical="center"/>
    </xf>
    <xf numFmtId="0" fontId="27" fillId="11" borderId="6" xfId="0" applyFont="1" applyFill="1" applyBorder="1" applyAlignment="1">
      <alignment horizontal="center" vertical="center"/>
    </xf>
    <xf numFmtId="0" fontId="27" fillId="11" borderId="7" xfId="0" applyFont="1" applyFill="1" applyBorder="1" applyAlignment="1">
      <alignment horizontal="center" vertical="center"/>
    </xf>
    <xf numFmtId="0" fontId="27" fillId="0" borderId="10" xfId="0" applyFont="1" applyBorder="1" applyAlignment="1">
      <alignment horizontal="center" vertical="center" wrapText="1"/>
    </xf>
    <xf numFmtId="0" fontId="27" fillId="0" borderId="2"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7" xfId="0" applyFont="1" applyBorder="1" applyAlignment="1">
      <alignment horizontal="center" vertical="center" wrapText="1"/>
    </xf>
    <xf numFmtId="0" fontId="38" fillId="5" borderId="11" xfId="0" applyFont="1" applyFill="1" applyBorder="1" applyAlignment="1">
      <alignment horizontal="center" vertical="center" wrapText="1"/>
    </xf>
    <xf numFmtId="0" fontId="38" fillId="5" borderId="12" xfId="0" applyFont="1" applyFill="1" applyBorder="1" applyAlignment="1">
      <alignment horizontal="center" vertical="center"/>
    </xf>
    <xf numFmtId="0" fontId="38" fillId="0" borderId="5" xfId="0" applyFont="1" applyBorder="1" applyAlignment="1">
      <alignment horizontal="center"/>
    </xf>
    <xf numFmtId="0" fontId="38" fillId="0" borderId="6" xfId="0" applyFont="1" applyBorder="1" applyAlignment="1">
      <alignment horizontal="center"/>
    </xf>
    <xf numFmtId="0" fontId="38" fillId="0" borderId="7" xfId="0" applyFont="1" applyBorder="1" applyAlignment="1">
      <alignment horizont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40" fillId="2" borderId="10" xfId="0" applyFont="1" applyFill="1" applyBorder="1" applyAlignment="1">
      <alignment horizontal="left" vertical="center"/>
    </xf>
    <xf numFmtId="0" fontId="40" fillId="2" borderId="9" xfId="0" applyFont="1" applyFill="1" applyBorder="1" applyAlignment="1">
      <alignment horizontal="left" vertical="center"/>
    </xf>
    <xf numFmtId="0" fontId="40" fillId="2" borderId="1" xfId="0" applyFont="1" applyFill="1" applyBorder="1" applyAlignment="1">
      <alignment horizontal="left" vertical="center"/>
    </xf>
    <xf numFmtId="0" fontId="40" fillId="2" borderId="8" xfId="0" applyFont="1" applyFill="1" applyBorder="1" applyAlignment="1">
      <alignment horizontal="left" vertical="center"/>
    </xf>
    <xf numFmtId="0" fontId="40" fillId="2" borderId="0" xfId="0" applyFont="1" applyFill="1" applyAlignment="1">
      <alignment horizontal="left" vertical="center"/>
    </xf>
    <xf numFmtId="0" fontId="40" fillId="2" borderId="13" xfId="0" applyFont="1" applyFill="1" applyBorder="1" applyAlignment="1">
      <alignment horizontal="left" vertical="center"/>
    </xf>
    <xf numFmtId="0" fontId="40" fillId="2" borderId="2" xfId="0" applyFont="1" applyFill="1" applyBorder="1" applyAlignment="1">
      <alignment horizontal="left" vertical="center"/>
    </xf>
    <xf numFmtId="0" fontId="40" fillId="2" borderId="3" xfId="0" applyFont="1" applyFill="1" applyBorder="1" applyAlignment="1">
      <alignment horizontal="left" vertical="center"/>
    </xf>
    <xf numFmtId="0" fontId="40" fillId="2" borderId="4" xfId="0" applyFont="1" applyFill="1" applyBorder="1" applyAlignment="1">
      <alignment horizontal="left" vertical="center"/>
    </xf>
    <xf numFmtId="0" fontId="27" fillId="5" borderId="11"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27" fillId="5" borderId="12" xfId="0" applyFont="1" applyFill="1" applyBorder="1" applyAlignment="1">
      <alignment horizontal="center" vertical="center"/>
    </xf>
    <xf numFmtId="10" fontId="38" fillId="0" borderId="11" xfId="3" applyNumberFormat="1" applyFont="1" applyBorder="1" applyAlignment="1" applyProtection="1">
      <alignment horizontal="center" vertical="center" wrapText="1"/>
    </xf>
    <xf numFmtId="10" fontId="38" fillId="0" borderId="29" xfId="3" applyNumberFormat="1" applyFont="1" applyBorder="1" applyAlignment="1" applyProtection="1">
      <alignment horizontal="center" vertical="center" wrapText="1"/>
    </xf>
    <xf numFmtId="10" fontId="38" fillId="0" borderId="12" xfId="3" applyNumberFormat="1" applyFont="1" applyBorder="1" applyAlignment="1" applyProtection="1">
      <alignment horizontal="center" vertical="center" wrapText="1"/>
    </xf>
    <xf numFmtId="0" fontId="38" fillId="0" borderId="10" xfId="0" applyFont="1" applyBorder="1" applyAlignment="1">
      <alignment horizontal="center"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4"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7" fillId="11" borderId="10" xfId="0" applyFont="1" applyFill="1" applyBorder="1" applyAlignment="1">
      <alignment horizontal="center" vertical="center"/>
    </xf>
    <xf numFmtId="0" fontId="27" fillId="11" borderId="9" xfId="0" applyFont="1" applyFill="1" applyBorder="1" applyAlignment="1">
      <alignment horizontal="center" vertical="center"/>
    </xf>
    <xf numFmtId="0" fontId="27" fillId="11" borderId="1" xfId="0" applyFont="1" applyFill="1" applyBorder="1" applyAlignment="1">
      <alignment horizontal="center" vertical="center"/>
    </xf>
    <xf numFmtId="0" fontId="27" fillId="11" borderId="2" xfId="0" applyFont="1" applyFill="1" applyBorder="1" applyAlignment="1">
      <alignment horizontal="center" vertical="center"/>
    </xf>
    <xf numFmtId="0" fontId="27" fillId="11" borderId="3" xfId="0" applyFont="1" applyFill="1" applyBorder="1" applyAlignment="1">
      <alignment horizontal="center" vertical="center"/>
    </xf>
    <xf numFmtId="0" fontId="27" fillId="11" borderId="4" xfId="0" applyFont="1" applyFill="1" applyBorder="1" applyAlignment="1">
      <alignment horizontal="center" vertical="center"/>
    </xf>
    <xf numFmtId="0" fontId="27" fillId="9" borderId="10" xfId="0" applyFont="1" applyFill="1" applyBorder="1" applyAlignment="1">
      <alignment horizontal="center" vertical="center"/>
    </xf>
    <xf numFmtId="0" fontId="27" fillId="9" borderId="9" xfId="0" applyFont="1" applyFill="1" applyBorder="1" applyAlignment="1">
      <alignment horizontal="center" vertical="center"/>
    </xf>
    <xf numFmtId="0" fontId="27" fillId="9" borderId="1" xfId="0" applyFont="1" applyFill="1" applyBorder="1" applyAlignment="1">
      <alignment horizontal="center" vertical="center"/>
    </xf>
    <xf numFmtId="0" fontId="27" fillId="9" borderId="2" xfId="0" applyFont="1" applyFill="1" applyBorder="1" applyAlignment="1">
      <alignment horizontal="center" vertical="center"/>
    </xf>
    <xf numFmtId="0" fontId="27" fillId="9" borderId="3" xfId="0" applyFont="1" applyFill="1" applyBorder="1" applyAlignment="1">
      <alignment horizontal="center" vertical="center"/>
    </xf>
    <xf numFmtId="0" fontId="27" fillId="9" borderId="4" xfId="0" applyFont="1" applyFill="1" applyBorder="1" applyAlignment="1">
      <alignment horizontal="center" vertical="center"/>
    </xf>
    <xf numFmtId="0" fontId="43" fillId="5" borderId="11" xfId="0" applyFont="1" applyFill="1" applyBorder="1" applyAlignment="1">
      <alignment horizontal="center" vertical="center" wrapText="1"/>
    </xf>
    <xf numFmtId="0" fontId="43" fillId="5" borderId="12" xfId="0" applyFont="1" applyFill="1" applyBorder="1" applyAlignment="1">
      <alignment horizontal="center" vertical="center"/>
    </xf>
    <xf numFmtId="0" fontId="37" fillId="0" borderId="10" xfId="0" applyFont="1" applyBorder="1" applyAlignment="1">
      <alignment horizontal="center" vertical="center"/>
    </xf>
    <xf numFmtId="0" fontId="37" fillId="0" borderId="9" xfId="0" applyFont="1" applyBorder="1" applyAlignment="1">
      <alignment horizontal="center" vertical="center"/>
    </xf>
    <xf numFmtId="0" fontId="37" fillId="0" borderId="1" xfId="0" applyFont="1" applyBorder="1" applyAlignment="1">
      <alignment horizontal="center" vertic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27" fillId="0" borderId="1" xfId="0" applyFont="1" applyBorder="1" applyAlignment="1">
      <alignment horizontal="center" vertical="center"/>
    </xf>
    <xf numFmtId="0" fontId="27" fillId="0" borderId="4" xfId="0" applyFont="1" applyBorder="1" applyAlignment="1">
      <alignment horizontal="center" vertical="center"/>
    </xf>
    <xf numFmtId="0" fontId="27" fillId="12" borderId="51" xfId="0" applyFont="1" applyFill="1" applyBorder="1" applyAlignment="1">
      <alignment horizontal="center" vertical="center"/>
    </xf>
    <xf numFmtId="0" fontId="27" fillId="12" borderId="52" xfId="0" applyFont="1" applyFill="1" applyBorder="1" applyAlignment="1">
      <alignment horizontal="center" vertical="center"/>
    </xf>
    <xf numFmtId="0" fontId="27" fillId="0" borderId="7" xfId="0" applyFont="1" applyBorder="1" applyAlignment="1">
      <alignment horizontal="center" vertical="center"/>
    </xf>
    <xf numFmtId="0" fontId="27" fillId="12" borderId="11" xfId="0" applyFont="1" applyFill="1" applyBorder="1" applyAlignment="1">
      <alignment horizontal="center" vertical="center"/>
    </xf>
    <xf numFmtId="0" fontId="27" fillId="12" borderId="12" xfId="0" applyFont="1" applyFill="1" applyBorder="1" applyAlignment="1">
      <alignment horizontal="center" vertical="center"/>
    </xf>
    <xf numFmtId="0" fontId="27" fillId="0" borderId="5" xfId="0" applyFont="1" applyBorder="1" applyAlignment="1">
      <alignment horizontal="center"/>
    </xf>
    <xf numFmtId="0" fontId="27" fillId="0" borderId="6" xfId="0" applyFont="1" applyBorder="1" applyAlignment="1">
      <alignment horizontal="center"/>
    </xf>
    <xf numFmtId="0" fontId="27" fillId="0" borderId="7" xfId="0" applyFont="1" applyBorder="1" applyAlignment="1">
      <alignment horizontal="center"/>
    </xf>
  </cellXfs>
  <cellStyles count="9">
    <cellStyle name="Comma 2" xfId="8" xr:uid="{BAD4AC93-5E35-8E43-912C-52A6EFE73C1E}"/>
    <cellStyle name="Hyperlink" xfId="2" builtinId="8"/>
    <cellStyle name="Normal" xfId="0" builtinId="0"/>
    <cellStyle name="Normal 2" xfId="6" xr:uid="{D619A940-EB44-BE4C-A545-E2552A660806}"/>
    <cellStyle name="Normal 3" xfId="5" xr:uid="{00000000-0005-0000-0000-000002000000}"/>
    <cellStyle name="Normal 4" xfId="4" xr:uid="{00000000-0005-0000-0000-000003000000}"/>
    <cellStyle name="Normal_Sheet1" xfId="1" xr:uid="{00000000-0005-0000-0000-000004000000}"/>
    <cellStyle name="Percent" xfId="3" builtinId="5"/>
    <cellStyle name="Percent 2" xfId="7" xr:uid="{F0C6E8DC-059F-8549-9DDD-B28869D42F74}"/>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120" zoomScaleNormal="120" workbookViewId="0">
      <selection activeCell="D57" sqref="D57"/>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04" t="s">
        <v>1160</v>
      </c>
      <c r="B5" s="204"/>
      <c r="C5" s="204"/>
      <c r="D5" s="204"/>
      <c r="E5" s="204"/>
      <c r="F5" s="204"/>
      <c r="G5" s="204"/>
      <c r="H5" s="204"/>
      <c r="I5" s="204"/>
      <c r="J5" s="204"/>
      <c r="K5" s="204"/>
      <c r="L5" s="204"/>
      <c r="M5" s="204"/>
    </row>
    <row r="6" spans="1:21" ht="34.5" customHeight="1" x14ac:dyDescent="0.35">
      <c r="A6" s="32" t="s">
        <v>1231</v>
      </c>
      <c r="B6" s="33"/>
      <c r="C6" s="33"/>
      <c r="D6" s="33"/>
      <c r="E6" s="33"/>
      <c r="F6" s="33"/>
      <c r="G6" s="33"/>
      <c r="H6" s="33"/>
      <c r="I6" s="33"/>
      <c r="J6" s="33"/>
      <c r="K6" s="33"/>
      <c r="L6" s="33"/>
      <c r="M6" s="33"/>
    </row>
    <row r="7" spans="1:21" ht="34.5" customHeight="1" x14ac:dyDescent="0.35">
      <c r="A7" s="210" t="s">
        <v>1224</v>
      </c>
      <c r="B7" s="210"/>
      <c r="C7" s="210"/>
      <c r="D7" s="210"/>
      <c r="E7" s="210"/>
      <c r="F7" s="33"/>
      <c r="G7" s="33"/>
      <c r="H7" s="33"/>
      <c r="I7" s="33"/>
      <c r="J7" s="33"/>
      <c r="K7" s="33"/>
      <c r="L7" s="33"/>
      <c r="M7" s="33"/>
    </row>
    <row r="8" spans="1:21" ht="15.75" thickBot="1" x14ac:dyDescent="0.3">
      <c r="A8" s="209"/>
      <c r="B8" s="209"/>
      <c r="C8" s="209"/>
      <c r="D8" s="209"/>
      <c r="E8" s="209"/>
      <c r="F8" s="34"/>
      <c r="G8" s="34"/>
      <c r="H8" s="34"/>
      <c r="I8" s="34"/>
      <c r="J8" s="34"/>
      <c r="K8" s="34"/>
      <c r="L8" s="34"/>
      <c r="M8" s="35"/>
    </row>
    <row r="9" spans="1:21" s="13" customFormat="1" ht="15" customHeight="1" x14ac:dyDescent="0.25">
      <c r="A9" s="205" t="s">
        <v>1183</v>
      </c>
      <c r="B9" s="205"/>
      <c r="C9" s="205"/>
      <c r="D9" s="205"/>
      <c r="E9" s="205"/>
      <c r="F9" s="205"/>
      <c r="G9" s="205"/>
      <c r="H9" s="205"/>
      <c r="I9" s="205"/>
      <c r="J9" s="205"/>
      <c r="K9" s="205"/>
      <c r="L9" s="205"/>
      <c r="M9" s="36"/>
      <c r="N9" s="12"/>
      <c r="O9" s="12"/>
      <c r="P9" s="12"/>
      <c r="Q9" s="12"/>
      <c r="R9" s="12"/>
      <c r="S9" s="12"/>
      <c r="T9" s="12"/>
      <c r="U9" s="12"/>
    </row>
    <row r="10" spans="1:21" s="13" customFormat="1" ht="21.75" customHeight="1" x14ac:dyDescent="0.25">
      <c r="A10" s="206"/>
      <c r="B10" s="206"/>
      <c r="C10" s="206"/>
      <c r="D10" s="206"/>
      <c r="E10" s="206"/>
      <c r="F10" s="206"/>
      <c r="G10" s="206"/>
      <c r="H10" s="206"/>
      <c r="I10" s="206"/>
      <c r="J10" s="206"/>
      <c r="K10" s="206"/>
      <c r="L10" s="206"/>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7" t="s">
        <v>1184</v>
      </c>
      <c r="B12" s="207"/>
      <c r="C12" s="207"/>
      <c r="D12" s="207"/>
      <c r="E12" s="207"/>
      <c r="F12" s="207"/>
      <c r="G12" s="207"/>
      <c r="H12" s="207"/>
      <c r="I12" s="207"/>
      <c r="J12" s="207"/>
      <c r="K12" s="207"/>
      <c r="L12" s="207"/>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8" t="s">
        <v>1163</v>
      </c>
      <c r="D14" s="208"/>
      <c r="E14" s="208"/>
      <c r="F14" s="208"/>
      <c r="G14" s="208"/>
      <c r="H14" s="208"/>
      <c r="I14" s="208"/>
      <c r="J14" s="208"/>
      <c r="K14" s="208"/>
      <c r="L14" s="208"/>
      <c r="M14" s="41"/>
      <c r="N14" s="14"/>
      <c r="O14" s="14"/>
      <c r="P14" s="14"/>
    </row>
    <row r="15" spans="1:21" s="13" customFormat="1" ht="69" customHeight="1" x14ac:dyDescent="0.25">
      <c r="A15" s="40" t="s">
        <v>1164</v>
      </c>
      <c r="B15" s="40" t="s">
        <v>1188</v>
      </c>
      <c r="C15" s="208" t="s">
        <v>1229</v>
      </c>
      <c r="D15" s="208"/>
      <c r="E15" s="208"/>
      <c r="F15" s="208"/>
      <c r="G15" s="208"/>
      <c r="H15" s="208"/>
      <c r="I15" s="208"/>
      <c r="J15" s="208"/>
      <c r="K15" s="208"/>
      <c r="L15" s="208"/>
      <c r="M15" s="41"/>
      <c r="N15" s="14"/>
      <c r="O15" s="14"/>
      <c r="P15" s="14"/>
    </row>
    <row r="16" spans="1:21" s="13" customFormat="1" ht="46.5" customHeight="1" x14ac:dyDescent="0.25">
      <c r="A16" s="42" t="s">
        <v>1165</v>
      </c>
      <c r="B16" s="42" t="s">
        <v>1190</v>
      </c>
      <c r="C16" s="208" t="s">
        <v>1241</v>
      </c>
      <c r="D16" s="208"/>
      <c r="E16" s="208"/>
      <c r="F16" s="208"/>
      <c r="G16" s="208"/>
      <c r="H16" s="208"/>
      <c r="I16" s="208"/>
      <c r="J16" s="208"/>
      <c r="K16" s="208"/>
      <c r="L16" s="208"/>
      <c r="M16" s="43"/>
      <c r="N16" s="15"/>
      <c r="O16" s="15"/>
      <c r="P16" s="15"/>
    </row>
    <row r="17" spans="1:16" s="13" customFormat="1" ht="69" customHeight="1" x14ac:dyDescent="0.25">
      <c r="A17" s="42" t="s">
        <v>1166</v>
      </c>
      <c r="B17" s="42" t="s">
        <v>1191</v>
      </c>
      <c r="C17" s="208" t="s">
        <v>1230</v>
      </c>
      <c r="D17" s="208"/>
      <c r="E17" s="208"/>
      <c r="F17" s="208"/>
      <c r="G17" s="208"/>
      <c r="H17" s="208"/>
      <c r="I17" s="208"/>
      <c r="J17" s="208"/>
      <c r="K17" s="208"/>
      <c r="L17" s="208"/>
      <c r="M17" s="41"/>
      <c r="N17" s="14"/>
      <c r="O17" s="14"/>
      <c r="P17" s="14"/>
    </row>
    <row r="18" spans="1:16" s="13" customFormat="1" ht="46.5" customHeight="1" x14ac:dyDescent="0.25">
      <c r="A18" s="42" t="s">
        <v>1189</v>
      </c>
      <c r="B18" s="42" t="s">
        <v>1192</v>
      </c>
      <c r="C18" s="208" t="s">
        <v>1242</v>
      </c>
      <c r="D18" s="208"/>
      <c r="E18" s="208"/>
      <c r="F18" s="208"/>
      <c r="G18" s="208"/>
      <c r="H18" s="208"/>
      <c r="I18" s="208"/>
      <c r="J18" s="208"/>
      <c r="K18" s="208"/>
      <c r="L18" s="208"/>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11" t="s">
        <v>1209</v>
      </c>
      <c r="B32" s="211"/>
      <c r="C32" s="211"/>
      <c r="D32" s="211"/>
      <c r="E32" s="211"/>
      <c r="F32" s="211"/>
      <c r="G32" s="211"/>
      <c r="H32" s="211"/>
      <c r="I32" s="211"/>
      <c r="J32" s="211"/>
      <c r="K32" s="211"/>
      <c r="L32" s="211"/>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11" t="s">
        <v>1334</v>
      </c>
      <c r="B36" s="211"/>
      <c r="C36" s="211"/>
      <c r="D36" s="211"/>
      <c r="E36" s="211"/>
      <c r="F36" s="211"/>
      <c r="G36" s="211"/>
      <c r="H36" s="211"/>
      <c r="I36" s="211"/>
      <c r="J36" s="211"/>
      <c r="K36" s="211"/>
      <c r="L36" s="211"/>
      <c r="M36" s="39"/>
    </row>
    <row r="37" spans="1:13" s="13" customFormat="1" ht="46.5" customHeight="1" x14ac:dyDescent="0.25">
      <c r="A37" s="211" t="s">
        <v>1213</v>
      </c>
      <c r="B37" s="211"/>
      <c r="C37" s="211"/>
      <c r="D37" s="211"/>
      <c r="E37" s="211"/>
      <c r="F37" s="211"/>
      <c r="G37" s="211"/>
      <c r="H37" s="211"/>
      <c r="I37" s="211"/>
      <c r="J37" s="211"/>
      <c r="K37" s="211"/>
      <c r="L37" s="211"/>
      <c r="M37" s="39"/>
    </row>
    <row r="38" spans="1:13" s="13" customFormat="1" ht="37.5" customHeight="1" x14ac:dyDescent="0.25">
      <c r="A38" s="211" t="s">
        <v>1335</v>
      </c>
      <c r="B38" s="211"/>
      <c r="C38" s="211"/>
      <c r="D38" s="211"/>
      <c r="E38" s="211"/>
      <c r="F38" s="211"/>
      <c r="G38" s="211"/>
      <c r="H38" s="211"/>
      <c r="I38" s="211"/>
      <c r="J38" s="211"/>
      <c r="K38" s="211"/>
      <c r="L38" s="211"/>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11" t="s">
        <v>1336</v>
      </c>
      <c r="B40" s="211"/>
      <c r="C40" s="211"/>
      <c r="D40" s="211"/>
      <c r="E40" s="211"/>
      <c r="F40" s="211"/>
      <c r="G40" s="211"/>
      <c r="H40" s="211"/>
      <c r="I40" s="211"/>
      <c r="J40" s="211"/>
      <c r="K40" s="211"/>
      <c r="L40" s="211"/>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11" t="s">
        <v>1244</v>
      </c>
      <c r="B47" s="211"/>
      <c r="C47" s="211"/>
      <c r="D47" s="211"/>
      <c r="E47" s="211"/>
      <c r="F47" s="211"/>
      <c r="G47" s="211"/>
      <c r="H47" s="211"/>
      <c r="I47" s="211"/>
      <c r="J47" s="211"/>
      <c r="K47" s="211"/>
      <c r="L47" s="211"/>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11" t="s">
        <v>1339</v>
      </c>
      <c r="B49" s="211"/>
      <c r="C49" s="211"/>
      <c r="D49" s="211"/>
      <c r="E49" s="211"/>
      <c r="F49" s="211"/>
      <c r="G49" s="211"/>
      <c r="H49" s="211"/>
      <c r="I49" s="211"/>
      <c r="J49" s="211"/>
      <c r="K49" s="211"/>
      <c r="L49" s="211"/>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11" t="s">
        <v>1340</v>
      </c>
      <c r="B51" s="211"/>
      <c r="C51" s="211"/>
      <c r="D51" s="211"/>
      <c r="E51" s="211"/>
      <c r="F51" s="211"/>
      <c r="G51" s="211"/>
      <c r="H51" s="211"/>
      <c r="I51" s="211"/>
      <c r="J51" s="211"/>
      <c r="K51" s="211"/>
      <c r="L51" s="211"/>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11" t="s">
        <v>1356</v>
      </c>
      <c r="B53" s="211"/>
      <c r="C53" s="211"/>
      <c r="D53" s="211"/>
      <c r="E53" s="211"/>
      <c r="F53" s="211"/>
      <c r="G53" s="211"/>
      <c r="H53" s="211"/>
      <c r="I53" s="211"/>
      <c r="J53" s="211"/>
      <c r="K53" s="211"/>
      <c r="L53" s="211"/>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11" t="s">
        <v>1214</v>
      </c>
      <c r="B66" s="211"/>
      <c r="C66" s="211"/>
      <c r="D66" s="211"/>
      <c r="E66" s="211"/>
      <c r="F66" s="211"/>
      <c r="G66" s="211"/>
      <c r="H66" s="211"/>
      <c r="I66" s="211"/>
      <c r="J66" s="211"/>
      <c r="K66" s="211"/>
      <c r="L66" s="211"/>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11" t="s">
        <v>1347</v>
      </c>
      <c r="B68" s="211"/>
      <c r="C68" s="211"/>
      <c r="D68" s="211"/>
      <c r="E68" s="211"/>
      <c r="F68" s="211"/>
      <c r="G68" s="211"/>
      <c r="H68" s="211"/>
      <c r="I68" s="211"/>
      <c r="J68" s="211"/>
      <c r="K68" s="211"/>
      <c r="L68" s="211"/>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11" t="s">
        <v>1243</v>
      </c>
      <c r="B80" s="211"/>
      <c r="C80" s="211"/>
      <c r="D80" s="211"/>
      <c r="E80" s="211"/>
      <c r="F80" s="211"/>
      <c r="G80" s="211"/>
      <c r="H80" s="211"/>
      <c r="I80" s="211"/>
      <c r="J80" s="211"/>
      <c r="K80" s="211"/>
      <c r="L80" s="211"/>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11" t="s">
        <v>1349</v>
      </c>
      <c r="B82" s="211"/>
      <c r="C82" s="211"/>
      <c r="D82" s="211"/>
      <c r="E82" s="211"/>
      <c r="F82" s="211"/>
      <c r="G82" s="211"/>
      <c r="H82" s="211"/>
      <c r="I82" s="211"/>
      <c r="J82" s="211"/>
      <c r="K82" s="211"/>
      <c r="L82" s="211"/>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11" t="s">
        <v>1222</v>
      </c>
      <c r="B84" s="211"/>
      <c r="C84" s="211"/>
      <c r="D84" s="211"/>
      <c r="E84" s="211"/>
      <c r="F84" s="211"/>
      <c r="G84" s="211"/>
      <c r="H84" s="211"/>
      <c r="I84" s="211"/>
      <c r="J84" s="211"/>
      <c r="K84" s="211"/>
      <c r="L84" s="211"/>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11" t="s">
        <v>1221</v>
      </c>
      <c r="C86" s="211"/>
      <c r="D86" s="211"/>
      <c r="E86" s="211"/>
      <c r="F86" s="211"/>
      <c r="G86" s="211"/>
      <c r="H86" s="211"/>
      <c r="I86" s="211"/>
      <c r="J86" s="211"/>
      <c r="K86" s="211"/>
      <c r="L86" s="211"/>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11" t="s">
        <v>1227</v>
      </c>
      <c r="B88" s="211"/>
      <c r="C88" s="211"/>
      <c r="D88" s="211"/>
      <c r="E88" s="211"/>
      <c r="F88" s="211"/>
      <c r="G88" s="211"/>
      <c r="H88" s="211"/>
      <c r="I88" s="211"/>
      <c r="J88" s="211"/>
      <c r="K88" s="211"/>
      <c r="L88" s="211"/>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11" t="s">
        <v>1355</v>
      </c>
      <c r="B90" s="211"/>
      <c r="C90" s="211"/>
      <c r="D90" s="211"/>
      <c r="E90" s="211"/>
      <c r="F90" s="211"/>
      <c r="G90" s="211"/>
      <c r="H90" s="211"/>
      <c r="I90" s="211"/>
      <c r="J90" s="211"/>
      <c r="K90" s="211"/>
      <c r="L90" s="211"/>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0" sqref="B10"/>
    </sheetView>
  </sheetViews>
  <sheetFormatPr defaultColWidth="9.140625" defaultRowHeight="15" x14ac:dyDescent="0.25"/>
  <cols>
    <col min="1" max="1" width="30.42578125" customWidth="1"/>
    <col min="2" max="2" width="60.42578125" customWidth="1"/>
  </cols>
  <sheetData>
    <row r="5" spans="1:2" ht="20.25" x14ac:dyDescent="0.3">
      <c r="A5" s="212" t="s">
        <v>1206</v>
      </c>
      <c r="B5" s="212"/>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97032</v>
      </c>
    </row>
    <row r="10" spans="1:2" ht="60.75" x14ac:dyDescent="0.25">
      <c r="A10" s="65" t="s">
        <v>1207</v>
      </c>
      <c r="B10" s="66" t="s">
        <v>1364</v>
      </c>
    </row>
    <row r="11" spans="1:2" ht="21.95" customHeight="1" x14ac:dyDescent="0.25">
      <c r="A11" s="65" t="s">
        <v>4</v>
      </c>
      <c r="B11" s="66" t="s">
        <v>1365</v>
      </c>
    </row>
    <row r="12" spans="1:2" ht="21.95" customHeight="1" x14ac:dyDescent="0.25">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9"/>
  <sheetViews>
    <sheetView topLeftCell="A7" zoomScale="110" zoomScaleNormal="110" workbookViewId="0">
      <selection activeCell="B42" sqref="B42"/>
    </sheetView>
  </sheetViews>
  <sheetFormatPr defaultColWidth="8.85546875" defaultRowHeight="15" x14ac:dyDescent="0.25"/>
  <cols>
    <col min="1" max="1" width="24.42578125" style="1" customWidth="1"/>
    <col min="2" max="2" width="60.42578125" customWidth="1"/>
    <col min="3" max="3" width="28.42578125" customWidth="1"/>
    <col min="4" max="5" width="18.42578125" style="1" customWidth="1"/>
    <col min="6" max="6" width="22.42578125" style="1" customWidth="1"/>
    <col min="7" max="7" width="22.42578125" customWidth="1"/>
    <col min="8" max="13" width="14.42578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6" t="s">
        <v>13</v>
      </c>
      <c r="B10" s="217"/>
      <c r="C10" s="217"/>
      <c r="D10" s="232" t="s">
        <v>1087</v>
      </c>
      <c r="E10" s="233"/>
      <c r="F10" s="216" t="s">
        <v>6</v>
      </c>
      <c r="G10" s="217"/>
      <c r="H10" s="217"/>
      <c r="I10" s="217"/>
      <c r="J10" s="217"/>
      <c r="K10" s="217"/>
      <c r="L10" s="217"/>
      <c r="M10" s="218"/>
    </row>
    <row r="11" spans="1:13" ht="20.100000000000001" customHeight="1" thickBot="1" x14ac:dyDescent="0.3">
      <c r="A11" s="234" t="s">
        <v>1139</v>
      </c>
      <c r="B11" s="219" t="s">
        <v>9</v>
      </c>
      <c r="C11" s="221" t="s">
        <v>12</v>
      </c>
      <c r="D11" s="230" t="s">
        <v>11</v>
      </c>
      <c r="E11" s="223" t="s">
        <v>1086</v>
      </c>
      <c r="F11" s="225" t="s">
        <v>1354</v>
      </c>
      <c r="G11" s="223" t="s">
        <v>10</v>
      </c>
      <c r="H11" s="227" t="s">
        <v>1154</v>
      </c>
      <c r="I11" s="228"/>
      <c r="J11" s="229"/>
      <c r="K11" s="213" t="s">
        <v>1199</v>
      </c>
      <c r="L11" s="214"/>
      <c r="M11" s="215"/>
    </row>
    <row r="12" spans="1:13" ht="48" customHeight="1" thickBot="1" x14ac:dyDescent="0.3">
      <c r="A12" s="235"/>
      <c r="B12" s="220"/>
      <c r="C12" s="222"/>
      <c r="D12" s="231"/>
      <c r="E12" s="224"/>
      <c r="F12" s="226"/>
      <c r="G12" s="224"/>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1367</v>
      </c>
      <c r="B15" s="80" t="s">
        <v>1472</v>
      </c>
      <c r="C15" s="81" t="s">
        <v>1368</v>
      </c>
      <c r="D15" s="82" t="s">
        <v>1390</v>
      </c>
      <c r="E15" s="83" t="s">
        <v>1417</v>
      </c>
      <c r="F15" s="82" t="s">
        <v>1131</v>
      </c>
      <c r="G15" s="84" t="s">
        <v>1395</v>
      </c>
      <c r="H15" s="85">
        <v>1215</v>
      </c>
      <c r="I15" s="197">
        <v>6303.4094193356159</v>
      </c>
      <c r="J15" s="83"/>
      <c r="K15" s="198">
        <v>14.9653594950988</v>
      </c>
      <c r="L15" s="198">
        <v>22.448039242648203</v>
      </c>
      <c r="M15" s="83"/>
    </row>
    <row r="16" spans="1:13" x14ac:dyDescent="0.25">
      <c r="A16" s="79" t="s">
        <v>1450</v>
      </c>
      <c r="B16" s="80" t="s">
        <v>1473</v>
      </c>
      <c r="C16" s="81" t="s">
        <v>1368</v>
      </c>
      <c r="D16" s="82" t="s">
        <v>1390</v>
      </c>
      <c r="E16" s="83" t="s">
        <v>1418</v>
      </c>
      <c r="F16" s="82" t="s">
        <v>1131</v>
      </c>
      <c r="G16" s="84" t="s">
        <v>1395</v>
      </c>
      <c r="H16" s="85">
        <v>1215</v>
      </c>
      <c r="I16" s="197">
        <v>6303.4094193356159</v>
      </c>
      <c r="J16" s="83"/>
      <c r="K16" s="198">
        <v>14.9653594950988</v>
      </c>
      <c r="L16" s="198">
        <v>22.448039242648203</v>
      </c>
      <c r="M16" s="83"/>
    </row>
    <row r="17" spans="1:13" x14ac:dyDescent="0.25">
      <c r="A17" s="79" t="s">
        <v>1369</v>
      </c>
      <c r="B17" s="80" t="s">
        <v>1371</v>
      </c>
      <c r="C17" s="81" t="s">
        <v>1400</v>
      </c>
      <c r="D17" s="82" t="s">
        <v>1129</v>
      </c>
      <c r="E17" s="83" t="s">
        <v>1434</v>
      </c>
      <c r="F17" s="82" t="s">
        <v>1403</v>
      </c>
      <c r="G17" s="84" t="s">
        <v>1428</v>
      </c>
      <c r="H17" s="85">
        <v>22948.75</v>
      </c>
      <c r="I17" s="197">
        <v>90496.705916850988</v>
      </c>
      <c r="J17" s="83"/>
      <c r="K17" s="198">
        <v>214.85447748540099</v>
      </c>
      <c r="L17" s="198">
        <v>322.2817162281018</v>
      </c>
      <c r="M17" s="83"/>
    </row>
    <row r="18" spans="1:13" x14ac:dyDescent="0.25">
      <c r="A18" s="79" t="s">
        <v>1370</v>
      </c>
      <c r="B18" s="80" t="s">
        <v>1372</v>
      </c>
      <c r="C18" s="81" t="s">
        <v>1368</v>
      </c>
      <c r="D18" s="82" t="s">
        <v>1390</v>
      </c>
      <c r="E18" s="83" t="s">
        <v>1417</v>
      </c>
      <c r="F18" s="82" t="s">
        <v>1403</v>
      </c>
      <c r="G18" s="84" t="s">
        <v>1428</v>
      </c>
      <c r="H18" s="85">
        <v>22948.75</v>
      </c>
      <c r="I18" s="197">
        <v>90496.705916850988</v>
      </c>
      <c r="J18" s="83"/>
      <c r="K18" s="198">
        <v>214.85447748540099</v>
      </c>
      <c r="L18" s="198">
        <v>322.2817162281018</v>
      </c>
      <c r="M18" s="83"/>
    </row>
    <row r="19" spans="1:13" x14ac:dyDescent="0.25">
      <c r="A19" s="79" t="s">
        <v>1451</v>
      </c>
      <c r="B19" s="80" t="s">
        <v>1474</v>
      </c>
      <c r="C19" s="81" t="s">
        <v>1368</v>
      </c>
      <c r="D19" s="82" t="s">
        <v>1390</v>
      </c>
      <c r="E19" s="83" t="s">
        <v>1418</v>
      </c>
      <c r="F19" s="82" t="s">
        <v>1454</v>
      </c>
      <c r="G19" s="84" t="s">
        <v>1429</v>
      </c>
      <c r="H19" s="85">
        <v>4148.3065438776075</v>
      </c>
      <c r="I19" s="197">
        <v>27182.12066398955</v>
      </c>
      <c r="J19" s="83"/>
      <c r="K19" s="198">
        <v>64.534949344704998</v>
      </c>
      <c r="L19" s="198">
        <v>96.802424017056794</v>
      </c>
      <c r="M19" s="83"/>
    </row>
    <row r="20" spans="1:13" x14ac:dyDescent="0.25">
      <c r="A20" s="79" t="s">
        <v>1410</v>
      </c>
      <c r="B20" s="80" t="s">
        <v>1411</v>
      </c>
      <c r="C20" s="81" t="s">
        <v>1368</v>
      </c>
      <c r="D20" s="82" t="s">
        <v>1129</v>
      </c>
      <c r="E20" s="83" t="s">
        <v>1430</v>
      </c>
      <c r="F20" s="82" t="s">
        <v>1131</v>
      </c>
      <c r="G20" s="84" t="s">
        <v>1427</v>
      </c>
      <c r="H20" s="85">
        <v>486</v>
      </c>
      <c r="I20" s="197">
        <v>2521.3637677342458</v>
      </c>
      <c r="J20" s="83"/>
      <c r="K20" s="198">
        <v>5.98614379803952</v>
      </c>
      <c r="L20" s="198">
        <v>8.9792156970592814</v>
      </c>
      <c r="M20" s="83"/>
    </row>
    <row r="21" spans="1:13" x14ac:dyDescent="0.25">
      <c r="A21" s="79" t="s">
        <v>1392</v>
      </c>
      <c r="B21" s="80" t="s">
        <v>1376</v>
      </c>
      <c r="C21" s="203" t="s">
        <v>1368</v>
      </c>
      <c r="D21" s="82" t="s">
        <v>1390</v>
      </c>
      <c r="E21" s="83" t="s">
        <v>1432</v>
      </c>
      <c r="F21" s="82" t="s">
        <v>1131</v>
      </c>
      <c r="G21" s="84" t="s">
        <v>1498</v>
      </c>
      <c r="H21" s="197">
        <v>1215</v>
      </c>
      <c r="I21" s="197">
        <v>6303.4094193356159</v>
      </c>
      <c r="J21" s="83"/>
      <c r="K21" s="198">
        <v>14.965359495098802</v>
      </c>
      <c r="L21" s="198">
        <v>22.448039242648203</v>
      </c>
      <c r="M21" s="83"/>
    </row>
    <row r="22" spans="1:13" x14ac:dyDescent="0.25">
      <c r="A22" s="79" t="s">
        <v>1391</v>
      </c>
      <c r="B22" s="80" t="s">
        <v>1375</v>
      </c>
      <c r="C22" s="81" t="s">
        <v>1368</v>
      </c>
      <c r="D22" s="82" t="s">
        <v>1390</v>
      </c>
      <c r="E22" s="83" t="s">
        <v>1419</v>
      </c>
      <c r="F22" s="82" t="s">
        <v>1131</v>
      </c>
      <c r="G22" s="84" t="s">
        <v>1404</v>
      </c>
      <c r="H22" s="197">
        <v>642.80000000000007</v>
      </c>
      <c r="I22" s="197">
        <v>4212</v>
      </c>
      <c r="J22" s="83"/>
      <c r="K22" s="198">
        <v>10</v>
      </c>
      <c r="L22" s="198">
        <v>15</v>
      </c>
      <c r="M22" s="83"/>
    </row>
    <row r="23" spans="1:13" x14ac:dyDescent="0.25">
      <c r="A23" s="79" t="s">
        <v>1377</v>
      </c>
      <c r="B23" s="80" t="s">
        <v>1475</v>
      </c>
      <c r="C23" s="81" t="s">
        <v>1368</v>
      </c>
      <c r="D23" s="82" t="s">
        <v>1390</v>
      </c>
      <c r="E23" s="83" t="s">
        <v>1420</v>
      </c>
      <c r="F23" s="82" t="s">
        <v>1131</v>
      </c>
      <c r="G23" s="84" t="s">
        <v>1404</v>
      </c>
      <c r="H23" s="85">
        <v>642.80000000000007</v>
      </c>
      <c r="I23" s="197">
        <v>4212</v>
      </c>
      <c r="J23" s="83"/>
      <c r="K23" s="198">
        <v>10</v>
      </c>
      <c r="L23" s="198">
        <v>15</v>
      </c>
      <c r="M23" s="83"/>
    </row>
    <row r="24" spans="1:13" x14ac:dyDescent="0.25">
      <c r="A24" s="79" t="s">
        <v>1456</v>
      </c>
      <c r="B24" s="80" t="s">
        <v>1476</v>
      </c>
      <c r="C24" s="81" t="s">
        <v>1368</v>
      </c>
      <c r="D24" s="82" t="s">
        <v>1390</v>
      </c>
      <c r="E24" s="83" t="s">
        <v>1420</v>
      </c>
      <c r="F24" s="82" t="s">
        <v>1131</v>
      </c>
      <c r="G24" s="84" t="s">
        <v>1402</v>
      </c>
      <c r="H24" s="85">
        <v>642.80000000000007</v>
      </c>
      <c r="I24" s="197">
        <v>4212</v>
      </c>
      <c r="J24" s="83"/>
      <c r="K24" s="198">
        <v>10</v>
      </c>
      <c r="L24" s="198">
        <v>15</v>
      </c>
      <c r="M24" s="83"/>
    </row>
    <row r="25" spans="1:13" x14ac:dyDescent="0.25">
      <c r="A25" s="79" t="s">
        <v>1457</v>
      </c>
      <c r="B25" s="80" t="s">
        <v>1477</v>
      </c>
      <c r="C25" s="81" t="s">
        <v>1368</v>
      </c>
      <c r="D25" s="82" t="s">
        <v>1390</v>
      </c>
      <c r="E25" s="83" t="s">
        <v>1420</v>
      </c>
      <c r="F25" s="82" t="s">
        <v>1131</v>
      </c>
      <c r="G25" s="84" t="s">
        <v>1402</v>
      </c>
      <c r="H25" s="85">
        <v>642.80000000000007</v>
      </c>
      <c r="I25" s="197">
        <v>4212</v>
      </c>
      <c r="J25" s="83"/>
      <c r="K25" s="198">
        <v>10</v>
      </c>
      <c r="L25" s="198">
        <v>15</v>
      </c>
      <c r="M25" s="83"/>
    </row>
    <row r="26" spans="1:13" x14ac:dyDescent="0.25">
      <c r="A26" s="79" t="s">
        <v>1373</v>
      </c>
      <c r="B26" s="80" t="s">
        <v>1479</v>
      </c>
      <c r="C26" s="81" t="s">
        <v>1482</v>
      </c>
      <c r="D26" s="82" t="s">
        <v>1129</v>
      </c>
      <c r="E26" s="83" t="s">
        <v>1483</v>
      </c>
      <c r="F26" s="82" t="s">
        <v>1131</v>
      </c>
      <c r="G26" s="84" t="s">
        <v>1402</v>
      </c>
      <c r="H26" s="85">
        <v>642.80000000000007</v>
      </c>
      <c r="I26" s="197">
        <v>4212</v>
      </c>
      <c r="J26" s="83"/>
      <c r="K26" s="198">
        <v>10</v>
      </c>
      <c r="L26" s="198">
        <v>15</v>
      </c>
      <c r="M26" s="83"/>
    </row>
    <row r="27" spans="1:13" x14ac:dyDescent="0.25">
      <c r="A27" s="79" t="s">
        <v>1374</v>
      </c>
      <c r="B27" s="80" t="s">
        <v>1435</v>
      </c>
      <c r="C27" s="81" t="s">
        <v>1368</v>
      </c>
      <c r="D27" s="82" t="s">
        <v>1390</v>
      </c>
      <c r="E27" s="83" t="s">
        <v>1421</v>
      </c>
      <c r="F27" s="82" t="s">
        <v>1131</v>
      </c>
      <c r="G27" s="84" t="s">
        <v>1402</v>
      </c>
      <c r="H27" s="85">
        <v>642.80000000000007</v>
      </c>
      <c r="I27" s="197">
        <v>4212</v>
      </c>
      <c r="J27" s="83"/>
      <c r="K27" s="198">
        <v>10</v>
      </c>
      <c r="L27" s="198">
        <v>15</v>
      </c>
      <c r="M27" s="83"/>
    </row>
    <row r="28" spans="1:13" x14ac:dyDescent="0.25">
      <c r="A28" s="79" t="s">
        <v>1378</v>
      </c>
      <c r="B28" s="80" t="s">
        <v>1478</v>
      </c>
      <c r="C28" s="81" t="s">
        <v>1368</v>
      </c>
      <c r="D28" s="82" t="s">
        <v>1390</v>
      </c>
      <c r="E28" s="83" t="s">
        <v>1422</v>
      </c>
      <c r="F28" s="82" t="s">
        <v>1131</v>
      </c>
      <c r="G28" s="84" t="s">
        <v>1402</v>
      </c>
      <c r="H28" s="85">
        <v>642.80000000000007</v>
      </c>
      <c r="I28" s="197">
        <v>4212</v>
      </c>
      <c r="J28" s="83"/>
      <c r="K28" s="198">
        <v>10</v>
      </c>
      <c r="L28" s="198">
        <v>15</v>
      </c>
      <c r="M28" s="83"/>
    </row>
    <row r="29" spans="1:13" x14ac:dyDescent="0.25">
      <c r="A29" s="79" t="s">
        <v>1458</v>
      </c>
      <c r="B29" s="80" t="s">
        <v>1480</v>
      </c>
      <c r="C29" s="81" t="s">
        <v>1368</v>
      </c>
      <c r="D29" s="82" t="s">
        <v>1390</v>
      </c>
      <c r="E29" s="83" t="s">
        <v>1422</v>
      </c>
      <c r="F29" s="82" t="s">
        <v>1131</v>
      </c>
      <c r="G29" s="84" t="s">
        <v>1402</v>
      </c>
      <c r="H29" s="85">
        <v>642.80000000000007</v>
      </c>
      <c r="I29" s="197">
        <v>4212</v>
      </c>
      <c r="J29" s="83"/>
      <c r="K29" s="198">
        <v>10</v>
      </c>
      <c r="L29" s="198">
        <v>15</v>
      </c>
      <c r="M29" s="83"/>
    </row>
    <row r="30" spans="1:13" x14ac:dyDescent="0.25">
      <c r="A30" s="79" t="s">
        <v>1459</v>
      </c>
      <c r="B30" s="80" t="s">
        <v>1481</v>
      </c>
      <c r="C30" s="81" t="s">
        <v>1368</v>
      </c>
      <c r="D30" s="82" t="s">
        <v>1390</v>
      </c>
      <c r="E30" s="83" t="s">
        <v>1422</v>
      </c>
      <c r="F30" s="82" t="s">
        <v>1407</v>
      </c>
      <c r="G30" s="84" t="s">
        <v>1460</v>
      </c>
      <c r="H30" s="85">
        <v>1460</v>
      </c>
      <c r="I30" s="197">
        <v>4380</v>
      </c>
      <c r="J30" s="83"/>
      <c r="K30" s="198">
        <v>8</v>
      </c>
      <c r="L30" s="198">
        <v>16</v>
      </c>
      <c r="M30" s="83"/>
    </row>
    <row r="31" spans="1:13" x14ac:dyDescent="0.25">
      <c r="A31" s="79" t="s">
        <v>1425</v>
      </c>
      <c r="B31" s="80" t="s">
        <v>1398</v>
      </c>
      <c r="C31" s="81" t="s">
        <v>1401</v>
      </c>
      <c r="D31" s="82" t="s">
        <v>1129</v>
      </c>
      <c r="E31" s="83" t="s">
        <v>1431</v>
      </c>
      <c r="F31" s="82" t="s">
        <v>1131</v>
      </c>
      <c r="G31" s="84" t="s">
        <v>1402</v>
      </c>
      <c r="H31" s="85">
        <v>642.80000000000007</v>
      </c>
      <c r="I31" s="197">
        <v>4212</v>
      </c>
      <c r="J31" s="83"/>
      <c r="K31" s="198">
        <v>10</v>
      </c>
      <c r="L31" s="198">
        <v>15</v>
      </c>
      <c r="M31" s="83"/>
    </row>
    <row r="32" spans="1:13" x14ac:dyDescent="0.25">
      <c r="A32" s="79" t="s">
        <v>1379</v>
      </c>
      <c r="B32" s="80" t="s">
        <v>1383</v>
      </c>
      <c r="C32" s="81" t="s">
        <v>1368</v>
      </c>
      <c r="D32" s="82" t="s">
        <v>1390</v>
      </c>
      <c r="E32" s="83" t="s">
        <v>1423</v>
      </c>
      <c r="F32" s="82" t="s">
        <v>1131</v>
      </c>
      <c r="G32" s="84" t="s">
        <v>1402</v>
      </c>
      <c r="H32" s="85">
        <v>642.80000000000007</v>
      </c>
      <c r="I32" s="197">
        <v>4212</v>
      </c>
      <c r="J32" s="83"/>
      <c r="K32" s="198">
        <v>10</v>
      </c>
      <c r="L32" s="198">
        <v>15</v>
      </c>
      <c r="M32" s="83"/>
    </row>
    <row r="33" spans="1:13" x14ac:dyDescent="0.25">
      <c r="A33" s="79" t="s">
        <v>1382</v>
      </c>
      <c r="B33" s="80" t="s">
        <v>1386</v>
      </c>
      <c r="C33" s="81" t="s">
        <v>1368</v>
      </c>
      <c r="D33" s="82" t="s">
        <v>1129</v>
      </c>
      <c r="E33" s="83" t="s">
        <v>1436</v>
      </c>
      <c r="F33" s="82" t="s">
        <v>1407</v>
      </c>
      <c r="G33" s="84" t="s">
        <v>1408</v>
      </c>
      <c r="H33" s="85">
        <v>8.6</v>
      </c>
      <c r="I33" s="197">
        <v>100</v>
      </c>
      <c r="J33" s="83"/>
      <c r="K33" s="198">
        <v>2</v>
      </c>
      <c r="L33" s="198">
        <v>4</v>
      </c>
      <c r="M33" s="83"/>
    </row>
    <row r="34" spans="1:13" x14ac:dyDescent="0.25">
      <c r="A34" s="79" t="s">
        <v>1380</v>
      </c>
      <c r="B34" s="80" t="s">
        <v>1384</v>
      </c>
      <c r="C34" s="81" t="s">
        <v>1368</v>
      </c>
      <c r="D34" s="82" t="s">
        <v>1129</v>
      </c>
      <c r="E34" s="83" t="s">
        <v>1424</v>
      </c>
      <c r="F34" s="82" t="s">
        <v>1405</v>
      </c>
      <c r="G34" s="84" t="s">
        <v>1406</v>
      </c>
      <c r="H34" s="85">
        <v>1.3471679687500002</v>
      </c>
      <c r="I34" s="197">
        <v>8.5882352941176467</v>
      </c>
      <c r="J34" s="83"/>
      <c r="K34" s="198">
        <v>3.1372549019607843E-2</v>
      </c>
      <c r="L34" s="198">
        <v>4.7058823529411764E-2</v>
      </c>
      <c r="M34" s="83"/>
    </row>
    <row r="35" spans="1:13" x14ac:dyDescent="0.25">
      <c r="A35" s="79" t="s">
        <v>1381</v>
      </c>
      <c r="B35" s="80" t="s">
        <v>1385</v>
      </c>
      <c r="C35" s="81" t="s">
        <v>1368</v>
      </c>
      <c r="D35" s="82" t="s">
        <v>1390</v>
      </c>
      <c r="E35" s="83" t="s">
        <v>1420</v>
      </c>
      <c r="F35" s="82" t="s">
        <v>1405</v>
      </c>
      <c r="G35" s="84" t="s">
        <v>1406</v>
      </c>
      <c r="H35" s="85">
        <v>0.26943359375000009</v>
      </c>
      <c r="I35" s="197">
        <v>1.7176470588235295</v>
      </c>
      <c r="J35" s="83"/>
      <c r="K35" s="198">
        <v>6.2745098039215692E-3</v>
      </c>
      <c r="L35" s="198">
        <v>9.4117647058823539E-3</v>
      </c>
      <c r="M35" s="83"/>
    </row>
    <row r="36" spans="1:13" x14ac:dyDescent="0.25">
      <c r="A36" s="79"/>
      <c r="B36" s="80"/>
      <c r="C36" s="81"/>
      <c r="D36" s="82"/>
      <c r="E36" s="83"/>
      <c r="F36" s="82"/>
      <c r="G36" s="84"/>
      <c r="H36" s="85"/>
      <c r="I36" s="197"/>
      <c r="J36" s="83"/>
      <c r="K36" s="198"/>
      <c r="L36" s="198"/>
      <c r="M36" s="83"/>
    </row>
    <row r="37" spans="1:13" x14ac:dyDescent="0.25">
      <c r="A37" s="79"/>
      <c r="B37" s="80"/>
      <c r="C37" s="81"/>
      <c r="D37" s="82"/>
      <c r="E37" s="83"/>
      <c r="F37" s="82"/>
      <c r="G37" s="84"/>
      <c r="H37" s="85"/>
      <c r="I37" s="197"/>
      <c r="J37" s="83"/>
      <c r="K37" s="198"/>
      <c r="L37" s="198"/>
      <c r="M37" s="83"/>
    </row>
    <row r="38" spans="1:13" x14ac:dyDescent="0.25">
      <c r="A38" s="79"/>
      <c r="B38" s="80"/>
      <c r="C38" s="81"/>
      <c r="D38" s="82"/>
      <c r="E38" s="83"/>
      <c r="F38" s="82"/>
      <c r="G38" s="84"/>
      <c r="H38" s="85"/>
      <c r="I38" s="197"/>
      <c r="J38" s="83"/>
      <c r="K38" s="198"/>
      <c r="L38" s="198"/>
      <c r="M38" s="83"/>
    </row>
    <row r="39" spans="1:13" x14ac:dyDescent="0.25">
      <c r="A39" s="79"/>
      <c r="B39" s="80"/>
      <c r="C39" s="81"/>
      <c r="D39" s="82"/>
      <c r="E39" s="83"/>
      <c r="F39" s="82"/>
      <c r="G39" s="84"/>
      <c r="H39" s="85"/>
      <c r="I39" s="197"/>
      <c r="J39" s="83"/>
      <c r="K39" s="198"/>
      <c r="L39" s="198"/>
      <c r="M39" s="83"/>
    </row>
    <row r="40" spans="1:13" x14ac:dyDescent="0.25">
      <c r="A40" s="79"/>
      <c r="B40" s="80"/>
      <c r="C40" s="81"/>
      <c r="D40" s="82"/>
      <c r="E40" s="83"/>
      <c r="F40" s="82"/>
      <c r="G40" s="84"/>
      <c r="H40" s="85"/>
      <c r="I40" s="197"/>
      <c r="J40" s="83"/>
      <c r="K40" s="198"/>
      <c r="L40" s="198"/>
      <c r="M40" s="83"/>
    </row>
    <row r="41" spans="1:13" x14ac:dyDescent="0.25">
      <c r="A41" s="79"/>
      <c r="B41" s="80"/>
      <c r="C41" s="81"/>
      <c r="D41" s="82"/>
      <c r="E41" s="83"/>
      <c r="F41" s="82"/>
      <c r="G41" s="84"/>
      <c r="H41" s="85"/>
      <c r="I41" s="197"/>
      <c r="J41" s="83"/>
      <c r="K41" s="198"/>
      <c r="L41" s="198"/>
      <c r="M41" s="83"/>
    </row>
    <row r="42" spans="1:13" x14ac:dyDescent="0.25">
      <c r="A42" s="79"/>
      <c r="B42" s="80"/>
      <c r="C42" s="81"/>
      <c r="D42" s="82"/>
      <c r="E42" s="83"/>
      <c r="F42" s="82"/>
      <c r="G42" s="84"/>
      <c r="H42" s="85"/>
      <c r="I42" s="197"/>
      <c r="J42" s="83"/>
      <c r="K42" s="198"/>
      <c r="L42" s="198"/>
      <c r="M42" s="83"/>
    </row>
    <row r="43" spans="1:13" x14ac:dyDescent="0.25">
      <c r="A43" s="79"/>
      <c r="B43" s="80"/>
      <c r="C43" s="81"/>
      <c r="D43" s="82"/>
      <c r="E43" s="83"/>
      <c r="F43" s="82"/>
      <c r="G43" s="84"/>
      <c r="H43" s="197"/>
      <c r="I43" s="197"/>
      <c r="J43" s="83"/>
      <c r="K43" s="198"/>
      <c r="L43" s="198"/>
      <c r="M43" s="83"/>
    </row>
    <row r="44" spans="1:13" x14ac:dyDescent="0.25">
      <c r="A44" s="79"/>
      <c r="B44" s="80"/>
      <c r="C44" s="81"/>
      <c r="D44" s="82"/>
      <c r="E44" s="83"/>
      <c r="F44" s="82"/>
      <c r="G44" s="84"/>
      <c r="H44" s="197"/>
      <c r="I44" s="197"/>
      <c r="J44" s="83"/>
      <c r="K44" s="198"/>
      <c r="L44" s="198"/>
      <c r="M44" s="83"/>
    </row>
    <row r="45" spans="1:13" x14ac:dyDescent="0.25">
      <c r="A45" s="79"/>
      <c r="B45" s="80"/>
      <c r="C45" s="81"/>
      <c r="D45" s="82"/>
      <c r="E45" s="83"/>
      <c r="F45" s="82"/>
      <c r="G45" s="84"/>
      <c r="H45" s="85"/>
      <c r="I45" s="197"/>
      <c r="J45" s="83"/>
      <c r="K45" s="198"/>
      <c r="L45" s="198"/>
      <c r="M45" s="83"/>
    </row>
    <row r="46" spans="1:13" x14ac:dyDescent="0.25">
      <c r="A46" s="79"/>
      <c r="B46" s="80"/>
      <c r="C46" s="81"/>
      <c r="D46" s="82"/>
      <c r="E46" s="83"/>
      <c r="F46" s="82"/>
      <c r="G46" s="84"/>
      <c r="H46" s="85"/>
      <c r="I46" s="197"/>
      <c r="J46" s="83"/>
      <c r="K46" s="198"/>
      <c r="L46" s="198"/>
      <c r="M46" s="83"/>
    </row>
    <row r="47" spans="1:13" x14ac:dyDescent="0.25">
      <c r="A47" s="79"/>
      <c r="B47" s="80"/>
      <c r="C47" s="81"/>
      <c r="D47" s="82"/>
      <c r="E47" s="83"/>
      <c r="F47" s="82"/>
      <c r="G47" s="84"/>
      <c r="H47" s="197"/>
      <c r="I47" s="197"/>
      <c r="J47" s="83"/>
      <c r="K47" s="199"/>
      <c r="L47" s="199"/>
      <c r="M47" s="83"/>
    </row>
    <row r="48" spans="1:13" x14ac:dyDescent="0.25">
      <c r="A48" s="79"/>
      <c r="B48" s="80"/>
      <c r="C48" s="81"/>
      <c r="D48" s="82"/>
      <c r="E48" s="83"/>
      <c r="F48" s="82"/>
      <c r="G48" s="84"/>
      <c r="H48" s="197"/>
      <c r="I48" s="197"/>
      <c r="J48" s="83"/>
      <c r="K48" s="199"/>
      <c r="L48" s="199"/>
      <c r="M48" s="83"/>
    </row>
    <row r="49" spans="1:13" x14ac:dyDescent="0.25">
      <c r="A49" s="79"/>
      <c r="B49" s="80"/>
      <c r="C49" s="81"/>
      <c r="D49" s="82"/>
      <c r="E49" s="83"/>
      <c r="F49" s="82"/>
      <c r="G49" s="84"/>
      <c r="H49" s="85"/>
      <c r="I49" s="197"/>
      <c r="J49" s="83"/>
      <c r="K49" s="198"/>
      <c r="L49" s="198"/>
      <c r="M49" s="83"/>
    </row>
    <row r="50" spans="1:13" x14ac:dyDescent="0.25">
      <c r="A50" s="79"/>
      <c r="B50" s="80"/>
      <c r="C50" s="81"/>
      <c r="D50" s="82"/>
      <c r="E50" s="83"/>
      <c r="F50" s="82"/>
      <c r="G50" s="84"/>
      <c r="H50" s="85"/>
      <c r="I50" s="197"/>
      <c r="J50" s="83"/>
      <c r="K50" s="198"/>
      <c r="L50" s="198"/>
      <c r="M50" s="83"/>
    </row>
    <row r="51" spans="1:13" x14ac:dyDescent="0.25">
      <c r="A51" s="79"/>
      <c r="B51" s="80"/>
      <c r="C51" s="81"/>
      <c r="D51" s="82"/>
      <c r="E51" s="83"/>
      <c r="F51" s="82"/>
      <c r="G51" s="84"/>
      <c r="H51" s="85"/>
      <c r="I51" s="197"/>
      <c r="J51" s="83"/>
      <c r="K51" s="198"/>
      <c r="L51" s="198"/>
      <c r="M51" s="83"/>
    </row>
    <row r="52" spans="1:13" x14ac:dyDescent="0.25">
      <c r="A52" s="79"/>
      <c r="B52" s="80"/>
      <c r="C52" s="81"/>
      <c r="D52" s="82"/>
      <c r="E52" s="83"/>
      <c r="F52" s="82"/>
      <c r="G52" s="84"/>
      <c r="H52" s="85"/>
      <c r="I52" s="197"/>
      <c r="J52" s="83"/>
      <c r="K52" s="198"/>
      <c r="L52" s="198"/>
      <c r="M52" s="83"/>
    </row>
    <row r="53" spans="1:13" x14ac:dyDescent="0.25">
      <c r="A53" s="79"/>
      <c r="B53" s="80"/>
      <c r="C53" s="81"/>
      <c r="D53" s="82"/>
      <c r="E53" s="83"/>
      <c r="F53" s="82"/>
      <c r="G53" s="84"/>
      <c r="H53" s="85"/>
      <c r="I53" s="197"/>
      <c r="J53" s="83"/>
      <c r="K53" s="85"/>
      <c r="L53" s="198"/>
      <c r="M53" s="83"/>
    </row>
    <row r="54" spans="1:13" x14ac:dyDescent="0.25">
      <c r="A54" s="79"/>
      <c r="B54" s="80"/>
      <c r="C54" s="81"/>
      <c r="D54" s="82"/>
      <c r="E54" s="83"/>
      <c r="F54" s="82"/>
      <c r="G54" s="84"/>
      <c r="H54" s="85"/>
      <c r="I54" s="86"/>
      <c r="J54" s="83"/>
      <c r="K54" s="85"/>
      <c r="L54" s="198"/>
      <c r="M54" s="83"/>
    </row>
    <row r="55" spans="1:13" x14ac:dyDescent="0.25">
      <c r="A55" s="79"/>
      <c r="B55" s="80"/>
      <c r="C55" s="81"/>
      <c r="D55" s="82"/>
      <c r="E55" s="83"/>
      <c r="F55" s="82"/>
      <c r="G55" s="84"/>
      <c r="H55" s="85"/>
      <c r="I55" s="86"/>
      <c r="J55" s="83"/>
      <c r="K55" s="85"/>
      <c r="L55" s="198"/>
      <c r="M55" s="83"/>
    </row>
    <row r="56" spans="1:13" x14ac:dyDescent="0.25">
      <c r="A56" s="79"/>
      <c r="B56" s="80"/>
      <c r="C56" s="81"/>
      <c r="D56" s="82"/>
      <c r="E56" s="83"/>
      <c r="F56" s="82"/>
      <c r="G56" s="84"/>
      <c r="H56" s="85"/>
      <c r="I56" s="86"/>
      <c r="J56" s="83"/>
      <c r="K56" s="85"/>
      <c r="L56" s="198"/>
      <c r="M56" s="83"/>
    </row>
    <row r="57" spans="1:13" x14ac:dyDescent="0.25">
      <c r="A57" s="79"/>
      <c r="B57" s="80"/>
      <c r="C57" s="81"/>
      <c r="D57" s="82"/>
      <c r="E57" s="83"/>
      <c r="F57" s="82"/>
      <c r="G57" s="84"/>
      <c r="H57" s="85"/>
      <c r="I57" s="86"/>
      <c r="J57" s="83"/>
      <c r="K57" s="85"/>
      <c r="L57" s="198"/>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x14ac:dyDescent="0.25">
      <c r="A204" s="79"/>
      <c r="B204" s="80"/>
      <c r="C204" s="81"/>
      <c r="D204" s="82"/>
      <c r="E204" s="83"/>
      <c r="F204" s="82"/>
      <c r="G204" s="84"/>
      <c r="H204" s="85"/>
      <c r="I204" s="86"/>
      <c r="J204" s="83"/>
      <c r="K204" s="85"/>
      <c r="L204" s="86"/>
      <c r="M204" s="83"/>
    </row>
    <row r="205" spans="1:13" x14ac:dyDescent="0.25">
      <c r="A205" s="79"/>
      <c r="B205" s="80"/>
      <c r="C205" s="81"/>
      <c r="D205" s="82"/>
      <c r="E205" s="83"/>
      <c r="F205" s="82"/>
      <c r="G205" s="84"/>
      <c r="H205" s="85"/>
      <c r="I205" s="86"/>
      <c r="J205" s="83"/>
      <c r="K205" s="85"/>
      <c r="L205" s="86"/>
      <c r="M205" s="83"/>
    </row>
    <row r="206" spans="1:13" x14ac:dyDescent="0.25">
      <c r="A206" s="79"/>
      <c r="B206" s="80"/>
      <c r="C206" s="81"/>
      <c r="D206" s="82"/>
      <c r="E206" s="83"/>
      <c r="F206" s="82"/>
      <c r="G206" s="84"/>
      <c r="H206" s="85"/>
      <c r="I206" s="86"/>
      <c r="J206" s="83"/>
      <c r="K206" s="85"/>
      <c r="L206" s="86"/>
      <c r="M206" s="83"/>
    </row>
    <row r="207" spans="1:13" x14ac:dyDescent="0.25">
      <c r="A207" s="79"/>
      <c r="B207" s="80"/>
      <c r="C207" s="81"/>
      <c r="D207" s="82"/>
      <c r="E207" s="83"/>
      <c r="F207" s="82"/>
      <c r="G207" s="84"/>
      <c r="H207" s="85"/>
      <c r="I207" s="86"/>
      <c r="J207" s="83"/>
      <c r="K207" s="85"/>
      <c r="L207" s="86"/>
      <c r="M207" s="83"/>
    </row>
    <row r="208" spans="1:13" ht="15.75" thickBot="1" x14ac:dyDescent="0.3">
      <c r="A208" s="87"/>
      <c r="B208" s="88"/>
      <c r="C208" s="89"/>
      <c r="D208" s="90"/>
      <c r="E208" s="91"/>
      <c r="F208" s="90"/>
      <c r="G208" s="92"/>
      <c r="H208" s="93"/>
      <c r="I208" s="94"/>
      <c r="J208" s="91"/>
      <c r="K208" s="93"/>
      <c r="L208" s="94"/>
      <c r="M208" s="91"/>
    </row>
    <row r="209" spans="1:13" ht="39.950000000000003" customHeight="1" thickBot="1" x14ac:dyDescent="0.3">
      <c r="A209" s="95"/>
      <c r="B209" s="96"/>
      <c r="C209" s="96"/>
      <c r="D209" s="97"/>
      <c r="E209" s="97"/>
      <c r="F209" s="97"/>
      <c r="G209" s="96"/>
      <c r="H209" s="97"/>
      <c r="I209" s="97"/>
      <c r="J209" s="97"/>
      <c r="K209" s="97"/>
      <c r="L209" s="97"/>
      <c r="M209"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65"/>
  <sheetViews>
    <sheetView tabSelected="1" topLeftCell="A4" zoomScale="110" zoomScaleNormal="110" workbookViewId="0">
      <selection activeCell="I83" sqref="I83"/>
    </sheetView>
  </sheetViews>
  <sheetFormatPr defaultColWidth="8.85546875" defaultRowHeight="15" x14ac:dyDescent="0.25"/>
  <cols>
    <col min="1" max="1" width="22.42578125" style="1" customWidth="1"/>
    <col min="2" max="2" width="16.85546875" style="3" customWidth="1"/>
    <col min="3" max="3" width="40" customWidth="1"/>
    <col min="4" max="4" width="19.140625" style="1" hidden="1" customWidth="1"/>
    <col min="5" max="5" width="28.42578125" style="7" customWidth="1"/>
    <col min="6" max="8" width="18.42578125" style="1" customWidth="1"/>
    <col min="9" max="9" width="60.42578125" customWidth="1"/>
    <col min="10" max="15" width="18.42578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6" t="s">
        <v>1194</v>
      </c>
      <c r="K9" s="237"/>
      <c r="L9" s="237"/>
      <c r="M9" s="237"/>
      <c r="N9" s="237"/>
      <c r="O9" s="238"/>
    </row>
    <row r="10" spans="1:15" ht="21" thickBot="1" x14ac:dyDescent="0.3">
      <c r="A10" s="251" t="s">
        <v>1151</v>
      </c>
      <c r="B10" s="257" t="s">
        <v>1083</v>
      </c>
      <c r="C10" s="221"/>
      <c r="D10" s="258"/>
      <c r="E10" s="254" t="s">
        <v>1205</v>
      </c>
      <c r="F10" s="239" t="s">
        <v>1202</v>
      </c>
      <c r="G10" s="240"/>
      <c r="H10" s="240"/>
      <c r="I10" s="241"/>
      <c r="J10" s="265" t="s">
        <v>1195</v>
      </c>
      <c r="K10" s="266"/>
      <c r="L10" s="267"/>
      <c r="M10" s="271" t="s">
        <v>1198</v>
      </c>
      <c r="N10" s="272"/>
      <c r="O10" s="273"/>
    </row>
    <row r="11" spans="1:15" ht="18.75" thickBot="1" x14ac:dyDescent="0.3">
      <c r="A11" s="252"/>
      <c r="B11" s="259"/>
      <c r="C11" s="222"/>
      <c r="D11" s="260"/>
      <c r="E11" s="255"/>
      <c r="F11" s="261" t="s">
        <v>1203</v>
      </c>
      <c r="G11" s="262"/>
      <c r="H11" s="263" t="s">
        <v>1089</v>
      </c>
      <c r="I11" s="263" t="s">
        <v>1088</v>
      </c>
      <c r="J11" s="268"/>
      <c r="K11" s="269"/>
      <c r="L11" s="270"/>
      <c r="M11" s="274"/>
      <c r="N11" s="275"/>
      <c r="O11" s="276"/>
    </row>
    <row r="12" spans="1:15" ht="20.100000000000001" customHeight="1" thickBot="1" x14ac:dyDescent="0.3">
      <c r="A12" s="253"/>
      <c r="B12" s="155" t="s">
        <v>1240</v>
      </c>
      <c r="C12" s="156" t="s">
        <v>1100</v>
      </c>
      <c r="D12" s="157" t="s">
        <v>1150</v>
      </c>
      <c r="E12" s="256"/>
      <c r="F12" s="158" t="s">
        <v>1196</v>
      </c>
      <c r="G12" s="159" t="s">
        <v>1197</v>
      </c>
      <c r="H12" s="264"/>
      <c r="I12" s="264"/>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1367</v>
      </c>
      <c r="B16" s="100" t="s">
        <v>949</v>
      </c>
      <c r="C16" s="81" t="str">
        <f>IFERROR(IF(B16="No CAS","",INDEX('DEQ Pollutant List'!$C$7:$C$611,MATCH('3. Pollutant Emissions - EF'!B16,'DEQ Pollutant List'!$B$7:$B$611,0))),"")</f>
        <v>Silica, crystalline (respirable)</v>
      </c>
      <c r="D16" s="115">
        <f>IFERROR(IF(OR($B16="",$B16="No CAS"),INDEX('DEQ Pollutant List'!$A$7:$A$611,MATCH($C16,'DEQ Pollutant List'!$C$7:$C$611,0)),INDEX('DEQ Pollutant List'!$A$7:$A$611,MATCH($B16,'DEQ Pollutant List'!$B$7:$B$611,0))),"")</f>
        <v>579</v>
      </c>
      <c r="E16" s="101">
        <v>0.5</v>
      </c>
      <c r="F16" s="202">
        <v>0.41526774709577058</v>
      </c>
      <c r="G16" s="103"/>
      <c r="H16" s="83" t="s">
        <v>1396</v>
      </c>
      <c r="I16" s="104" t="s">
        <v>1467</v>
      </c>
      <c r="J16" s="197">
        <f>F16*'2. Emissions Units &amp; Activities'!H$15*(1-$E16)</f>
        <v>252.27515636068063</v>
      </c>
      <c r="K16" s="197">
        <f>F16*'2. Emissions Units &amp; Activities'!I$15*(1-$E16)</f>
        <v>1308.8013142948803</v>
      </c>
      <c r="L16" s="83"/>
      <c r="M16" s="197">
        <f>F16*'2. Emissions Units &amp; Activities'!K$15*(1-$E16)</f>
        <v>3.1073155610039889</v>
      </c>
      <c r="N16" s="197">
        <f>F16*'2. Emissions Units &amp; Activities'!L$15*(1-$E16)</f>
        <v>4.6609733415059837</v>
      </c>
      <c r="O16" s="83"/>
    </row>
    <row r="17" spans="1:15" x14ac:dyDescent="0.25">
      <c r="A17" s="79" t="s">
        <v>1367</v>
      </c>
      <c r="B17" s="100" t="s">
        <v>443</v>
      </c>
      <c r="C17" s="81" t="str">
        <f>IFERROR(IF(B17="No CAS","",INDEX('DEQ Pollutant List'!$C$7:$C$611,MATCH('3. Pollutant Emissions - EF'!B17,'DEQ Pollutant List'!$B$7:$B$611,0))),"")</f>
        <v>Formaldehyde</v>
      </c>
      <c r="D17" s="115">
        <f>IFERROR(IF(OR($B17="",$B17="No CAS"),INDEX('DEQ Pollutant List'!$A$7:$A$611,MATCH($C17,'DEQ Pollutant List'!$C$7:$C$611,0)),INDEX('DEQ Pollutant List'!$A$7:$A$611,MATCH($B17,'DEQ Pollutant List'!$B$7:$B$611,0))),"")</f>
        <v>250</v>
      </c>
      <c r="E17" s="101">
        <v>0</v>
      </c>
      <c r="F17" s="202">
        <v>1.7111636745360153E-4</v>
      </c>
      <c r="G17" s="202"/>
      <c r="H17" s="83" t="s">
        <v>1396</v>
      </c>
      <c r="I17" s="104" t="s">
        <v>1468</v>
      </c>
      <c r="J17" s="197">
        <f>F17*'2. Emissions Units &amp; Activities'!H$15*(1-$E17)</f>
        <v>0.20790638645612586</v>
      </c>
      <c r="K17" s="197">
        <f>F17*'2. Emissions Units &amp; Activities'!I$15*(1-$E17)</f>
        <v>1.0786165224095263</v>
      </c>
      <c r="L17" s="83"/>
      <c r="M17" s="197">
        <f>F17*'2. Emissions Units &amp; Activities'!K$15*(1-$E17)</f>
        <v>2.5608179544385711E-3</v>
      </c>
      <c r="N17" s="197">
        <f>F17*'2. Emissions Units &amp; Activities'!L$15*(1-$E17)</f>
        <v>3.8412269316578569E-3</v>
      </c>
      <c r="O17" s="83"/>
    </row>
    <row r="18" spans="1:15" x14ac:dyDescent="0.25">
      <c r="A18" s="79" t="s">
        <v>1367</v>
      </c>
      <c r="B18" s="100" t="s">
        <v>581</v>
      </c>
      <c r="C18" s="81" t="str">
        <f>IFERROR(IF(B18="No CAS","",INDEX('DEQ Pollutant List'!$C$7:$C$611,MATCH('3. Pollutant Emissions - EF'!B18,'DEQ Pollutant List'!$B$7:$B$611,0))),"")</f>
        <v>Naphthalene</v>
      </c>
      <c r="D18" s="115">
        <f>IFERROR(IF(OR($B18="",$B18="No CAS"),INDEX('DEQ Pollutant List'!$A$7:$A$611,MATCH($C18,'DEQ Pollutant List'!$C$7:$C$611,0)),INDEX('DEQ Pollutant List'!$A$7:$A$611,MATCH($B18,'DEQ Pollutant List'!$B$7:$B$611,0))),"")</f>
        <v>428</v>
      </c>
      <c r="E18" s="101">
        <v>0</v>
      </c>
      <c r="F18" s="202">
        <v>2.6274468304465389E-2</v>
      </c>
      <c r="G18" s="202"/>
      <c r="H18" s="83" t="s">
        <v>1396</v>
      </c>
      <c r="I18" s="104" t="s">
        <v>1468</v>
      </c>
      <c r="J18" s="197">
        <f>F18*'2. Emissions Units &amp; Activities'!H$15*(1-$E18)</f>
        <v>31.923478989925449</v>
      </c>
      <c r="K18" s="197">
        <f>F18*'2. Emissions Units &amp; Activities'!I$15*(1-$E18)</f>
        <v>165.61873099840221</v>
      </c>
      <c r="L18" s="83"/>
      <c r="M18" s="197">
        <f>F18*'2. Emissions Units &amp; Activities'!K$15*(1-$E18)</f>
        <v>0.39320686371890357</v>
      </c>
      <c r="N18" s="197">
        <f>F18*'2. Emissions Units &amp; Activities'!L$15*(1-$E18)</f>
        <v>0.5898102955783554</v>
      </c>
      <c r="O18" s="83"/>
    </row>
    <row r="19" spans="1:15" x14ac:dyDescent="0.25">
      <c r="A19" s="79" t="s">
        <v>1367</v>
      </c>
      <c r="B19" s="100" t="s">
        <v>1044</v>
      </c>
      <c r="C19" s="81" t="str">
        <f>IFERROR(IF(B19="No CAS","",INDEX('DEQ Pollutant List'!$C$7:$C$611,MATCH('3. Pollutant Emissions - EF'!B19,'DEQ Pollutant List'!$B$7:$B$611,0))),"")</f>
        <v>1,2,4-Trimethylbenzene</v>
      </c>
      <c r="D19" s="115">
        <f>IFERROR(IF(OR($B19="",$B19="No CAS"),INDEX('DEQ Pollutant List'!$A$7:$A$611,MATCH($C19,'DEQ Pollutant List'!$C$7:$C$611,0)),INDEX('DEQ Pollutant List'!$A$7:$A$611,MATCH($B19,'DEQ Pollutant List'!$B$7:$B$611,0))),"")</f>
        <v>614</v>
      </c>
      <c r="E19" s="101">
        <v>0</v>
      </c>
      <c r="F19" s="202">
        <v>8.2930219859399094E-4</v>
      </c>
      <c r="G19" s="202"/>
      <c r="H19" s="83" t="s">
        <v>1396</v>
      </c>
      <c r="I19" s="104" t="s">
        <v>1468</v>
      </c>
      <c r="J19" s="197">
        <f>F19*'2. Emissions Units &amp; Activities'!H$15*(1-$E19)</f>
        <v>1.0076021712916989</v>
      </c>
      <c r="K19" s="197">
        <f>F19*'2. Emissions Units &amp; Activities'!I$15*(1-$E19)</f>
        <v>5.2274312900930981</v>
      </c>
      <c r="L19" s="83"/>
      <c r="M19" s="197">
        <f>F19*'2. Emissions Units &amp; Activities'!K$15*(1-$E19)</f>
        <v>1.2410805532034894E-2</v>
      </c>
      <c r="N19" s="197">
        <f>F19*'2. Emissions Units &amp; Activities'!L$15*(1-$E19)</f>
        <v>1.8616208298052342E-2</v>
      </c>
      <c r="O19" s="83"/>
    </row>
    <row r="20" spans="1:15" x14ac:dyDescent="0.25">
      <c r="A20" s="79" t="s">
        <v>1450</v>
      </c>
      <c r="B20" s="100" t="s">
        <v>949</v>
      </c>
      <c r="C20" s="81" t="str">
        <f>IFERROR(IF(B20="No CAS","",INDEX('DEQ Pollutant List'!$C$7:$C$611,MATCH('3. Pollutant Emissions - EF'!B20,'DEQ Pollutant List'!$B$7:$B$611,0))),"")</f>
        <v>Silica, crystalline (respirable)</v>
      </c>
      <c r="D20" s="115">
        <f>IFERROR(IF(OR($B20="",$B20="No CAS"),INDEX('DEQ Pollutant List'!$A$7:$A$611,MATCH($C20,'DEQ Pollutant List'!$C$7:$C$611,0)),INDEX('DEQ Pollutant List'!$A$7:$A$611,MATCH($B20,'DEQ Pollutant List'!$B$7:$B$611,0))),"")</f>
        <v>579</v>
      </c>
      <c r="E20" s="101">
        <v>0.5</v>
      </c>
      <c r="F20" s="202">
        <v>0.12473225290422944</v>
      </c>
      <c r="G20" s="202"/>
      <c r="H20" s="83" t="s">
        <v>1396</v>
      </c>
      <c r="I20" s="104" t="s">
        <v>1467</v>
      </c>
      <c r="J20" s="197">
        <f>F20*'2. Emissions Units &amp; Activities'!H$16*(1-$E20)</f>
        <v>75.774843639319386</v>
      </c>
      <c r="K20" s="197">
        <f>F20*'2. Emissions Units &amp; Activities'!I$16*(1-$E20)</f>
        <v>393.11922892573602</v>
      </c>
      <c r="L20" s="83"/>
      <c r="M20" s="197">
        <f>F20*'2. Emissions Units &amp; Activities'!K$16*(1-$E20)</f>
        <v>0.9333315026726875</v>
      </c>
      <c r="N20" s="197">
        <f>F20*'2. Emissions Units &amp; Activities'!L$16*(1-$E20)</f>
        <v>1.3999972540090315</v>
      </c>
      <c r="O20" s="83"/>
    </row>
    <row r="21" spans="1:15" x14ac:dyDescent="0.25">
      <c r="A21" s="79" t="s">
        <v>1450</v>
      </c>
      <c r="B21" s="100" t="s">
        <v>443</v>
      </c>
      <c r="C21" s="81" t="str">
        <f>IFERROR(IF(B21="No CAS","",INDEX('DEQ Pollutant List'!$C$7:$C$611,MATCH('3. Pollutant Emissions - EF'!B21,'DEQ Pollutant List'!$B$7:$B$611,0))),"")</f>
        <v>Formaldehyde</v>
      </c>
      <c r="D21" s="115">
        <f>IFERROR(IF(OR($B21="",$B21="No CAS"),INDEX('DEQ Pollutant List'!$A$7:$A$611,MATCH($C21,'DEQ Pollutant List'!$C$7:$C$611,0)),INDEX('DEQ Pollutant List'!$A$7:$A$611,MATCH($B21,'DEQ Pollutant List'!$B$7:$B$611,0))),"")</f>
        <v>250</v>
      </c>
      <c r="E21" s="101">
        <v>0</v>
      </c>
      <c r="F21" s="202">
        <v>5.1397514424237985E-5</v>
      </c>
      <c r="G21" s="202"/>
      <c r="H21" s="83" t="s">
        <v>1396</v>
      </c>
      <c r="I21" s="104" t="s">
        <v>1468</v>
      </c>
      <c r="J21" s="197">
        <f>F21*'2. Emissions Units &amp; Activities'!H$16*(1-$E21)</f>
        <v>6.244798002544915E-2</v>
      </c>
      <c r="K21" s="197">
        <f>F21*'2. Emissions Units &amp; Activities'!I$16*(1-$E21)</f>
        <v>0.3239795765521799</v>
      </c>
      <c r="L21" s="83"/>
      <c r="M21" s="197">
        <f>F21*'2. Emissions Units &amp; Activities'!K$16*(1-$E21)</f>
        <v>7.6918228051324749E-4</v>
      </c>
      <c r="N21" s="197">
        <f>F21*'2. Emissions Units &amp; Activities'!L$16*(1-$E21)</f>
        <v>1.1537734207698713E-3</v>
      </c>
      <c r="O21" s="83"/>
    </row>
    <row r="22" spans="1:15" x14ac:dyDescent="0.25">
      <c r="A22" s="79" t="s">
        <v>1450</v>
      </c>
      <c r="B22" s="100" t="s">
        <v>581</v>
      </c>
      <c r="C22" s="81" t="str">
        <f>IFERROR(IF(B22="No CAS","",INDEX('DEQ Pollutant List'!$C$7:$C$611,MATCH('3. Pollutant Emissions - EF'!B22,'DEQ Pollutant List'!$B$7:$B$611,0))),"")</f>
        <v>Naphthalene</v>
      </c>
      <c r="D22" s="115">
        <f>IFERROR(IF(OR($B22="",$B22="No CAS"),INDEX('DEQ Pollutant List'!$A$7:$A$611,MATCH($C22,'DEQ Pollutant List'!$C$7:$C$611,0)),INDEX('DEQ Pollutant List'!$A$7:$A$611,MATCH($B22,'DEQ Pollutant List'!$B$7:$B$611,0))),"")</f>
        <v>428</v>
      </c>
      <c r="E22" s="101">
        <v>0</v>
      </c>
      <c r="F22" s="202">
        <v>7.8919531998253665E-3</v>
      </c>
      <c r="G22" s="202"/>
      <c r="H22" s="83" t="s">
        <v>1396</v>
      </c>
      <c r="I22" s="104" t="s">
        <v>1468</v>
      </c>
      <c r="J22" s="197">
        <f>F22*'2. Emissions Units &amp; Activities'!H$16*(1-$E22)</f>
        <v>9.5887231377878201</v>
      </c>
      <c r="K22" s="197">
        <f>F22*'2. Emissions Units &amp; Activities'!I$16*(1-$E22)</f>
        <v>49.746212136735068</v>
      </c>
      <c r="L22" s="83"/>
      <c r="M22" s="197">
        <f>F22*'2. Emissions Units &amp; Activities'!K$16*(1-$E22)</f>
        <v>0.11810591675388191</v>
      </c>
      <c r="N22" s="197">
        <f>F22*'2. Emissions Units &amp; Activities'!L$16*(1-$E22)</f>
        <v>0.17715887513082287</v>
      </c>
      <c r="O22" s="83"/>
    </row>
    <row r="23" spans="1:15" x14ac:dyDescent="0.25">
      <c r="A23" s="79" t="s">
        <v>1450</v>
      </c>
      <c r="B23" s="100" t="s">
        <v>1044</v>
      </c>
      <c r="C23" s="81" t="str">
        <f>IFERROR(IF(B23="No CAS","",INDEX('DEQ Pollutant List'!$C$7:$C$611,MATCH('3. Pollutant Emissions - EF'!B23,'DEQ Pollutant List'!$B$7:$B$611,0))),"")</f>
        <v>1,2,4-Trimethylbenzene</v>
      </c>
      <c r="D23" s="115">
        <f>IFERROR(IF(OR($B23="",$B23="No CAS"),INDEX('DEQ Pollutant List'!$A$7:$A$611,MATCH($C23,'DEQ Pollutant List'!$C$7:$C$611,0)),INDEX('DEQ Pollutant List'!$A$7:$A$611,MATCH($B23,'DEQ Pollutant List'!$B$7:$B$611,0))),"")</f>
        <v>614</v>
      </c>
      <c r="E23" s="101">
        <v>0</v>
      </c>
      <c r="F23" s="202">
        <v>2.4909406591888124E-4</v>
      </c>
      <c r="G23" s="202"/>
      <c r="H23" s="83" t="s">
        <v>1396</v>
      </c>
      <c r="I23" s="104" t="s">
        <v>1468</v>
      </c>
      <c r="J23" s="197">
        <f>F23*'2. Emissions Units &amp; Activities'!H$16*(1-$E23)</f>
        <v>0.3026492900914407</v>
      </c>
      <c r="K23" s="197">
        <f>F23*'2. Emissions Units &amp; Activities'!I$16*(1-$E23)</f>
        <v>1.5701418814136829</v>
      </c>
      <c r="L23" s="83"/>
      <c r="M23" s="197">
        <f>F23*'2. Emissions Units &amp; Activities'!K$16*(1-$E23)</f>
        <v>3.727782244571896E-3</v>
      </c>
      <c r="N23" s="197">
        <f>F23*'2. Emissions Units &amp; Activities'!L$16*(1-$E23)</f>
        <v>5.5916733668578446E-3</v>
      </c>
      <c r="O23" s="83"/>
    </row>
    <row r="24" spans="1:15" x14ac:dyDescent="0.25">
      <c r="A24" s="79" t="s">
        <v>1369</v>
      </c>
      <c r="B24" s="100" t="s">
        <v>949</v>
      </c>
      <c r="C24" s="81" t="str">
        <f>IFERROR(IF(B24="No CAS","",INDEX('DEQ Pollutant List'!$C$7:$C$611,MATCH('3. Pollutant Emissions - EF'!B24,'DEQ Pollutant List'!$B$7:$B$611,0))),"")</f>
        <v>Silica, crystalline (respirable)</v>
      </c>
      <c r="D24" s="115">
        <f>IFERROR(IF(OR($B24="",$B24="No CAS"),INDEX('DEQ Pollutant List'!$A$7:$A$611,MATCH($C24,'DEQ Pollutant List'!$C$7:$C$611,0)),INDEX('DEQ Pollutant List'!$A$7:$A$611,MATCH($B24,'DEQ Pollutant List'!$B$7:$B$611,0))),"")</f>
        <v>579</v>
      </c>
      <c r="E24" s="101">
        <v>0.98</v>
      </c>
      <c r="F24" s="202">
        <v>5.5687499999999997E-4</v>
      </c>
      <c r="G24" s="202"/>
      <c r="H24" s="83" t="s">
        <v>1409</v>
      </c>
      <c r="I24" s="104" t="s">
        <v>1452</v>
      </c>
      <c r="J24" s="197">
        <f>F24*'2. Emissions Units &amp; Activities'!H$17*(1-$E24)</f>
        <v>0.25559170312500018</v>
      </c>
      <c r="K24" s="197">
        <f>F24*'2. Emissions Units &amp; Activities'!I$17*(1-$E24)</f>
        <v>1.0079070621489288</v>
      </c>
      <c r="L24" s="83"/>
      <c r="M24" s="197">
        <f>F24*'2. Emissions Units &amp; Activities'!K$17*(1-$E24)</f>
        <v>2.3929417429936553E-3</v>
      </c>
      <c r="N24" s="197">
        <f>F24*'2. Emissions Units &amp; Activities'!L$17*(1-$E24)</f>
        <v>3.5894126144904869E-3</v>
      </c>
      <c r="O24" s="83"/>
    </row>
    <row r="25" spans="1:15" x14ac:dyDescent="0.25">
      <c r="A25" s="79" t="s">
        <v>1370</v>
      </c>
      <c r="B25" s="100" t="s">
        <v>949</v>
      </c>
      <c r="C25" s="81" t="str">
        <f>IFERROR(IF(B25="No CAS","",INDEX('DEQ Pollutant List'!$C$7:$C$611,MATCH('3. Pollutant Emissions - EF'!B25,'DEQ Pollutant List'!$B$7:$B$611,0))),"")</f>
        <v>Silica, crystalline (respirable)</v>
      </c>
      <c r="D25" s="115">
        <f>IFERROR(IF(OR($B25="",$B25="No CAS"),INDEX('DEQ Pollutant List'!$A$7:$A$611,MATCH($C25,'DEQ Pollutant List'!$C$7:$C$611,0)),INDEX('DEQ Pollutant List'!$A$7:$A$611,MATCH($B25,'DEQ Pollutant List'!$B$7:$B$611,0))),"")</f>
        <v>579</v>
      </c>
      <c r="E25" s="101">
        <v>0.5</v>
      </c>
      <c r="F25" s="202">
        <v>6.1874999999999986E-5</v>
      </c>
      <c r="G25" s="202"/>
      <c r="H25" s="83" t="s">
        <v>1409</v>
      </c>
      <c r="I25" s="104" t="s">
        <v>1453</v>
      </c>
      <c r="J25" s="197">
        <f>F25*'2. Emissions Units &amp; Activities'!H$17*(1-$E25)</f>
        <v>0.70997695312499987</v>
      </c>
      <c r="K25" s="197">
        <f>F25*'2. Emissions Units &amp; Activities'!I$17*(1-$E25)</f>
        <v>2.7997418393025768</v>
      </c>
      <c r="L25" s="83"/>
      <c r="M25" s="197">
        <f>F25*'2. Emissions Units &amp; Activities'!K$17*(1-$E25)</f>
        <v>6.6470603972045919E-3</v>
      </c>
      <c r="N25" s="197">
        <f>F25*'2. Emissions Units &amp; Activities'!L$17*(1-$E25)</f>
        <v>9.9705905958068965E-3</v>
      </c>
      <c r="O25" s="83"/>
    </row>
    <row r="26" spans="1:15" x14ac:dyDescent="0.25">
      <c r="A26" s="79" t="s">
        <v>1451</v>
      </c>
      <c r="B26" s="100" t="s">
        <v>949</v>
      </c>
      <c r="C26" s="81" t="str">
        <f>IFERROR(IF(B26="No CAS","",INDEX('DEQ Pollutant List'!$C$7:$C$611,MATCH('3. Pollutant Emissions - EF'!B26,'DEQ Pollutant List'!$B$7:$B$611,0))),"")</f>
        <v>Silica, crystalline (respirable)</v>
      </c>
      <c r="D26" s="115">
        <f>IFERROR(IF(OR($B26="",$B26="No CAS"),INDEX('DEQ Pollutant List'!$A$7:$A$611,MATCH($C26,'DEQ Pollutant List'!$C$7:$C$611,0)),INDEX('DEQ Pollutant List'!$A$7:$A$611,MATCH($B26,'DEQ Pollutant List'!$B$7:$B$611,0))),"")</f>
        <v>579</v>
      </c>
      <c r="E26" s="101">
        <v>0.5</v>
      </c>
      <c r="F26" s="202">
        <v>6.1874999999999994E-4</v>
      </c>
      <c r="G26" s="202"/>
      <c r="H26" s="83" t="s">
        <v>1409</v>
      </c>
      <c r="I26" s="104" t="s">
        <v>1469</v>
      </c>
      <c r="J26" s="197">
        <f>F26*'2. Emissions Units &amp; Activities'!H$19*(1-$E26)</f>
        <v>1.2833823370121347</v>
      </c>
      <c r="K26" s="197">
        <f>F26*'2. Emissions Units &amp; Activities'!I$19*(1-$E26)</f>
        <v>8.4094685804217661</v>
      </c>
      <c r="L26" s="83"/>
      <c r="M26" s="197">
        <f>F26*'2. Emissions Units &amp; Activities'!K$19*(1-$E26)</f>
        <v>1.9965499953518106E-2</v>
      </c>
      <c r="N26" s="197">
        <f>F26*'2. Emissions Units &amp; Activities'!L$19*(1-$E26)</f>
        <v>2.9948249930276942E-2</v>
      </c>
      <c r="O26" s="83"/>
    </row>
    <row r="27" spans="1:15" x14ac:dyDescent="0.25">
      <c r="A27" s="79" t="s">
        <v>1410</v>
      </c>
      <c r="B27" s="100" t="s">
        <v>949</v>
      </c>
      <c r="C27" s="81" t="str">
        <f>IFERROR(IF(B27="No CAS","",INDEX('DEQ Pollutant List'!$C$7:$C$611,MATCH('3. Pollutant Emissions - EF'!B27,'DEQ Pollutant List'!$B$7:$B$611,0))),"")</f>
        <v>Silica, crystalline (respirable)</v>
      </c>
      <c r="D27" s="115">
        <f>IFERROR(IF(OR($B27="",$B27="No CAS"),INDEX('DEQ Pollutant List'!$A$7:$A$611,MATCH($C27,'DEQ Pollutant List'!$C$7:$C$611,0)),INDEX('DEQ Pollutant List'!$A$7:$A$611,MATCH($B27,'DEQ Pollutant List'!$B$7:$B$611,0))),"")</f>
        <v>579</v>
      </c>
      <c r="E27" s="101">
        <v>0</v>
      </c>
      <c r="F27" s="202">
        <v>3.6</v>
      </c>
      <c r="G27" s="202"/>
      <c r="H27" s="83" t="s">
        <v>1448</v>
      </c>
      <c r="I27" s="104" t="s">
        <v>1399</v>
      </c>
      <c r="J27" s="197">
        <f>F27*'2. Emissions Units &amp; Activities'!H$20*(1-$E27)</f>
        <v>1749.6000000000001</v>
      </c>
      <c r="K27" s="197">
        <f>F27*'2. Emissions Units &amp; Activities'!I$20*(1-$E27)</f>
        <v>9076.9095638432846</v>
      </c>
      <c r="L27" s="83"/>
      <c r="M27" s="197">
        <f>F27*'2. Emissions Units &amp; Activities'!K$20*(1-$E27)</f>
        <v>21.550117672942271</v>
      </c>
      <c r="N27" s="197">
        <f>F27*'2. Emissions Units &amp; Activities'!L$20*(1-$E27)</f>
        <v>32.325176509413417</v>
      </c>
      <c r="O27" s="83"/>
    </row>
    <row r="28" spans="1:15" x14ac:dyDescent="0.25">
      <c r="A28" s="79" t="s">
        <v>1392</v>
      </c>
      <c r="B28" s="100" t="s">
        <v>949</v>
      </c>
      <c r="C28" s="81" t="str">
        <f>IFERROR(IF(B28="No CAS","",INDEX('DEQ Pollutant List'!$C$7:$C$611,MATCH('3. Pollutant Emissions - EF'!B28,'DEQ Pollutant List'!$B$7:$B$611,0))),"")</f>
        <v>Silica, crystalline (respirable)</v>
      </c>
      <c r="D28" s="115"/>
      <c r="E28" s="101">
        <v>0</v>
      </c>
      <c r="F28" s="202">
        <v>0.89100000000000001</v>
      </c>
      <c r="G28" s="202"/>
      <c r="H28" s="83" t="s">
        <v>1397</v>
      </c>
      <c r="I28" s="104" t="s">
        <v>1484</v>
      </c>
      <c r="J28" s="197">
        <f>F28*'2. Emissions Units &amp; Activities'!H$21*(1-$E28)</f>
        <v>1082.5650000000001</v>
      </c>
      <c r="K28" s="197">
        <f>F28*'2. Emissions Units &amp; Activities'!I$21*(1-$E28)</f>
        <v>5616.3377926280336</v>
      </c>
      <c r="L28" s="83"/>
      <c r="M28" s="197">
        <f>F28*'2. Emissions Units &amp; Activities'!K$21*(1-$E28)</f>
        <v>13.334135310133034</v>
      </c>
      <c r="N28" s="197">
        <f>F28*'2. Emissions Units &amp; Activities'!L$21*(1-$E28)</f>
        <v>20.00120296519955</v>
      </c>
      <c r="O28" s="83"/>
    </row>
    <row r="29" spans="1:15" x14ac:dyDescent="0.25">
      <c r="A29" s="79" t="s">
        <v>1392</v>
      </c>
      <c r="B29" s="100" t="s">
        <v>40</v>
      </c>
      <c r="C29" s="81" t="str">
        <f>IFERROR(IF(B29="No CAS","",INDEX('DEQ Pollutant List'!$C$7:$C$611,MATCH('3. Pollutant Emissions - EF'!B29,'DEQ Pollutant List'!$B$7:$B$611,0))),"")</f>
        <v>Aluminum and compounds</v>
      </c>
      <c r="D29" s="115"/>
      <c r="E29" s="101">
        <v>0</v>
      </c>
      <c r="F29" s="202">
        <v>2.6640000000000001E-3</v>
      </c>
      <c r="G29" s="202"/>
      <c r="H29" s="83" t="s">
        <v>1397</v>
      </c>
      <c r="I29" s="104" t="s">
        <v>1484</v>
      </c>
      <c r="J29" s="197">
        <f>F29*'2. Emissions Units &amp; Activities'!H$21*(1-$E29)</f>
        <v>3.2367600000000003</v>
      </c>
      <c r="K29" s="197">
        <f>F29*'2. Emissions Units &amp; Activities'!I$21*(1-$E29)</f>
        <v>16.792282693110081</v>
      </c>
      <c r="L29" s="83"/>
      <c r="M29" s="197">
        <f>F29*'2. Emissions Units &amp; Activities'!K$21*(1-$E29)</f>
        <v>3.9867717694943211E-2</v>
      </c>
      <c r="N29" s="197">
        <f>F29*'2. Emissions Units &amp; Activities'!L$21*(1-$E29)</f>
        <v>5.9801576542414817E-2</v>
      </c>
      <c r="O29" s="83"/>
    </row>
    <row r="30" spans="1:15" x14ac:dyDescent="0.25">
      <c r="A30" s="79" t="s">
        <v>1392</v>
      </c>
      <c r="B30" s="100" t="s">
        <v>230</v>
      </c>
      <c r="C30" s="81" t="str">
        <f>IFERROR(IF(B30="No CAS","",INDEX('DEQ Pollutant List'!$C$7:$C$611,MATCH('3. Pollutant Emissions - EF'!B30,'DEQ Pollutant List'!$B$7:$B$611,0))),"")</f>
        <v>Chromium VI, chromate and dichromate particulate</v>
      </c>
      <c r="D30" s="115"/>
      <c r="E30" s="101">
        <v>0</v>
      </c>
      <c r="F30" s="202">
        <v>5.0759999999999991E-7</v>
      </c>
      <c r="G30" s="202"/>
      <c r="H30" s="83" t="s">
        <v>1397</v>
      </c>
      <c r="I30" s="104" t="s">
        <v>1484</v>
      </c>
      <c r="J30" s="197">
        <f>F30*'2. Emissions Units &amp; Activities'!H$21*(1-$E30)</f>
        <v>6.1673399999999986E-4</v>
      </c>
      <c r="K30" s="197">
        <f>F30*'2. Emissions Units &amp; Activities'!I$21*(1-$E30)</f>
        <v>3.199610621254758E-3</v>
      </c>
      <c r="L30" s="83"/>
      <c r="M30" s="197">
        <f>F30*'2. Emissions Units &amp; Activities'!K$21*(1-$E30)</f>
        <v>7.5964164797121506E-6</v>
      </c>
      <c r="N30" s="197">
        <f>F30*'2. Emissions Units &amp; Activities'!L$21*(1-$E30)</f>
        <v>1.1394624719568226E-5</v>
      </c>
      <c r="O30" s="83"/>
    </row>
    <row r="31" spans="1:15" x14ac:dyDescent="0.25">
      <c r="A31" s="79" t="s">
        <v>1392</v>
      </c>
      <c r="B31" s="100" t="s">
        <v>236</v>
      </c>
      <c r="C31" s="81" t="str">
        <f>IFERROR(IF(B31="No CAS","",INDEX('DEQ Pollutant List'!$C$7:$C$611,MATCH('3. Pollutant Emissions - EF'!B31,'DEQ Pollutant List'!$B$7:$B$611,0))),"")</f>
        <v>Copper and compounds</v>
      </c>
      <c r="D31" s="115"/>
      <c r="E31" s="101">
        <v>0</v>
      </c>
      <c r="F31" s="202">
        <v>7.2539999999999993E-5</v>
      </c>
      <c r="G31" s="202"/>
      <c r="H31" s="83" t="s">
        <v>1397</v>
      </c>
      <c r="I31" s="104" t="s">
        <v>1484</v>
      </c>
      <c r="J31" s="197">
        <f>F31*'2. Emissions Units &amp; Activities'!H$21*(1-$E31)</f>
        <v>8.8136099999999995E-2</v>
      </c>
      <c r="K31" s="197">
        <f>F31*'2. Emissions Units &amp; Activities'!I$21*(1-$E31)</f>
        <v>0.45724931927860551</v>
      </c>
      <c r="L31" s="83"/>
      <c r="M31" s="197">
        <f>F31*'2. Emissions Units &amp; Activities'!K$21*(1-$E31)</f>
        <v>1.0855871777744671E-3</v>
      </c>
      <c r="N31" s="197">
        <f>F31*'2. Emissions Units &amp; Activities'!L$21*(1-$E31)</f>
        <v>1.6283807666617005E-3</v>
      </c>
      <c r="O31" s="83"/>
    </row>
    <row r="32" spans="1:15" x14ac:dyDescent="0.25">
      <c r="A32" s="79" t="s">
        <v>1392</v>
      </c>
      <c r="B32" s="100" t="s">
        <v>512</v>
      </c>
      <c r="C32" s="81" t="str">
        <f>IFERROR(IF(B32="No CAS","",INDEX('DEQ Pollutant List'!$C$7:$C$611,MATCH('3. Pollutant Emissions - EF'!B32,'DEQ Pollutant List'!$B$7:$B$611,0))),"")</f>
        <v>Lead and compounds</v>
      </c>
      <c r="D32" s="115">
        <f>IFERROR(IF(OR($B32="",$B32="No CAS"),INDEX('DEQ Pollutant List'!$A$7:$A$611,MATCH($C32,'DEQ Pollutant List'!$C$7:$C$611,0)),INDEX('DEQ Pollutant List'!$A$7:$A$611,MATCH($B32,'DEQ Pollutant List'!$B$7:$B$611,0))),"")</f>
        <v>305</v>
      </c>
      <c r="E32" s="101">
        <v>0</v>
      </c>
      <c r="F32" s="202">
        <v>1.359E-5</v>
      </c>
      <c r="G32" s="202"/>
      <c r="H32" s="83" t="s">
        <v>1397</v>
      </c>
      <c r="I32" s="104" t="s">
        <v>1484</v>
      </c>
      <c r="J32" s="197">
        <f>F32*'2. Emissions Units &amp; Activities'!H$21*(1-$E32)</f>
        <v>1.6511850000000002E-2</v>
      </c>
      <c r="K32" s="197">
        <f>F32*'2. Emissions Units &amp; Activities'!I$21*(1-$E32)</f>
        <v>8.5663334008771019E-2</v>
      </c>
      <c r="L32" s="83"/>
      <c r="M32" s="197">
        <f>F32*'2. Emissions Units &amp; Activities'!K$21*(1-$E32)</f>
        <v>2.0337923553839272E-4</v>
      </c>
      <c r="N32" s="197">
        <f>F32*'2. Emissions Units &amp; Activities'!L$21*(1-$E32)</f>
        <v>3.0506885330758911E-4</v>
      </c>
      <c r="O32" s="83"/>
    </row>
    <row r="33" spans="1:15" x14ac:dyDescent="0.25">
      <c r="A33" s="79" t="s">
        <v>1392</v>
      </c>
      <c r="B33" s="100" t="s">
        <v>518</v>
      </c>
      <c r="C33" s="81" t="str">
        <f>IFERROR(IF(B33="No CAS","",INDEX('DEQ Pollutant List'!$C$7:$C$611,MATCH('3. Pollutant Emissions - EF'!B33,'DEQ Pollutant List'!$B$7:$B$611,0))),"")</f>
        <v>Manganese and compounds</v>
      </c>
      <c r="D33" s="115">
        <f>IFERROR(IF(OR($B33="",$B33="No CAS"),INDEX('DEQ Pollutant List'!$A$7:$A$611,MATCH($C33,'DEQ Pollutant List'!$C$7:$C$611,0)),INDEX('DEQ Pollutant List'!$A$7:$A$611,MATCH($B33,'DEQ Pollutant List'!$B$7:$B$611,0))),"")</f>
        <v>312</v>
      </c>
      <c r="E33" s="101">
        <v>0</v>
      </c>
      <c r="F33" s="202">
        <v>2.7629999999999999E-4</v>
      </c>
      <c r="G33" s="202"/>
      <c r="H33" s="83" t="s">
        <v>1397</v>
      </c>
      <c r="I33" s="104" t="s">
        <v>1484</v>
      </c>
      <c r="J33" s="197">
        <f>F33*'2. Emissions Units &amp; Activities'!H$21*(1-$E33)</f>
        <v>0.33570450000000002</v>
      </c>
      <c r="K33" s="197">
        <f>F33*'2. Emissions Units &amp; Activities'!I$21*(1-$E33)</f>
        <v>1.7416320225624307</v>
      </c>
      <c r="L33" s="83"/>
      <c r="M33" s="197">
        <f>F33*'2. Emissions Units &amp; Activities'!K$21*(1-$E33)</f>
        <v>4.1349288284957993E-3</v>
      </c>
      <c r="N33" s="197">
        <f>F33*'2. Emissions Units &amp; Activities'!L$21*(1-$E33)</f>
        <v>6.202393242743698E-3</v>
      </c>
      <c r="O33" s="83"/>
    </row>
    <row r="34" spans="1:15" x14ac:dyDescent="0.25">
      <c r="A34" s="79" t="s">
        <v>1392</v>
      </c>
      <c r="B34" s="100" t="s">
        <v>575</v>
      </c>
      <c r="C34" s="81" t="str">
        <f>IFERROR(IF(B34="No CAS","",INDEX('DEQ Pollutant List'!$C$7:$C$611,MATCH('3. Pollutant Emissions - EF'!B34,'DEQ Pollutant List'!$B$7:$B$611,0))),"")</f>
        <v>Molybdenum trioxide</v>
      </c>
      <c r="D34" s="115">
        <f>IFERROR(IF(OR($B34="",$B34="No CAS"),INDEX('DEQ Pollutant List'!$A$7:$A$611,MATCH($C34,'DEQ Pollutant List'!$C$7:$C$611,0)),INDEX('DEQ Pollutant List'!$A$7:$A$611,MATCH($B34,'DEQ Pollutant List'!$B$7:$B$611,0))),"")</f>
        <v>361</v>
      </c>
      <c r="E34" s="101">
        <v>0</v>
      </c>
      <c r="F34" s="202">
        <v>1.0828128400208442E-5</v>
      </c>
      <c r="G34" s="202"/>
      <c r="H34" s="83" t="s">
        <v>1397</v>
      </c>
      <c r="I34" s="104" t="s">
        <v>1484</v>
      </c>
      <c r="J34" s="197">
        <f>F34*'2. Emissions Units &amp; Activities'!H$21*(1-$E34)</f>
        <v>1.3156176006253257E-2</v>
      </c>
      <c r="K34" s="197">
        <f>F34*'2. Emissions Units &amp; Activities'!I$21*(1-$E34)</f>
        <v>6.8254126551649377E-2</v>
      </c>
      <c r="L34" s="83"/>
      <c r="M34" s="197">
        <f>F34*'2. Emissions Units &amp; Activities'!K$21*(1-$E34)</f>
        <v>1.6204683416820841E-4</v>
      </c>
      <c r="N34" s="197">
        <f>F34*'2. Emissions Units &amp; Activities'!L$21*(1-$E34)</f>
        <v>2.4307025125231262E-4</v>
      </c>
      <c r="O34" s="83"/>
    </row>
    <row r="35" spans="1:15" x14ac:dyDescent="0.25">
      <c r="A35" s="79" t="s">
        <v>1392</v>
      </c>
      <c r="B35" s="100">
        <v>365</v>
      </c>
      <c r="C35" s="81" t="str">
        <f>IFERROR(IF(B35="No CAS","",INDEX('DEQ Pollutant List'!$C$7:$C$611,MATCH('3. Pollutant Emissions - EF'!B35,'DEQ Pollutant List'!$B$7:$B$611,0))),"")</f>
        <v>Nickel compounds, insoluble</v>
      </c>
      <c r="D35" s="115"/>
      <c r="E35" s="101">
        <v>0</v>
      </c>
      <c r="F35" s="202">
        <v>3.4740000000000003E-5</v>
      </c>
      <c r="G35" s="202"/>
      <c r="H35" s="83" t="s">
        <v>1397</v>
      </c>
      <c r="I35" s="104" t="s">
        <v>1484</v>
      </c>
      <c r="J35" s="197">
        <f>F35*'2. Emissions Units &amp; Activities'!H$21*(1-$E35)</f>
        <v>4.2209100000000006E-2</v>
      </c>
      <c r="K35" s="197">
        <f>F35*'2. Emissions Units &amp; Activities'!I$21*(1-$E35)</f>
        <v>0.21898044322771931</v>
      </c>
      <c r="L35" s="83"/>
      <c r="M35" s="197">
        <f>F35*'2. Emissions Units &amp; Activities'!K$21*(1-$E35)</f>
        <v>5.198965888597324E-4</v>
      </c>
      <c r="N35" s="197">
        <f>F35*'2. Emissions Units &amp; Activities'!L$21*(1-$E35)</f>
        <v>7.798448832895986E-4</v>
      </c>
      <c r="O35" s="83"/>
    </row>
    <row r="36" spans="1:15" x14ac:dyDescent="0.25">
      <c r="A36" s="79" t="s">
        <v>1392</v>
      </c>
      <c r="B36" s="100">
        <v>504</v>
      </c>
      <c r="C36" s="81" t="str">
        <f>IFERROR(IF(B36="No CAS","",INDEX('DEQ Pollutant List'!$C$7:$C$611,MATCH('3. Pollutant Emissions - EF'!B36,'DEQ Pollutant List'!$B$7:$B$611,0))),"")</f>
        <v>Phosphorus and compounds</v>
      </c>
      <c r="D36" s="115">
        <f>IFERROR(IF(OR($B36="",$B36="No CAS"),INDEX('DEQ Pollutant List'!$A$7:$A$611,MATCH($C36,'DEQ Pollutant List'!$C$7:$C$611,0)),INDEX('DEQ Pollutant List'!$A$7:$A$611,MATCH($B36,'DEQ Pollutant List'!$B$7:$B$611,0))),"")</f>
        <v>504</v>
      </c>
      <c r="E36" s="101">
        <v>0</v>
      </c>
      <c r="F36" s="202">
        <v>2.3040000000000003E-5</v>
      </c>
      <c r="G36" s="202"/>
      <c r="H36" s="83" t="s">
        <v>1397</v>
      </c>
      <c r="I36" s="104" t="s">
        <v>1484</v>
      </c>
      <c r="J36" s="197">
        <f>F36*'2. Emissions Units &amp; Activities'!H$21*(1-$E36)</f>
        <v>2.7993600000000004E-2</v>
      </c>
      <c r="K36" s="197">
        <f>F36*'2. Emissions Units &amp; Activities'!I$21*(1-$E36)</f>
        <v>0.1452305530214926</v>
      </c>
      <c r="L36" s="83"/>
      <c r="M36" s="197">
        <f>F36*'2. Emissions Units &amp; Activities'!K$21*(1-$E36)</f>
        <v>3.4480188276707645E-4</v>
      </c>
      <c r="N36" s="197">
        <f>F36*'2. Emissions Units &amp; Activities'!L$21*(1-$E36)</f>
        <v>5.1720282415061464E-4</v>
      </c>
      <c r="O36" s="83"/>
    </row>
    <row r="37" spans="1:15" x14ac:dyDescent="0.25">
      <c r="A37" s="79" t="s">
        <v>1392</v>
      </c>
      <c r="B37" s="100" t="s">
        <v>1055</v>
      </c>
      <c r="C37" s="81" t="str">
        <f>IFERROR(IF(B37="No CAS","",INDEX('DEQ Pollutant List'!$C$7:$C$611,MATCH('3. Pollutant Emissions - EF'!B37,'DEQ Pollutant List'!$B$7:$B$611,0))),"")</f>
        <v>Vanadium (fume or dust)</v>
      </c>
      <c r="D37" s="115"/>
      <c r="E37" s="101">
        <v>0</v>
      </c>
      <c r="F37" s="202">
        <v>4.410000000000001E-6</v>
      </c>
      <c r="G37" s="202"/>
      <c r="H37" s="83" t="s">
        <v>1397</v>
      </c>
      <c r="I37" s="104" t="s">
        <v>1484</v>
      </c>
      <c r="J37" s="197">
        <f>F37*'2. Emissions Units &amp; Activities'!H$21*(1-$E37)</f>
        <v>5.3581500000000008E-3</v>
      </c>
      <c r="K37" s="197">
        <f>F37*'2. Emissions Units &amp; Activities'!I$21*(1-$E37)</f>
        <v>2.7798035539270072E-2</v>
      </c>
      <c r="L37" s="83"/>
      <c r="M37" s="197">
        <f>F37*'2. Emissions Units &amp; Activities'!K$21*(1-$E37)</f>
        <v>6.5997235373385738E-5</v>
      </c>
      <c r="N37" s="197">
        <f>F37*'2. Emissions Units &amp; Activities'!L$21*(1-$E37)</f>
        <v>9.89958530600786E-5</v>
      </c>
      <c r="O37" s="83"/>
    </row>
    <row r="38" spans="1:15" x14ac:dyDescent="0.25">
      <c r="A38" s="79" t="s">
        <v>1391</v>
      </c>
      <c r="B38" s="100" t="s">
        <v>40</v>
      </c>
      <c r="C38" s="81" t="str">
        <f>IFERROR(IF(B38="No CAS","",INDEX('DEQ Pollutant List'!$C$7:$C$611,MATCH('3. Pollutant Emissions - EF'!B38,'DEQ Pollutant List'!$B$7:$B$611,0))),"")</f>
        <v>Aluminum and compounds</v>
      </c>
      <c r="D38" s="115"/>
      <c r="E38" s="101">
        <v>0</v>
      </c>
      <c r="F38" s="202">
        <v>1.1531993261106862E-4</v>
      </c>
      <c r="G38" s="202">
        <v>1.1531993261106862E-4</v>
      </c>
      <c r="H38" s="83" t="s">
        <v>1397</v>
      </c>
      <c r="I38" s="104" t="s">
        <v>1486</v>
      </c>
      <c r="J38" s="197">
        <f>F38*'2. Emissions Units &amp; Activities'!H$22*(1-$E38)</f>
        <v>7.4127652682394921E-2</v>
      </c>
      <c r="K38" s="197">
        <f>F38*'2. Emissions Units &amp; Activities'!I$22*(1-$E38)</f>
        <v>0.48572755615782104</v>
      </c>
      <c r="L38" s="83"/>
      <c r="M38" s="197">
        <f>G38*'2. Emissions Units &amp; Activities'!K$22*(1-$E38)</f>
        <v>1.1531993261106863E-3</v>
      </c>
      <c r="N38" s="197">
        <f>G38*'2. Emissions Units &amp; Activities'!L$22*(1-$E38)</f>
        <v>1.7297989891660293E-3</v>
      </c>
      <c r="O38" s="83"/>
    </row>
    <row r="39" spans="1:15" x14ac:dyDescent="0.25">
      <c r="A39" s="79" t="s">
        <v>1391</v>
      </c>
      <c r="B39" s="100" t="s">
        <v>230</v>
      </c>
      <c r="C39" s="81" t="str">
        <f>IFERROR(IF(B39="No CAS","",INDEX('DEQ Pollutant List'!$C$7:$C$611,MATCH('3. Pollutant Emissions - EF'!B39,'DEQ Pollutant List'!$B$7:$B$611,0))),"")</f>
        <v>Chromium VI, chromate and dichromate particulate</v>
      </c>
      <c r="D39" s="115"/>
      <c r="E39" s="101">
        <v>0</v>
      </c>
      <c r="F39" s="202">
        <v>6.5236250386177432E-5</v>
      </c>
      <c r="G39" s="202">
        <v>6.5236250386177432E-5</v>
      </c>
      <c r="H39" s="83" t="s">
        <v>1397</v>
      </c>
      <c r="I39" s="104" t="s">
        <v>1485</v>
      </c>
      <c r="J39" s="197">
        <f>F39*'2. Emissions Units &amp; Activities'!H$22*(1-$E39)</f>
        <v>4.1933861748234859E-2</v>
      </c>
      <c r="K39" s="197">
        <f>F39*'2. Emissions Units &amp; Activities'!I$22*(1-$E39)</f>
        <v>0.27477508662657935</v>
      </c>
      <c r="L39" s="83"/>
      <c r="M39" s="197">
        <f>G39*'2. Emissions Units &amp; Activities'!K$22*(1-$E39)</f>
        <v>6.5236250386177432E-4</v>
      </c>
      <c r="N39" s="197">
        <f>G39*'2. Emissions Units &amp; Activities'!L$22*(1-$E39)</f>
        <v>9.7854375579266143E-4</v>
      </c>
      <c r="O39" s="83"/>
    </row>
    <row r="40" spans="1:15" x14ac:dyDescent="0.25">
      <c r="A40" s="79" t="s">
        <v>1391</v>
      </c>
      <c r="B40" s="100" t="s">
        <v>236</v>
      </c>
      <c r="C40" s="81" t="str">
        <f>IFERROR(IF(B40="No CAS","",INDEX('DEQ Pollutant List'!$C$7:$C$611,MATCH('3. Pollutant Emissions - EF'!B40,'DEQ Pollutant List'!$B$7:$B$611,0))),"")</f>
        <v>Copper and compounds</v>
      </c>
      <c r="D40" s="115"/>
      <c r="E40" s="101">
        <v>0</v>
      </c>
      <c r="F40" s="202">
        <v>1.5317415167982807E-4</v>
      </c>
      <c r="G40" s="202">
        <v>1.5317415167982807E-4</v>
      </c>
      <c r="H40" s="83" t="s">
        <v>1397</v>
      </c>
      <c r="I40" s="104" t="s">
        <v>1486</v>
      </c>
      <c r="J40" s="197">
        <f>F40*'2. Emissions Units &amp; Activities'!H$22*(1-$E40)</f>
        <v>9.8460344699793492E-2</v>
      </c>
      <c r="K40" s="197">
        <f>F40*'2. Emissions Units &amp; Activities'!I$22*(1-$E40)</f>
        <v>0.64516952687543583</v>
      </c>
      <c r="L40" s="83"/>
      <c r="M40" s="197">
        <f>G40*'2. Emissions Units &amp; Activities'!K$22*(1-$E40)</f>
        <v>1.5317415167982807E-3</v>
      </c>
      <c r="N40" s="197">
        <f>G40*'2. Emissions Units &amp; Activities'!L$22*(1-$E40)</f>
        <v>2.2976122751974209E-3</v>
      </c>
      <c r="O40" s="83"/>
    </row>
    <row r="41" spans="1:15" x14ac:dyDescent="0.25">
      <c r="A41" s="79" t="s">
        <v>1391</v>
      </c>
      <c r="B41" s="100" t="s">
        <v>512</v>
      </c>
      <c r="C41" s="81" t="str">
        <f>IFERROR(IF(B41="No CAS","",INDEX('DEQ Pollutant List'!$C$7:$C$611,MATCH('3. Pollutant Emissions - EF'!B41,'DEQ Pollutant List'!$B$7:$B$611,0))),"")</f>
        <v>Lead and compounds</v>
      </c>
      <c r="D41" s="115"/>
      <c r="E41" s="101">
        <v>0</v>
      </c>
      <c r="F41" s="202">
        <v>4.0546098974072144E-7</v>
      </c>
      <c r="G41" s="202">
        <v>4.0546098974072144E-7</v>
      </c>
      <c r="H41" s="83" t="s">
        <v>1397</v>
      </c>
      <c r="I41" s="104" t="s">
        <v>1486</v>
      </c>
      <c r="J41" s="197">
        <f>F41*'2. Emissions Units &amp; Activities'!H$22*(1-$E41)</f>
        <v>2.6063032420533579E-4</v>
      </c>
      <c r="K41" s="197">
        <f>F41*'2. Emissions Units &amp; Activities'!I$22*(1-$E41)</f>
        <v>1.7078016887879187E-3</v>
      </c>
      <c r="L41" s="83"/>
      <c r="M41" s="197">
        <f>G41*'2. Emissions Units &amp; Activities'!K$22*(1-$E41)</f>
        <v>4.0546098974072144E-6</v>
      </c>
      <c r="N41" s="197">
        <f>G41*'2. Emissions Units &amp; Activities'!L$22*(1-$E41)</f>
        <v>6.0819148461108216E-6</v>
      </c>
      <c r="O41" s="83"/>
    </row>
    <row r="42" spans="1:15" x14ac:dyDescent="0.25">
      <c r="A42" s="79" t="s">
        <v>1391</v>
      </c>
      <c r="B42" s="100" t="s">
        <v>518</v>
      </c>
      <c r="C42" s="81" t="str">
        <f>IFERROR(IF(B42="No CAS","",INDEX('DEQ Pollutant List'!$C$7:$C$611,MATCH('3. Pollutant Emissions - EF'!B42,'DEQ Pollutant List'!$B$7:$B$611,0))),"")</f>
        <v>Manganese and compounds</v>
      </c>
      <c r="D42" s="115"/>
      <c r="E42" s="101">
        <v>0</v>
      </c>
      <c r="F42" s="202">
        <v>1.1945806208489391E-3</v>
      </c>
      <c r="G42" s="202">
        <v>1.1945806208489391E-3</v>
      </c>
      <c r="H42" s="83" t="s">
        <v>1397</v>
      </c>
      <c r="I42" s="104" t="s">
        <v>1486</v>
      </c>
      <c r="J42" s="197">
        <f>F42*'2. Emissions Units &amp; Activities'!H$22*(1-$E42)</f>
        <v>0.76787642308169812</v>
      </c>
      <c r="K42" s="197">
        <f>F42*'2. Emissions Units &amp; Activities'!I$22*(1-$E42)</f>
        <v>5.0315735750157318</v>
      </c>
      <c r="L42" s="83"/>
      <c r="M42" s="197">
        <f>G42*'2. Emissions Units &amp; Activities'!K$22*(1-$E42)</f>
        <v>1.194580620848939E-2</v>
      </c>
      <c r="N42" s="197">
        <f>G42*'2. Emissions Units &amp; Activities'!L$22*(1-$E42)</f>
        <v>1.7918709312734087E-2</v>
      </c>
      <c r="O42" s="83"/>
    </row>
    <row r="43" spans="1:15" x14ac:dyDescent="0.25">
      <c r="A43" s="79" t="s">
        <v>1391</v>
      </c>
      <c r="B43" s="100">
        <v>365</v>
      </c>
      <c r="C43" s="81" t="str">
        <f>IFERROR(IF(B43="No CAS","",INDEX('DEQ Pollutant List'!$C$7:$C$611,MATCH('3. Pollutant Emissions - EF'!B43,'DEQ Pollutant List'!$B$7:$B$611,0))),"")</f>
        <v>Nickel compounds, insoluble</v>
      </c>
      <c r="D43" s="115"/>
      <c r="E43" s="101">
        <v>0</v>
      </c>
      <c r="F43" s="202">
        <v>1.3915865862522353E-3</v>
      </c>
      <c r="G43" s="202">
        <v>1.3915865862522353E-3</v>
      </c>
      <c r="H43" s="83" t="s">
        <v>1397</v>
      </c>
      <c r="I43" s="104" t="s">
        <v>1486</v>
      </c>
      <c r="J43" s="197">
        <f>F43*'2. Emissions Units &amp; Activities'!H$22*(1-$E43)</f>
        <v>0.89451185764293695</v>
      </c>
      <c r="K43" s="197">
        <f>F43*'2. Emissions Units &amp; Activities'!I$22*(1-$E43)</f>
        <v>5.8613627012944152</v>
      </c>
      <c r="L43" s="83"/>
      <c r="M43" s="197">
        <f>G43*'2. Emissions Units &amp; Activities'!K$22*(1-$E43)</f>
        <v>1.3915865862522353E-2</v>
      </c>
      <c r="N43" s="197">
        <f>G43*'2. Emissions Units &amp; Activities'!L$22*(1-$E43)</f>
        <v>2.0873798793783531E-2</v>
      </c>
      <c r="O43" s="83"/>
    </row>
    <row r="44" spans="1:15" x14ac:dyDescent="0.25">
      <c r="A44" s="79" t="s">
        <v>1391</v>
      </c>
      <c r="B44" s="100" t="s">
        <v>1055</v>
      </c>
      <c r="C44" s="81" t="str">
        <f>IFERROR(IF(B44="No CAS","",INDEX('DEQ Pollutant List'!$C$7:$C$611,MATCH('3. Pollutant Emissions - EF'!B44,'DEQ Pollutant List'!$B$7:$B$611,0))),"")</f>
        <v>Vanadium (fume or dust)</v>
      </c>
      <c r="D44" s="115"/>
      <c r="E44" s="101">
        <v>0</v>
      </c>
      <c r="F44" s="202">
        <v>1.7816950315318574E-5</v>
      </c>
      <c r="G44" s="202">
        <v>1.7816950315318574E-5</v>
      </c>
      <c r="H44" s="83" t="s">
        <v>1397</v>
      </c>
      <c r="I44" s="104" t="s">
        <v>1486</v>
      </c>
      <c r="J44" s="197">
        <f>F44*'2. Emissions Units &amp; Activities'!H$22*(1-$E44)</f>
        <v>1.1452735662686781E-2</v>
      </c>
      <c r="K44" s="197">
        <f>F44*'2. Emissions Units &amp; Activities'!I$22*(1-$E44)</f>
        <v>7.504499472812183E-2</v>
      </c>
      <c r="L44" s="83"/>
      <c r="M44" s="197">
        <f>G44*'2. Emissions Units &amp; Activities'!K$22*(1-$E44)</f>
        <v>1.7816950315318575E-4</v>
      </c>
      <c r="N44" s="197">
        <f>G44*'2. Emissions Units &amp; Activities'!L$22*(1-$E44)</f>
        <v>2.6725425472977864E-4</v>
      </c>
      <c r="O44" s="83"/>
    </row>
    <row r="45" spans="1:15" x14ac:dyDescent="0.25">
      <c r="A45" s="79" t="s">
        <v>1391</v>
      </c>
      <c r="B45" s="100" t="s">
        <v>575</v>
      </c>
      <c r="C45" s="81" t="str">
        <f>IFERROR(IF(B45="No CAS","",INDEX('DEQ Pollutant List'!$C$7:$C$611,MATCH('3. Pollutant Emissions - EF'!B45,'DEQ Pollutant List'!$B$7:$B$611,0))),"")</f>
        <v>Molybdenum trioxide</v>
      </c>
      <c r="D45" s="115"/>
      <c r="E45" s="101">
        <v>0</v>
      </c>
      <c r="F45" s="202">
        <v>2.3830258004906868E-5</v>
      </c>
      <c r="G45" s="202">
        <v>2.3830258004906868E-5</v>
      </c>
      <c r="H45" s="83" t="s">
        <v>1397</v>
      </c>
      <c r="I45" s="104" t="s">
        <v>1486</v>
      </c>
      <c r="J45" s="197">
        <f>F45*'2. Emissions Units &amp; Activities'!H$22*(1-$E45)</f>
        <v>1.5318089845554137E-2</v>
      </c>
      <c r="K45" s="197">
        <f>F45*'2. Emissions Units &amp; Activities'!I$22*(1-$E45)</f>
        <v>0.10037304671666773</v>
      </c>
      <c r="L45" s="83"/>
      <c r="M45" s="197">
        <f>G45*'2. Emissions Units &amp; Activities'!K$22*(1-$E45)</f>
        <v>2.383025800490687E-4</v>
      </c>
      <c r="N45" s="197">
        <f>G45*'2. Emissions Units &amp; Activities'!L$22*(1-$E45)</f>
        <v>3.5745387007360304E-4</v>
      </c>
      <c r="O45" s="83"/>
    </row>
    <row r="46" spans="1:15" x14ac:dyDescent="0.25">
      <c r="A46" s="79" t="s">
        <v>1391</v>
      </c>
      <c r="B46" s="100">
        <v>504</v>
      </c>
      <c r="C46" s="81" t="str">
        <f>IFERROR(IF(B46="No CAS","",INDEX('DEQ Pollutant List'!$C$7:$C$611,MATCH('3. Pollutant Emissions - EF'!B46,'DEQ Pollutant List'!$B$7:$B$611,0))),"")</f>
        <v>Phosphorus and compounds</v>
      </c>
      <c r="D46" s="115"/>
      <c r="E46" s="101">
        <v>0</v>
      </c>
      <c r="F46" s="202">
        <v>1.506761954776835E-5</v>
      </c>
      <c r="G46" s="202">
        <v>1.506761954776835E-5</v>
      </c>
      <c r="H46" s="83" t="s">
        <v>1397</v>
      </c>
      <c r="I46" s="104" t="s">
        <v>1486</v>
      </c>
      <c r="J46" s="197">
        <f>F46*'2. Emissions Units &amp; Activities'!H$22*(1-$E46)</f>
        <v>9.6854658453054965E-3</v>
      </c>
      <c r="K46" s="197">
        <f>F46*'2. Emissions Units &amp; Activities'!I$22*(1-$E46)</f>
        <v>6.3464813535200296E-2</v>
      </c>
      <c r="L46" s="83"/>
      <c r="M46" s="197">
        <f>G46*'2. Emissions Units &amp; Activities'!K$22*(1-$E46)</f>
        <v>1.506761954776835E-4</v>
      </c>
      <c r="N46" s="197">
        <f>G46*'2. Emissions Units &amp; Activities'!L$22*(1-$E46)</f>
        <v>2.2601429321652525E-4</v>
      </c>
      <c r="O46" s="83"/>
    </row>
    <row r="47" spans="1:15" x14ac:dyDescent="0.25">
      <c r="A47" s="79" t="s">
        <v>1377</v>
      </c>
      <c r="B47" s="100" t="s">
        <v>230</v>
      </c>
      <c r="C47" s="81" t="str">
        <f>IFERROR(IF(B47="No CAS","",INDEX('DEQ Pollutant List'!$C$7:$C$611,MATCH('3. Pollutant Emissions - EF'!B47,'DEQ Pollutant List'!$B$7:$B$611,0))),"")</f>
        <v>Chromium VI, chromate and dichromate particulate</v>
      </c>
      <c r="D47" s="115">
        <f>IFERROR(IF(OR($B47="",$B47="No CAS"),INDEX('DEQ Pollutant List'!$A$7:$A$611,MATCH($C47,'DEQ Pollutant List'!$C$7:$C$611,0)),INDEX('DEQ Pollutant List'!$A$7:$A$611,MATCH($B47,'DEQ Pollutant List'!$B$7:$B$611,0))),"")</f>
        <v>136</v>
      </c>
      <c r="E47" s="101">
        <v>0</v>
      </c>
      <c r="F47" s="202">
        <v>3.5885779583333339E-4</v>
      </c>
      <c r="G47" s="202">
        <v>1.0750232458333331E-3</v>
      </c>
      <c r="H47" s="83" t="s">
        <v>1397</v>
      </c>
      <c r="I47" s="104" t="s">
        <v>1500</v>
      </c>
      <c r="J47" s="197">
        <f>F47*'2. Emissions Units &amp; Activities'!H$23*(1-$E47)</f>
        <v>0.23067379116166672</v>
      </c>
      <c r="K47" s="197">
        <f>F47*'2. Emissions Units &amp; Activities'!I$23*(1-$E47)</f>
        <v>1.5115090360500003</v>
      </c>
      <c r="L47" s="83"/>
      <c r="M47" s="197">
        <f>G47*'2. Emissions Units &amp; Activities'!K$23*(1-$E47)</f>
        <v>1.0750232458333332E-2</v>
      </c>
      <c r="N47" s="197">
        <f>G47*'2. Emissions Units &amp; Activities'!L$23*(1-$E47)</f>
        <v>1.6125348687499996E-2</v>
      </c>
      <c r="O47" s="83"/>
    </row>
    <row r="48" spans="1:15" x14ac:dyDescent="0.25">
      <c r="A48" s="79" t="s">
        <v>1377</v>
      </c>
      <c r="B48" s="100" t="s">
        <v>236</v>
      </c>
      <c r="C48" s="81" t="str">
        <f>IFERROR(IF(B48="No CAS","",INDEX('DEQ Pollutant List'!$C$7:$C$611,MATCH('3. Pollutant Emissions - EF'!B48,'DEQ Pollutant List'!$B$7:$B$611,0))),"")</f>
        <v>Copper and compounds</v>
      </c>
      <c r="D48" s="115">
        <f>IFERROR(IF(OR($B48="",$B48="No CAS"),INDEX('DEQ Pollutant List'!$A$7:$A$611,MATCH($C48,'DEQ Pollutant List'!$C$7:$C$611,0)),INDEX('DEQ Pollutant List'!$A$7:$A$611,MATCH($B48,'DEQ Pollutant List'!$B$7:$B$611,0))),"")</f>
        <v>149</v>
      </c>
      <c r="E48" s="101">
        <v>0</v>
      </c>
      <c r="F48" s="202">
        <v>1.0433645833333334E-3</v>
      </c>
      <c r="G48" s="202">
        <v>2.1364131944444443E-3</v>
      </c>
      <c r="H48" s="83" t="s">
        <v>1397</v>
      </c>
      <c r="I48" s="104" t="s">
        <v>1501</v>
      </c>
      <c r="J48" s="197">
        <f>F48*'2. Emissions Units &amp; Activities'!H$23*(1-$E48)</f>
        <v>0.67067475416666678</v>
      </c>
      <c r="K48" s="197">
        <f>F48*'2. Emissions Units &amp; Activities'!I$23*(1-$E48)</f>
        <v>4.3946516250000007</v>
      </c>
      <c r="L48" s="83"/>
      <c r="M48" s="197">
        <f>G48*'2. Emissions Units &amp; Activities'!K$23*(1-$E48)</f>
        <v>2.1364131944444441E-2</v>
      </c>
      <c r="N48" s="197">
        <f>G48*'2. Emissions Units &amp; Activities'!L$23*(1-$E48)</f>
        <v>3.2046197916666665E-2</v>
      </c>
      <c r="O48" s="83"/>
    </row>
    <row r="49" spans="1:15" x14ac:dyDescent="0.25">
      <c r="A49" s="79" t="s">
        <v>1377</v>
      </c>
      <c r="B49" s="100" t="s">
        <v>512</v>
      </c>
      <c r="C49" s="81" t="str">
        <f>IFERROR(IF(B49="No CAS","",INDEX('DEQ Pollutant List'!$C$7:$C$611,MATCH('3. Pollutant Emissions - EF'!B49,'DEQ Pollutant List'!$B$7:$B$611,0))),"")</f>
        <v>Lead and compounds</v>
      </c>
      <c r="D49" s="115">
        <f>IFERROR(IF(OR($B49="",$B49="No CAS"),INDEX('DEQ Pollutant List'!$A$7:$A$611,MATCH($C49,'DEQ Pollutant List'!$C$7:$C$611,0)),INDEX('DEQ Pollutant List'!$A$7:$A$611,MATCH($B49,'DEQ Pollutant List'!$B$7:$B$611,0))),"")</f>
        <v>305</v>
      </c>
      <c r="E49" s="101">
        <v>0</v>
      </c>
      <c r="F49" s="202">
        <v>0</v>
      </c>
      <c r="G49" s="202">
        <v>8.0579740308333097E-7</v>
      </c>
      <c r="H49" s="83" t="s">
        <v>1397</v>
      </c>
      <c r="I49" s="104" t="s">
        <v>1501</v>
      </c>
      <c r="J49" s="197">
        <f>F49*'2. Emissions Units &amp; Activities'!H$23*(1-$E49)</f>
        <v>0</v>
      </c>
      <c r="K49" s="197">
        <f>F49*'2. Emissions Units &amp; Activities'!I$23*(1-$E49)</f>
        <v>0</v>
      </c>
      <c r="L49" s="83"/>
      <c r="M49" s="197">
        <f>G49*'2. Emissions Units &amp; Activities'!K$23*(1-$E49)</f>
        <v>8.0579740308333091E-6</v>
      </c>
      <c r="N49" s="197">
        <f>G49*'2. Emissions Units &amp; Activities'!L$23*(1-$E49)</f>
        <v>1.2086961046249965E-5</v>
      </c>
      <c r="O49" s="83"/>
    </row>
    <row r="50" spans="1:15" x14ac:dyDescent="0.25">
      <c r="A50" s="79" t="s">
        <v>1377</v>
      </c>
      <c r="B50" s="100" t="s">
        <v>518</v>
      </c>
      <c r="C50" s="81" t="str">
        <f>IFERROR(IF(B50="No CAS","",INDEX('DEQ Pollutant List'!$C$7:$C$611,MATCH('3. Pollutant Emissions - EF'!B50,'DEQ Pollutant List'!$B$7:$B$611,0))),"")</f>
        <v>Manganese and compounds</v>
      </c>
      <c r="D50" s="115">
        <f>IFERROR(IF(OR($B50="",$B50="No CAS"),INDEX('DEQ Pollutant List'!$A$7:$A$611,MATCH($C50,'DEQ Pollutant List'!$C$7:$C$611,0)),INDEX('DEQ Pollutant List'!$A$7:$A$611,MATCH($B50,'DEQ Pollutant List'!$B$7:$B$611,0))),"")</f>
        <v>312</v>
      </c>
      <c r="E50" s="101">
        <v>0</v>
      </c>
      <c r="F50" s="202">
        <v>3.9747222222222232E-3</v>
      </c>
      <c r="G50" s="202">
        <v>3.9747222222222224E-3</v>
      </c>
      <c r="H50" s="83" t="s">
        <v>1397</v>
      </c>
      <c r="I50" s="104" t="s">
        <v>1501</v>
      </c>
      <c r="J50" s="197">
        <f>F50*'2. Emissions Units &amp; Activities'!H$23*(1-$E50)</f>
        <v>2.5549514444444452</v>
      </c>
      <c r="K50" s="197">
        <f>F50*'2. Emissions Units &amp; Activities'!I$23*(1-$E50)</f>
        <v>16.741530000000004</v>
      </c>
      <c r="L50" s="83"/>
      <c r="M50" s="197">
        <f>G50*'2. Emissions Units &amp; Activities'!K$23*(1-$E50)</f>
        <v>3.9747222222222225E-2</v>
      </c>
      <c r="N50" s="197">
        <f>G50*'2. Emissions Units &amp; Activities'!L$23*(1-$E50)</f>
        <v>5.9620833333333338E-2</v>
      </c>
      <c r="O50" s="83"/>
    </row>
    <row r="51" spans="1:15" x14ac:dyDescent="0.25">
      <c r="A51" s="79" t="s">
        <v>1377</v>
      </c>
      <c r="B51" s="100">
        <v>365</v>
      </c>
      <c r="C51" s="81" t="str">
        <f>IFERROR(IF(B51="No CAS","",INDEX('DEQ Pollutant List'!$C$7:$C$611,MATCH('3. Pollutant Emissions - EF'!B51,'DEQ Pollutant List'!$B$7:$B$611,0))),"")</f>
        <v>Nickel compounds, insoluble</v>
      </c>
      <c r="D51" s="115">
        <f>IFERROR(IF(OR($B51="",$B51="No CAS"),INDEX('DEQ Pollutant List'!$A$7:$A$611,MATCH($C51,'DEQ Pollutant List'!$C$7:$C$611,0)),INDEX('DEQ Pollutant List'!$A$7:$A$611,MATCH($B51,'DEQ Pollutant List'!$B$7:$B$611,0))),"")</f>
        <v>365</v>
      </c>
      <c r="E51" s="101">
        <v>0</v>
      </c>
      <c r="F51" s="202">
        <v>6.7570277777777785E-3</v>
      </c>
      <c r="G51" s="202">
        <v>9.3405972222222224E-3</v>
      </c>
      <c r="H51" s="83" t="s">
        <v>1397</v>
      </c>
      <c r="I51" s="104" t="s">
        <v>1501</v>
      </c>
      <c r="J51" s="197">
        <f>F51*'2. Emissions Units &amp; Activities'!H$23*(1-$E51)</f>
        <v>4.3434174555555565</v>
      </c>
      <c r="K51" s="197">
        <f>F51*'2. Emissions Units &amp; Activities'!I$23*(1-$E51)</f>
        <v>28.460601000000004</v>
      </c>
      <c r="L51" s="83"/>
      <c r="M51" s="197">
        <f>G51*'2. Emissions Units &amp; Activities'!K$23*(1-$E51)</f>
        <v>9.3405972222222217E-2</v>
      </c>
      <c r="N51" s="197">
        <f>G51*'2. Emissions Units &amp; Activities'!L$23*(1-$E51)</f>
        <v>0.14010895833333334</v>
      </c>
      <c r="O51" s="83"/>
    </row>
    <row r="52" spans="1:15" x14ac:dyDescent="0.25">
      <c r="A52" s="79" t="s">
        <v>1377</v>
      </c>
      <c r="B52" s="100" t="s">
        <v>1055</v>
      </c>
      <c r="C52" s="81" t="str">
        <f>IFERROR(IF(B52="No CAS","",INDEX('DEQ Pollutant List'!$C$7:$C$611,MATCH('3. Pollutant Emissions - EF'!B52,'DEQ Pollutant List'!$B$7:$B$611,0))),"")</f>
        <v>Vanadium (fume or dust)</v>
      </c>
      <c r="D52" s="115">
        <f>IFERROR(IF(OR($B52="",$B52="No CAS"),INDEX('DEQ Pollutant List'!$A$7:$A$611,MATCH($C52,'DEQ Pollutant List'!$C$7:$C$611,0)),INDEX('DEQ Pollutant List'!$A$7:$A$611,MATCH($B52,'DEQ Pollutant List'!$B$7:$B$611,0))),"")</f>
        <v>620</v>
      </c>
      <c r="E52" s="101">
        <v>0</v>
      </c>
      <c r="F52" s="202">
        <v>1.7886249999999999E-4</v>
      </c>
      <c r="G52" s="202">
        <v>1.7886249999999999E-4</v>
      </c>
      <c r="H52" s="83" t="s">
        <v>1397</v>
      </c>
      <c r="I52" s="104" t="s">
        <v>1501</v>
      </c>
      <c r="J52" s="197">
        <f>F52*'2. Emissions Units &amp; Activities'!H$23*(1-$E52)</f>
        <v>0.11497281500000001</v>
      </c>
      <c r="K52" s="197">
        <f>F52*'2. Emissions Units &amp; Activities'!I$23*(1-$E52)</f>
        <v>0.75336884999999998</v>
      </c>
      <c r="L52" s="83"/>
      <c r="M52" s="197">
        <f>G52*'2. Emissions Units &amp; Activities'!K$23*(1-$E52)</f>
        <v>1.7886249999999999E-3</v>
      </c>
      <c r="N52" s="197">
        <f>G52*'2. Emissions Units &amp; Activities'!L$23*(1-$E52)</f>
        <v>2.6829375E-3</v>
      </c>
      <c r="O52" s="83"/>
    </row>
    <row r="53" spans="1:15" x14ac:dyDescent="0.25">
      <c r="A53" s="79" t="s">
        <v>1377</v>
      </c>
      <c r="B53" s="100" t="s">
        <v>575</v>
      </c>
      <c r="C53" s="81" t="str">
        <f>IFERROR(IF(B53="No CAS","",INDEX('DEQ Pollutant List'!$C$7:$C$611,MATCH('3. Pollutant Emissions - EF'!B53,'DEQ Pollutant List'!$B$7:$B$611,0))),"")</f>
        <v>Molybdenum trioxide</v>
      </c>
      <c r="D53" s="115">
        <f>IFERROR(IF(OR($B53="",$B53="No CAS"),INDEX('DEQ Pollutant List'!$A$7:$A$611,MATCH($C53,'DEQ Pollutant List'!$C$7:$C$611,0)),INDEX('DEQ Pollutant List'!$A$7:$A$611,MATCH($B53,'DEQ Pollutant List'!$B$7:$B$611,0))),"")</f>
        <v>361</v>
      </c>
      <c r="E53" s="101">
        <v>0</v>
      </c>
      <c r="F53" s="202">
        <v>2.8173779742053152E-3</v>
      </c>
      <c r="G53" s="202">
        <v>5.1726463335938855E-3</v>
      </c>
      <c r="H53" s="83" t="s">
        <v>1397</v>
      </c>
      <c r="I53" s="104" t="s">
        <v>1501</v>
      </c>
      <c r="J53" s="197">
        <f>F53*'2. Emissions Units &amp; Activities'!H$23*(1-$E53)</f>
        <v>1.8110105618191767</v>
      </c>
      <c r="K53" s="197">
        <f>F53*'2. Emissions Units &amp; Activities'!I$23*(1-$E53)</f>
        <v>11.866796027352787</v>
      </c>
      <c r="L53" s="83"/>
      <c r="M53" s="197">
        <f>G53*'2. Emissions Units &amp; Activities'!K$23*(1-$E53)</f>
        <v>5.1726463335938853E-2</v>
      </c>
      <c r="N53" s="197">
        <f>G53*'2. Emissions Units &amp; Activities'!L$23*(1-$E53)</f>
        <v>7.7589695003908277E-2</v>
      </c>
      <c r="O53" s="83"/>
    </row>
    <row r="54" spans="1:15" x14ac:dyDescent="0.25">
      <c r="A54" s="79" t="s">
        <v>1377</v>
      </c>
      <c r="B54" s="100">
        <v>504</v>
      </c>
      <c r="C54" s="81" t="str">
        <f>IFERROR(IF(B54="No CAS","",INDEX('DEQ Pollutant List'!$C$7:$C$611,MATCH('3. Pollutant Emissions - EF'!B54,'DEQ Pollutant List'!$B$7:$B$611,0))),"")</f>
        <v>Phosphorus and compounds</v>
      </c>
      <c r="D54" s="115">
        <f>IFERROR(IF(OR($B54="",$B54="No CAS"),INDEX('DEQ Pollutant List'!$A$7:$A$611,MATCH($C54,'DEQ Pollutant List'!$C$7:$C$611,0)),INDEX('DEQ Pollutant List'!$A$7:$A$611,MATCH($B54,'DEQ Pollutant List'!$B$7:$B$611,0))),"")</f>
        <v>504</v>
      </c>
      <c r="E54" s="101">
        <v>0</v>
      </c>
      <c r="F54" s="202">
        <v>3.477881944444444E-4</v>
      </c>
      <c r="G54" s="202">
        <v>3.477881944444444E-4</v>
      </c>
      <c r="H54" s="83" t="s">
        <v>1397</v>
      </c>
      <c r="I54" s="104" t="s">
        <v>1501</v>
      </c>
      <c r="J54" s="197">
        <f>F54*'2. Emissions Units &amp; Activities'!H$23*(1-$E54)</f>
        <v>0.22355825138888888</v>
      </c>
      <c r="K54" s="197">
        <f>F54*'2. Emissions Units &amp; Activities'!I$23*(1-$E54)</f>
        <v>1.4648838749999997</v>
      </c>
      <c r="L54" s="83"/>
      <c r="M54" s="197">
        <f>G54*'2. Emissions Units &amp; Activities'!K$23*(1-$E54)</f>
        <v>3.477881944444444E-3</v>
      </c>
      <c r="N54" s="197">
        <f>G54*'2. Emissions Units &amp; Activities'!L$23*(1-$E54)</f>
        <v>5.2168229166666656E-3</v>
      </c>
      <c r="O54" s="83"/>
    </row>
    <row r="55" spans="1:15" x14ac:dyDescent="0.25">
      <c r="A55" s="79" t="s">
        <v>1377</v>
      </c>
      <c r="B55" s="100" t="s">
        <v>40</v>
      </c>
      <c r="C55" s="81" t="str">
        <f>IFERROR(IF(B55="No CAS","",INDEX('DEQ Pollutant List'!$C$7:$C$611,MATCH('3. Pollutant Emissions - EF'!B55,'DEQ Pollutant List'!$B$7:$B$611,0))),"")</f>
        <v>Aluminum and compounds</v>
      </c>
      <c r="D55" s="115">
        <f>IFERROR(IF(OR($B55="",$B55="No CAS"),INDEX('DEQ Pollutant List'!$A$7:$A$611,MATCH($C55,'DEQ Pollutant List'!$C$7:$C$611,0)),INDEX('DEQ Pollutant List'!$A$7:$A$611,MATCH($B55,'DEQ Pollutant List'!$B$7:$B$611,0))),"")</f>
        <v>13</v>
      </c>
      <c r="E55" s="101">
        <v>0</v>
      </c>
      <c r="F55" s="202">
        <v>8.9431249999999995E-5</v>
      </c>
      <c r="G55" s="202">
        <v>8.9431249999999995E-5</v>
      </c>
      <c r="H55" s="83" t="s">
        <v>1397</v>
      </c>
      <c r="I55" s="104" t="s">
        <v>1501</v>
      </c>
      <c r="J55" s="197">
        <f>F55*'2. Emissions Units &amp; Activities'!H$23*(1-$E55)</f>
        <v>5.7486407500000003E-2</v>
      </c>
      <c r="K55" s="197">
        <f>F55*'2. Emissions Units &amp; Activities'!I$23*(1-$E55)</f>
        <v>0.37668442499999999</v>
      </c>
      <c r="L55" s="83"/>
      <c r="M55" s="197">
        <f>G55*'2. Emissions Units &amp; Activities'!K$23*(1-$E55)</f>
        <v>8.9431249999999993E-4</v>
      </c>
      <c r="N55" s="197">
        <f>G55*'2. Emissions Units &amp; Activities'!L$23*(1-$E55)</f>
        <v>1.34146875E-3</v>
      </c>
      <c r="O55" s="83"/>
    </row>
    <row r="56" spans="1:15" x14ac:dyDescent="0.25">
      <c r="A56" s="79" t="s">
        <v>1456</v>
      </c>
      <c r="B56" s="100" t="s">
        <v>230</v>
      </c>
      <c r="C56" s="81" t="str">
        <f>IFERROR(IF(B56="No CAS","",INDEX('DEQ Pollutant List'!$C$7:$C$611,MATCH('3. Pollutant Emissions - EF'!B56,'DEQ Pollutant List'!$B$7:$B$611,0))),"")</f>
        <v>Chromium VI, chromate and dichromate particulate</v>
      </c>
      <c r="D56" s="115">
        <f>IFERROR(IF(OR($B56="",$B56="No CAS"),INDEX('DEQ Pollutant List'!$A$7:$A$611,MATCH($C56,'DEQ Pollutant List'!$C$7:$C$611,0)),INDEX('DEQ Pollutant List'!$A$7:$A$611,MATCH($B56,'DEQ Pollutant List'!$B$7:$B$611,0))),"")</f>
        <v>136</v>
      </c>
      <c r="E56" s="101">
        <v>0</v>
      </c>
      <c r="F56" s="202">
        <v>8.9830316781766323E-4</v>
      </c>
      <c r="G56" s="202"/>
      <c r="H56" s="83" t="s">
        <v>1449</v>
      </c>
      <c r="I56" s="104" t="s">
        <v>1470</v>
      </c>
      <c r="J56" s="197">
        <f>F56*'2. Emissions Units &amp; Activities'!H$24*(1-$E56)</f>
        <v>0.57742927627319396</v>
      </c>
      <c r="K56" s="197">
        <f>F56*'2. Emissions Units &amp; Activities'!I$24*(1-$E56)</f>
        <v>3.7836529428479975</v>
      </c>
      <c r="L56" s="83"/>
      <c r="M56" s="197">
        <f>F56*'2. Emissions Units &amp; Activities'!K$24*(1-$E56)</f>
        <v>8.9830316781766319E-3</v>
      </c>
      <c r="N56" s="197">
        <f>F56*'2. Emissions Units &amp; Activities'!L$24*(1-$E56)</f>
        <v>1.3474547517264948E-2</v>
      </c>
      <c r="O56" s="83"/>
    </row>
    <row r="57" spans="1:15" x14ac:dyDescent="0.25">
      <c r="A57" s="79" t="s">
        <v>1456</v>
      </c>
      <c r="B57" s="100" t="s">
        <v>236</v>
      </c>
      <c r="C57" s="81" t="str">
        <f>IFERROR(IF(B57="No CAS","",INDEX('DEQ Pollutant List'!$C$7:$C$611,MATCH('3. Pollutant Emissions - EF'!B57,'DEQ Pollutant List'!$B$7:$B$611,0))),"")</f>
        <v>Copper and compounds</v>
      </c>
      <c r="D57" s="115">
        <f>IFERROR(IF(OR($B57="",$B57="No CAS"),INDEX('DEQ Pollutant List'!$A$7:$A$611,MATCH($C57,'DEQ Pollutant List'!$C$7:$C$611,0)),INDEX('DEQ Pollutant List'!$A$7:$A$611,MATCH($B57,'DEQ Pollutant List'!$B$7:$B$611,0))),"")</f>
        <v>149</v>
      </c>
      <c r="E57" s="101">
        <v>0</v>
      </c>
      <c r="F57" s="202">
        <v>2.1092080686312326E-3</v>
      </c>
      <c r="G57" s="202"/>
      <c r="H57" s="83" t="s">
        <v>1449</v>
      </c>
      <c r="I57" s="104" t="s">
        <v>1471</v>
      </c>
      <c r="J57" s="197">
        <f>F57*'2. Emissions Units &amp; Activities'!H$24*(1-$E57)</f>
        <v>1.3557989465161564</v>
      </c>
      <c r="K57" s="197">
        <f>F57*'2. Emissions Units &amp; Activities'!I$24*(1-$E57)</f>
        <v>8.8839843850747524</v>
      </c>
      <c r="L57" s="83"/>
      <c r="M57" s="197">
        <f>F57*'2. Emissions Units &amp; Activities'!K$24*(1-$E57)</f>
        <v>2.1092080686312326E-2</v>
      </c>
      <c r="N57" s="197">
        <f>F57*'2. Emissions Units &amp; Activities'!L$24*(1-$E57)</f>
        <v>3.1638121029468488E-2</v>
      </c>
      <c r="O57" s="83"/>
    </row>
    <row r="58" spans="1:15" x14ac:dyDescent="0.25">
      <c r="A58" s="79" t="s">
        <v>1456</v>
      </c>
      <c r="B58" s="100" t="s">
        <v>512</v>
      </c>
      <c r="C58" s="81" t="str">
        <f>IFERROR(IF(B58="No CAS","",INDEX('DEQ Pollutant List'!$C$7:$C$611,MATCH('3. Pollutant Emissions - EF'!B58,'DEQ Pollutant List'!$B$7:$B$611,0))),"")</f>
        <v>Lead and compounds</v>
      </c>
      <c r="D58" s="115">
        <f>IFERROR(IF(OR($B58="",$B58="No CAS"),INDEX('DEQ Pollutant List'!$A$7:$A$611,MATCH($C58,'DEQ Pollutant List'!$C$7:$C$611,0)),INDEX('DEQ Pollutant List'!$A$7:$A$611,MATCH($B58,'DEQ Pollutant List'!$B$7:$B$611,0))),"")</f>
        <v>305</v>
      </c>
      <c r="E58" s="101">
        <v>0</v>
      </c>
      <c r="F58" s="202">
        <v>5.5831978287297345E-6</v>
      </c>
      <c r="G58" s="202"/>
      <c r="H58" s="83" t="s">
        <v>1449</v>
      </c>
      <c r="I58" s="104" t="s">
        <v>1471</v>
      </c>
      <c r="J58" s="197">
        <f>F58*'2. Emissions Units &amp; Activities'!H$24*(1-$E58)</f>
        <v>3.5888795643074737E-3</v>
      </c>
      <c r="K58" s="197">
        <f>F58*'2. Emissions Units &amp; Activities'!I$24*(1-$E58)</f>
        <v>2.3516429254609641E-2</v>
      </c>
      <c r="L58" s="83"/>
      <c r="M58" s="197">
        <f>F58*'2. Emissions Units &amp; Activities'!K$24*(1-$E58)</f>
        <v>5.5831978287297343E-5</v>
      </c>
      <c r="N58" s="197">
        <f>F58*'2. Emissions Units &amp; Activities'!L$24*(1-$E58)</f>
        <v>8.3747967430946018E-5</v>
      </c>
      <c r="O58" s="83"/>
    </row>
    <row r="59" spans="1:15" x14ac:dyDescent="0.25">
      <c r="A59" s="79" t="s">
        <v>1456</v>
      </c>
      <c r="B59" s="100" t="s">
        <v>518</v>
      </c>
      <c r="C59" s="81" t="str">
        <f>IFERROR(IF(B59="No CAS","",INDEX('DEQ Pollutant List'!$C$7:$C$611,MATCH('3. Pollutant Emissions - EF'!B59,'DEQ Pollutant List'!$B$7:$B$611,0))),"")</f>
        <v>Manganese and compounds</v>
      </c>
      <c r="D59" s="115">
        <f>IFERROR(IF(OR($B59="",$B59="No CAS"),INDEX('DEQ Pollutant List'!$A$7:$A$611,MATCH($C59,'DEQ Pollutant List'!$C$7:$C$611,0)),INDEX('DEQ Pollutant List'!$A$7:$A$611,MATCH($B59,'DEQ Pollutant List'!$B$7:$B$611,0))),"")</f>
        <v>312</v>
      </c>
      <c r="E59" s="101">
        <v>0</v>
      </c>
      <c r="F59" s="202">
        <v>1.6449375149089892E-2</v>
      </c>
      <c r="G59" s="202"/>
      <c r="H59" s="83" t="s">
        <v>1449</v>
      </c>
      <c r="I59" s="104" t="s">
        <v>1471</v>
      </c>
      <c r="J59" s="197">
        <f>F59*'2. Emissions Units &amp; Activities'!H$24*(1-$E59)</f>
        <v>10.573658345834984</v>
      </c>
      <c r="K59" s="197">
        <f>F59*'2. Emissions Units &amp; Activities'!I$24*(1-$E59)</f>
        <v>69.284768127966629</v>
      </c>
      <c r="L59" s="83"/>
      <c r="M59" s="197">
        <f>F59*'2. Emissions Units &amp; Activities'!K$24*(1-$E59)</f>
        <v>0.16449375149089893</v>
      </c>
      <c r="N59" s="197">
        <f>F59*'2. Emissions Units &amp; Activities'!L$24*(1-$E59)</f>
        <v>0.24674062723634838</v>
      </c>
      <c r="O59" s="83"/>
    </row>
    <row r="60" spans="1:15" x14ac:dyDescent="0.25">
      <c r="A60" s="79" t="s">
        <v>1456</v>
      </c>
      <c r="B60" s="100">
        <v>365</v>
      </c>
      <c r="C60" s="81" t="str">
        <f>IFERROR(IF(B60="No CAS","",INDEX('DEQ Pollutant List'!$C$7:$C$611,MATCH('3. Pollutant Emissions - EF'!B60,'DEQ Pollutant List'!$B$7:$B$611,0))),"")</f>
        <v>Nickel compounds, insoluble</v>
      </c>
      <c r="D60" s="115">
        <f>IFERROR(IF(OR($B60="",$B60="No CAS"),INDEX('DEQ Pollutant List'!$A$7:$A$611,MATCH($C60,'DEQ Pollutant List'!$C$7:$C$611,0)),INDEX('DEQ Pollutant List'!$A$7:$A$611,MATCH($B60,'DEQ Pollutant List'!$B$7:$B$611,0))),"")</f>
        <v>365</v>
      </c>
      <c r="E60" s="101">
        <v>0</v>
      </c>
      <c r="F60" s="202">
        <v>1.9162147292693277E-2</v>
      </c>
      <c r="G60" s="202"/>
      <c r="H60" s="83" t="s">
        <v>1449</v>
      </c>
      <c r="I60" s="104" t="s">
        <v>1471</v>
      </c>
      <c r="J60" s="197">
        <f>F60*'2. Emissions Units &amp; Activities'!H$24*(1-$E60)</f>
        <v>12.31742827974324</v>
      </c>
      <c r="K60" s="197">
        <f>F60*'2. Emissions Units &amp; Activities'!I$24*(1-$E60)</f>
        <v>80.710964396824082</v>
      </c>
      <c r="L60" s="83"/>
      <c r="M60" s="197">
        <f>F60*'2. Emissions Units &amp; Activities'!K$24*(1-$E60)</f>
        <v>0.19162147292693277</v>
      </c>
      <c r="N60" s="197">
        <f>F60*'2. Emissions Units &amp; Activities'!L$24*(1-$E60)</f>
        <v>0.28743220939039915</v>
      </c>
      <c r="O60" s="83"/>
    </row>
    <row r="61" spans="1:15" x14ac:dyDescent="0.25">
      <c r="A61" s="79" t="s">
        <v>1456</v>
      </c>
      <c r="B61" s="100" t="s">
        <v>154</v>
      </c>
      <c r="C61" s="81" t="str">
        <f>IFERROR(IF(B61="No CAS","",INDEX('DEQ Pollutant List'!$C$7:$C$611,MATCH('3. Pollutant Emissions - EF'!B61,'DEQ Pollutant List'!$B$7:$B$611,0))),"")</f>
        <v>Cadmium and compounds</v>
      </c>
      <c r="D61" s="115">
        <f>IFERROR(IF(OR($B61="",$B61="No CAS"),INDEX('DEQ Pollutant List'!$A$7:$A$611,MATCH($C61,'DEQ Pollutant List'!$C$7:$C$611,0)),INDEX('DEQ Pollutant List'!$A$7:$A$611,MATCH($B61,'DEQ Pollutant List'!$B$7:$B$611,0))),"")</f>
        <v>83</v>
      </c>
      <c r="E61" s="101">
        <v>0</v>
      </c>
      <c r="F61" s="202">
        <v>2.4533940584193679E-4</v>
      </c>
      <c r="G61" s="202"/>
      <c r="H61" s="83" t="s">
        <v>1449</v>
      </c>
      <c r="I61" s="104" t="s">
        <v>1471</v>
      </c>
      <c r="J61" s="197">
        <f>F61*'2. Emissions Units &amp; Activities'!H$24*(1-$E61)</f>
        <v>0.15770417007519699</v>
      </c>
      <c r="K61" s="197">
        <f>F61*'2. Emissions Units &amp; Activities'!I$24*(1-$E61)</f>
        <v>1.0333695774062377</v>
      </c>
      <c r="L61" s="83"/>
      <c r="M61" s="197">
        <f>F61*'2. Emissions Units &amp; Activities'!K$24*(1-$E61)</f>
        <v>2.4533940584193677E-3</v>
      </c>
      <c r="N61" s="197">
        <f>F61*'2. Emissions Units &amp; Activities'!L$24*(1-$E61)</f>
        <v>3.6800910876290519E-3</v>
      </c>
      <c r="O61" s="83"/>
    </row>
    <row r="62" spans="1:15" x14ac:dyDescent="0.25">
      <c r="A62" s="79" t="s">
        <v>1456</v>
      </c>
      <c r="B62" s="100" t="s">
        <v>81</v>
      </c>
      <c r="C62" s="81" t="str">
        <f>IFERROR(IF(B62="No CAS","",INDEX('DEQ Pollutant List'!$C$7:$C$611,MATCH('3. Pollutant Emissions - EF'!B62,'DEQ Pollutant List'!$B$7:$B$611,0))),"")</f>
        <v>Arsenic and compounds</v>
      </c>
      <c r="D62" s="115">
        <f>IFERROR(IF(OR($B62="",$B62="No CAS"),INDEX('DEQ Pollutant List'!$A$7:$A$611,MATCH($C62,'DEQ Pollutant List'!$C$7:$C$611,0)),INDEX('DEQ Pollutant List'!$A$7:$A$611,MATCH($B62,'DEQ Pollutant List'!$B$7:$B$611,0))),"")</f>
        <v>37</v>
      </c>
      <c r="E62" s="101">
        <v>0</v>
      </c>
      <c r="F62" s="202">
        <v>3.2814265272756754E-4</v>
      </c>
      <c r="G62" s="202"/>
      <c r="H62" s="83" t="s">
        <v>1449</v>
      </c>
      <c r="I62" s="104" t="s">
        <v>1471</v>
      </c>
      <c r="J62" s="197">
        <f>F62*'2. Emissions Units &amp; Activities'!H$24*(1-$E62)</f>
        <v>0.21093009717328043</v>
      </c>
      <c r="K62" s="197">
        <f>F62*'2. Emissions Units &amp; Activities'!I$24*(1-$E62)</f>
        <v>1.3821368532885145</v>
      </c>
      <c r="L62" s="83"/>
      <c r="M62" s="197">
        <f>F62*'2. Emissions Units &amp; Activities'!K$24*(1-$E62)</f>
        <v>3.2814265272756754E-3</v>
      </c>
      <c r="N62" s="197">
        <f>F62*'2. Emissions Units &amp; Activities'!L$24*(1-$E62)</f>
        <v>4.9221397909135134E-3</v>
      </c>
      <c r="O62" s="83"/>
    </row>
    <row r="63" spans="1:15" x14ac:dyDescent="0.25">
      <c r="A63" s="79" t="s">
        <v>1456</v>
      </c>
      <c r="B63" s="100" t="s">
        <v>234</v>
      </c>
      <c r="C63" s="81" t="str">
        <f>IFERROR(IF(B63="No CAS","",INDEX('DEQ Pollutant List'!$C$7:$C$611,MATCH('3. Pollutant Emissions - EF'!B63,'DEQ Pollutant List'!$B$7:$B$611,0))),"")</f>
        <v>Cobalt and compounds</v>
      </c>
      <c r="D63" s="115">
        <f>IFERROR(IF(OR($B63="",$B63="No CAS"),INDEX('DEQ Pollutant List'!$A$7:$A$611,MATCH($C63,'DEQ Pollutant List'!$C$7:$C$611,0)),INDEX('DEQ Pollutant List'!$A$7:$A$611,MATCH($B63,'DEQ Pollutant List'!$B$7:$B$611,0))),"")</f>
        <v>146</v>
      </c>
      <c r="E63" s="101">
        <v>0</v>
      </c>
      <c r="F63" s="202">
        <v>2.0748112117277017E-4</v>
      </c>
      <c r="G63" s="202"/>
      <c r="H63" s="83" t="s">
        <v>1449</v>
      </c>
      <c r="I63" s="104" t="s">
        <v>1471</v>
      </c>
      <c r="J63" s="197">
        <f>F63*'2. Emissions Units &amp; Activities'!H$24*(1-$E63)</f>
        <v>0.13336886468985668</v>
      </c>
      <c r="K63" s="197">
        <f>F63*'2. Emissions Units &amp; Activities'!I$24*(1-$E63)</f>
        <v>0.87391048237970792</v>
      </c>
      <c r="L63" s="83"/>
      <c r="M63" s="197">
        <f>F63*'2. Emissions Units &amp; Activities'!K$24*(1-$E63)</f>
        <v>2.0748112117277015E-3</v>
      </c>
      <c r="N63" s="197">
        <f>F63*'2. Emissions Units &amp; Activities'!L$24*(1-$E63)</f>
        <v>3.1122168175915527E-3</v>
      </c>
      <c r="O63" s="83"/>
    </row>
    <row r="64" spans="1:15" x14ac:dyDescent="0.25">
      <c r="A64" s="79" t="s">
        <v>1456</v>
      </c>
      <c r="B64" s="100" t="s">
        <v>40</v>
      </c>
      <c r="C64" s="81" t="str">
        <f>IFERROR(IF(B64="No CAS","",INDEX('DEQ Pollutant List'!$C$7:$C$611,MATCH('3. Pollutant Emissions - EF'!B64,'DEQ Pollutant List'!$B$7:$B$611,0))),"")</f>
        <v>Aluminum and compounds</v>
      </c>
      <c r="D64" s="115">
        <f>IFERROR(IF(OR($B64="",$B64="No CAS"),INDEX('DEQ Pollutant List'!$A$7:$A$611,MATCH($C64,'DEQ Pollutant List'!$C$7:$C$611,0)),INDEX('DEQ Pollutant List'!$A$7:$A$611,MATCH($B64,'DEQ Pollutant List'!$B$7:$B$611,0))),"")</f>
        <v>13</v>
      </c>
      <c r="E64" s="101">
        <v>0</v>
      </c>
      <c r="F64" s="202">
        <v>1.5879554720544147E-3</v>
      </c>
      <c r="G64" s="202"/>
      <c r="H64" s="83" t="s">
        <v>1449</v>
      </c>
      <c r="I64" s="104" t="s">
        <v>1471</v>
      </c>
      <c r="J64" s="197">
        <f>F64*'2. Emissions Units &amp; Activities'!H$24*(1-$E64)</f>
        <v>1.0207377774365778</v>
      </c>
      <c r="K64" s="197">
        <f>F64*'2. Emissions Units &amp; Activities'!I$24*(1-$E64)</f>
        <v>6.6884684482931949</v>
      </c>
      <c r="L64" s="83"/>
      <c r="M64" s="197">
        <f>F64*'2. Emissions Units &amp; Activities'!K$24*(1-$E64)</f>
        <v>1.5879554720544146E-2</v>
      </c>
      <c r="N64" s="197">
        <f>F64*'2. Emissions Units &amp; Activities'!L$24*(1-$E64)</f>
        <v>2.381933208081622E-2</v>
      </c>
      <c r="O64" s="83"/>
    </row>
    <row r="65" spans="1:15" x14ac:dyDescent="0.25">
      <c r="A65" s="79" t="s">
        <v>1456</v>
      </c>
      <c r="B65" s="100" t="s">
        <v>18</v>
      </c>
      <c r="C65" s="81" t="str">
        <f>IFERROR(IF(B65="No CAS","",INDEX('DEQ Pollutant List'!$C$7:$C$611,MATCH('3. Pollutant Emissions - EF'!B65,'DEQ Pollutant List'!$B$7:$B$611,0))),"")</f>
        <v>Acetone</v>
      </c>
      <c r="D65" s="115">
        <f>IFERROR(IF(OR($B65="",$B65="No CAS"),INDEX('DEQ Pollutant List'!$A$7:$A$611,MATCH($C65,'DEQ Pollutant List'!$C$7:$C$611,0)),INDEX('DEQ Pollutant List'!$A$7:$A$611,MATCH($B65,'DEQ Pollutant List'!$B$7:$B$611,0))),"")</f>
        <v>634</v>
      </c>
      <c r="E65" s="101">
        <v>0</v>
      </c>
      <c r="F65" s="202">
        <v>2.2500000000000003E-3</v>
      </c>
      <c r="G65" s="202"/>
      <c r="H65" s="83" t="s">
        <v>1449</v>
      </c>
      <c r="I65" s="104" t="s">
        <v>1487</v>
      </c>
      <c r="J65" s="197">
        <f>F65*'2. Emissions Units &amp; Activities'!H$24*(1-$E65)</f>
        <v>1.4463000000000004</v>
      </c>
      <c r="K65" s="197">
        <f>F65*'2. Emissions Units &amp; Activities'!I$24*(1-$E65)</f>
        <v>9.4770000000000003</v>
      </c>
      <c r="L65" s="83"/>
      <c r="M65" s="197">
        <f>F65*'2. Emissions Units &amp; Activities'!K$24*(1-$E65)</f>
        <v>2.2500000000000003E-2</v>
      </c>
      <c r="N65" s="197">
        <f>F65*'2. Emissions Units &amp; Activities'!L$24*(1-$E65)</f>
        <v>3.3750000000000002E-2</v>
      </c>
      <c r="O65" s="83"/>
    </row>
    <row r="66" spans="1:15" x14ac:dyDescent="0.25">
      <c r="A66" s="79" t="s">
        <v>1456</v>
      </c>
      <c r="B66" s="100" t="s">
        <v>98</v>
      </c>
      <c r="C66" s="81" t="str">
        <f>IFERROR(IF(B66="No CAS","",INDEX('DEQ Pollutant List'!$C$7:$C$611,MATCH('3. Pollutant Emissions - EF'!B66,'DEQ Pollutant List'!$B$7:$B$611,0))),"")</f>
        <v>Benzene</v>
      </c>
      <c r="D66" s="115">
        <f>IFERROR(IF(OR($B66="",$B66="No CAS"),INDEX('DEQ Pollutant List'!$A$7:$A$611,MATCH($C66,'DEQ Pollutant List'!$C$7:$C$611,0)),INDEX('DEQ Pollutant List'!$A$7:$A$611,MATCH($B66,'DEQ Pollutant List'!$B$7:$B$611,0))),"")</f>
        <v>46</v>
      </c>
      <c r="E66" s="101">
        <v>0</v>
      </c>
      <c r="F66" s="202">
        <v>0.21749999999999997</v>
      </c>
      <c r="G66" s="202"/>
      <c r="H66" s="83" t="s">
        <v>1449</v>
      </c>
      <c r="I66" s="104" t="s">
        <v>1487</v>
      </c>
      <c r="J66" s="197">
        <f>F66*'2. Emissions Units &amp; Activities'!H$24*(1-$E66)</f>
        <v>139.809</v>
      </c>
      <c r="K66" s="197">
        <f>F66*'2. Emissions Units &amp; Activities'!I$24*(1-$E66)</f>
        <v>916.1099999999999</v>
      </c>
      <c r="L66" s="83"/>
      <c r="M66" s="197">
        <f>F66*'2. Emissions Units &amp; Activities'!K$24*(1-$E66)</f>
        <v>2.1749999999999998</v>
      </c>
      <c r="N66" s="197">
        <f>F66*'2. Emissions Units &amp; Activities'!L$24*(1-$E66)</f>
        <v>3.2624999999999997</v>
      </c>
      <c r="O66" s="83"/>
    </row>
    <row r="67" spans="1:15" x14ac:dyDescent="0.25">
      <c r="A67" s="79" t="s">
        <v>1456</v>
      </c>
      <c r="B67" s="100" t="s">
        <v>443</v>
      </c>
      <c r="C67" s="81" t="str">
        <f>IFERROR(IF(B67="No CAS","",INDEX('DEQ Pollutant List'!$C$7:$C$611,MATCH('3. Pollutant Emissions - EF'!B67,'DEQ Pollutant List'!$B$7:$B$611,0))),"")</f>
        <v>Formaldehyde</v>
      </c>
      <c r="D67" s="115">
        <f>IFERROR(IF(OR($B67="",$B67="No CAS"),INDEX('DEQ Pollutant List'!$A$7:$A$611,MATCH($C67,'DEQ Pollutant List'!$C$7:$C$611,0)),INDEX('DEQ Pollutant List'!$A$7:$A$611,MATCH($B67,'DEQ Pollutant List'!$B$7:$B$611,0))),"")</f>
        <v>250</v>
      </c>
      <c r="E67" s="101">
        <v>0</v>
      </c>
      <c r="F67" s="202">
        <v>1.8000000000000002E-2</v>
      </c>
      <c r="G67" s="202"/>
      <c r="H67" s="83" t="s">
        <v>1449</v>
      </c>
      <c r="I67" s="104" t="s">
        <v>1487</v>
      </c>
      <c r="J67" s="197">
        <f>F67*'2. Emissions Units &amp; Activities'!H$24*(1-$E67)</f>
        <v>11.570400000000003</v>
      </c>
      <c r="K67" s="197">
        <f>F67*'2. Emissions Units &amp; Activities'!I$24*(1-$E67)</f>
        <v>75.816000000000003</v>
      </c>
      <c r="L67" s="83"/>
      <c r="M67" s="197">
        <f>F67*'2. Emissions Units &amp; Activities'!K$24*(1-$E67)</f>
        <v>0.18000000000000002</v>
      </c>
      <c r="N67" s="197">
        <f>F67*'2. Emissions Units &amp; Activities'!L$24*(1-$E67)</f>
        <v>0.27</v>
      </c>
      <c r="O67" s="83"/>
    </row>
    <row r="68" spans="1:15" x14ac:dyDescent="0.25">
      <c r="A68" s="79" t="s">
        <v>1456</v>
      </c>
      <c r="B68" s="100" t="s">
        <v>581</v>
      </c>
      <c r="C68" s="81" t="str">
        <f>IFERROR(IF(B68="No CAS","",INDEX('DEQ Pollutant List'!$C$7:$C$611,MATCH('3. Pollutant Emissions - EF'!B68,'DEQ Pollutant List'!$B$7:$B$611,0))),"")</f>
        <v>Naphthalene</v>
      </c>
      <c r="D68" s="115">
        <f>IFERROR(IF(OR($B68="",$B68="No CAS"),INDEX('DEQ Pollutant List'!$A$7:$A$611,MATCH($C68,'DEQ Pollutant List'!$C$7:$C$611,0)),INDEX('DEQ Pollutant List'!$A$7:$A$611,MATCH($B68,'DEQ Pollutant List'!$B$7:$B$611,0))),"")</f>
        <v>428</v>
      </c>
      <c r="E68" s="101">
        <v>0</v>
      </c>
      <c r="F68" s="202">
        <v>0.21000000000000002</v>
      </c>
      <c r="G68" s="202"/>
      <c r="H68" s="83" t="s">
        <v>1449</v>
      </c>
      <c r="I68" s="104" t="s">
        <v>1487</v>
      </c>
      <c r="J68" s="197">
        <f>F68*'2. Emissions Units &amp; Activities'!H$24*(1-$E68)</f>
        <v>134.98800000000003</v>
      </c>
      <c r="K68" s="197">
        <f>F68*'2. Emissions Units &amp; Activities'!I$24*(1-$E68)</f>
        <v>884.5200000000001</v>
      </c>
      <c r="L68" s="83"/>
      <c r="M68" s="197">
        <f>F68*'2. Emissions Units &amp; Activities'!K$24*(1-$E68)</f>
        <v>2.1</v>
      </c>
      <c r="N68" s="197">
        <f>F68*'2. Emissions Units &amp; Activities'!L$24*(1-$E68)</f>
        <v>3.1500000000000004</v>
      </c>
      <c r="O68" s="83"/>
    </row>
    <row r="69" spans="1:15" x14ac:dyDescent="0.25">
      <c r="A69" s="79" t="s">
        <v>1456</v>
      </c>
      <c r="B69" s="100" t="s">
        <v>693</v>
      </c>
      <c r="C69" s="81" t="str">
        <f>IFERROR(IF(B69="No CAS","",INDEX('DEQ Pollutant List'!$C$7:$C$611,MATCH('3. Pollutant Emissions - EF'!B69,'DEQ Pollutant List'!$B$7:$B$611,0))),"")</f>
        <v>Phenol</v>
      </c>
      <c r="D69" s="115">
        <f>IFERROR(IF(OR($B69="",$B69="No CAS"),INDEX('DEQ Pollutant List'!$A$7:$A$611,MATCH($C69,'DEQ Pollutant List'!$C$7:$C$611,0)),INDEX('DEQ Pollutant List'!$A$7:$A$611,MATCH($B69,'DEQ Pollutant List'!$B$7:$B$611,0))),"")</f>
        <v>497</v>
      </c>
      <c r="E69" s="101">
        <v>0</v>
      </c>
      <c r="F69" s="202">
        <v>0.46350000000000002</v>
      </c>
      <c r="G69" s="202"/>
      <c r="H69" s="83" t="s">
        <v>1449</v>
      </c>
      <c r="I69" s="104" t="s">
        <v>1487</v>
      </c>
      <c r="J69" s="197">
        <f>F69*'2. Emissions Units &amp; Activities'!H$24*(1-$E69)</f>
        <v>297.93780000000004</v>
      </c>
      <c r="K69" s="197">
        <f>F69*'2. Emissions Units &amp; Activities'!I$24*(1-$E69)</f>
        <v>1952.2620000000002</v>
      </c>
      <c r="L69" s="83"/>
      <c r="M69" s="197">
        <f>F69*'2. Emissions Units &amp; Activities'!K$24*(1-$E69)</f>
        <v>4.6349999999999998</v>
      </c>
      <c r="N69" s="197">
        <f>F69*'2. Emissions Units &amp; Activities'!L$24*(1-$E69)</f>
        <v>6.9525000000000006</v>
      </c>
      <c r="O69" s="83"/>
    </row>
    <row r="70" spans="1:15" x14ac:dyDescent="0.25">
      <c r="A70" s="79" t="s">
        <v>1456</v>
      </c>
      <c r="B70" s="100" t="s">
        <v>994</v>
      </c>
      <c r="C70" s="81" t="str">
        <f>IFERROR(IF(B70="No CAS","",INDEX('DEQ Pollutant List'!$C$7:$C$611,MATCH('3. Pollutant Emissions - EF'!B70,'DEQ Pollutant List'!$B$7:$B$611,0))),"")</f>
        <v>Toluene</v>
      </c>
      <c r="D70" s="115">
        <f>IFERROR(IF(OR($B70="",$B70="No CAS"),INDEX('DEQ Pollutant List'!$A$7:$A$611,MATCH($C70,'DEQ Pollutant List'!$C$7:$C$611,0)),INDEX('DEQ Pollutant List'!$A$7:$A$611,MATCH($B70,'DEQ Pollutant List'!$B$7:$B$611,0))),"")</f>
        <v>600</v>
      </c>
      <c r="E70" s="101">
        <v>0</v>
      </c>
      <c r="F70" s="202">
        <v>3.6000000000000004E-2</v>
      </c>
      <c r="G70" s="202"/>
      <c r="H70" s="83" t="s">
        <v>1449</v>
      </c>
      <c r="I70" s="104" t="s">
        <v>1487</v>
      </c>
      <c r="J70" s="197">
        <f>F70*'2. Emissions Units &amp; Activities'!H$24*(1-$E70)</f>
        <v>23.140800000000006</v>
      </c>
      <c r="K70" s="197">
        <f>F70*'2. Emissions Units &amp; Activities'!I$24*(1-$E70)</f>
        <v>151.63200000000001</v>
      </c>
      <c r="L70" s="83"/>
      <c r="M70" s="197">
        <f>F70*'2. Emissions Units &amp; Activities'!K$24*(1-$E70)</f>
        <v>0.36000000000000004</v>
      </c>
      <c r="N70" s="197">
        <f>F70*'2. Emissions Units &amp; Activities'!L$24*(1-$E70)</f>
        <v>0.54</v>
      </c>
      <c r="O70" s="83"/>
    </row>
    <row r="71" spans="1:15" x14ac:dyDescent="0.25">
      <c r="A71" s="79" t="s">
        <v>1456</v>
      </c>
      <c r="B71" s="100" t="s">
        <v>1071</v>
      </c>
      <c r="C71" s="81" t="str">
        <f>IFERROR(IF(B71="No CAS","",INDEX('DEQ Pollutant List'!$C$7:$C$611,MATCH('3. Pollutant Emissions - EF'!B71,'DEQ Pollutant List'!$B$7:$B$611,0))),"")</f>
        <v>Xylene (mixture), including m-xylene, o-xylene, p-xylene</v>
      </c>
      <c r="D71" s="115">
        <f>IFERROR(IF(OR($B71="",$B71="No CAS"),INDEX('DEQ Pollutant List'!$A$7:$A$611,MATCH($C71,'DEQ Pollutant List'!$C$7:$C$611,0)),INDEX('DEQ Pollutant List'!$A$7:$A$611,MATCH($B71,'DEQ Pollutant List'!$B$7:$B$611,0))),"")</f>
        <v>628</v>
      </c>
      <c r="E71" s="101">
        <v>0</v>
      </c>
      <c r="F71" s="202">
        <v>2.4750000000000001E-2</v>
      </c>
      <c r="G71" s="202"/>
      <c r="H71" s="83" t="s">
        <v>1449</v>
      </c>
      <c r="I71" s="104" t="s">
        <v>1487</v>
      </c>
      <c r="J71" s="197">
        <f>F71*'2. Emissions Units &amp; Activities'!H$24*(1-$E71)</f>
        <v>15.909300000000002</v>
      </c>
      <c r="K71" s="197">
        <f>F71*'2. Emissions Units &amp; Activities'!I$24*(1-$E71)</f>
        <v>104.247</v>
      </c>
      <c r="L71" s="83"/>
      <c r="M71" s="197">
        <f>F71*'2. Emissions Units &amp; Activities'!K$24*(1-$E71)</f>
        <v>0.2475</v>
      </c>
      <c r="N71" s="197">
        <f>F71*'2. Emissions Units &amp; Activities'!L$24*(1-$E71)</f>
        <v>0.37125000000000002</v>
      </c>
      <c r="O71" s="83"/>
    </row>
    <row r="72" spans="1:15" x14ac:dyDescent="0.25">
      <c r="A72" s="79" t="s">
        <v>1456</v>
      </c>
      <c r="B72" s="100" t="s">
        <v>1044</v>
      </c>
      <c r="C72" s="81" t="str">
        <f>IFERROR(IF(B72="No CAS","",INDEX('DEQ Pollutant List'!$C$7:$C$611,MATCH('3. Pollutant Emissions - EF'!B72,'DEQ Pollutant List'!$B$7:$B$611,0))),"")</f>
        <v>1,2,4-Trimethylbenzene</v>
      </c>
      <c r="D72" s="115">
        <f>IFERROR(IF(OR($B72="",$B72="No CAS"),INDEX('DEQ Pollutant List'!$A$7:$A$611,MATCH($C72,'DEQ Pollutant List'!$C$7:$C$611,0)),INDEX('DEQ Pollutant List'!$A$7:$A$611,MATCH($B72,'DEQ Pollutant List'!$B$7:$B$611,0))),"")</f>
        <v>614</v>
      </c>
      <c r="E72" s="101">
        <v>0</v>
      </c>
      <c r="F72" s="202">
        <v>0.10949999999999999</v>
      </c>
      <c r="G72" s="202"/>
      <c r="H72" s="83" t="s">
        <v>1449</v>
      </c>
      <c r="I72" s="104" t="s">
        <v>1487</v>
      </c>
      <c r="J72" s="197">
        <f>F72*'2. Emissions Units &amp; Activities'!H$24*(1-$E72)</f>
        <v>70.386600000000001</v>
      </c>
      <c r="K72" s="197">
        <f>F72*'2. Emissions Units &amp; Activities'!I$24*(1-$E72)</f>
        <v>461.21399999999994</v>
      </c>
      <c r="L72" s="83"/>
      <c r="M72" s="197">
        <f>F72*'2. Emissions Units &amp; Activities'!K$24*(1-$E72)</f>
        <v>1.0949999999999998</v>
      </c>
      <c r="N72" s="197">
        <f>F72*'2. Emissions Units &amp; Activities'!L$24*(1-$E72)</f>
        <v>1.6424999999999998</v>
      </c>
      <c r="O72" s="83"/>
    </row>
    <row r="73" spans="1:15" x14ac:dyDescent="0.25">
      <c r="A73" s="79" t="s">
        <v>1456</v>
      </c>
      <c r="B73" s="100" t="s">
        <v>241</v>
      </c>
      <c r="C73" s="81" t="str">
        <f>IFERROR(IF(B73="No CAS","",INDEX('DEQ Pollutant List'!$C$7:$C$611,MATCH('3. Pollutant Emissions - EF'!B73,'DEQ Pollutant List'!$B$7:$B$611,0))),"")</f>
        <v>Cresols (mixture), including m-cresol, o-cresol, p-cresol</v>
      </c>
      <c r="D73" s="115">
        <f>IFERROR(IF(OR($B73="",$B73="No CAS"),INDEX('DEQ Pollutant List'!$A$7:$A$611,MATCH($C73,'DEQ Pollutant List'!$C$7:$C$611,0)),INDEX('DEQ Pollutant List'!$A$7:$A$611,MATCH($B73,'DEQ Pollutant List'!$B$7:$B$611,0))),"")</f>
        <v>152</v>
      </c>
      <c r="E73" s="101">
        <v>0</v>
      </c>
      <c r="F73" s="202">
        <v>1.95E-2</v>
      </c>
      <c r="G73" s="202"/>
      <c r="H73" s="83" t="s">
        <v>1449</v>
      </c>
      <c r="I73" s="104" t="s">
        <v>1487</v>
      </c>
      <c r="J73" s="197">
        <f>F73*'2. Emissions Units &amp; Activities'!H$24*(1-$E73)</f>
        <v>12.534600000000001</v>
      </c>
      <c r="K73" s="197">
        <f>F73*'2. Emissions Units &amp; Activities'!I$24*(1-$E73)</f>
        <v>82.134</v>
      </c>
      <c r="L73" s="83"/>
      <c r="M73" s="197">
        <f>F73*'2. Emissions Units &amp; Activities'!K$24*(1-$E73)</f>
        <v>0.19500000000000001</v>
      </c>
      <c r="N73" s="197">
        <f>F73*'2. Emissions Units &amp; Activities'!L$24*(1-$E73)</f>
        <v>0.29249999999999998</v>
      </c>
      <c r="O73" s="83"/>
    </row>
    <row r="74" spans="1:15" x14ac:dyDescent="0.25">
      <c r="A74" s="79" t="s">
        <v>1457</v>
      </c>
      <c r="B74" s="100" t="s">
        <v>230</v>
      </c>
      <c r="C74" s="81" t="str">
        <f>IFERROR(IF(B74="No CAS","",INDEX('DEQ Pollutant List'!$C$7:$C$611,MATCH('3. Pollutant Emissions - EF'!B74,'DEQ Pollutant List'!$B$7:$B$611,0))),"")</f>
        <v>Chromium VI, chromate and dichromate particulate</v>
      </c>
      <c r="D74" s="115">
        <f>IFERROR(IF(OR($B74="",$B74="No CAS"),INDEX('DEQ Pollutant List'!$A$7:$A$611,MATCH($C74,'DEQ Pollutant List'!$C$7:$C$611,0)),INDEX('DEQ Pollutant List'!$A$7:$A$611,MATCH($B74,'DEQ Pollutant List'!$B$7:$B$611,0))),"")</f>
        <v>136</v>
      </c>
      <c r="E74" s="101">
        <v>0</v>
      </c>
      <c r="F74" s="202">
        <v>1.7099999999999999E-6</v>
      </c>
      <c r="G74" s="202"/>
      <c r="H74" s="83" t="s">
        <v>1449</v>
      </c>
      <c r="I74" s="104" t="s">
        <v>1488</v>
      </c>
      <c r="J74" s="197">
        <f>F74*'2. Emissions Units &amp; Activities'!H$25*(1-$E74)</f>
        <v>1.0991880000000001E-3</v>
      </c>
      <c r="K74" s="197">
        <f>F74*'2. Emissions Units &amp; Activities'!I$25*(1-$E74)</f>
        <v>7.2025199999999996E-3</v>
      </c>
      <c r="L74" s="83"/>
      <c r="M74" s="197">
        <f>F74*'2. Emissions Units &amp; Activities'!K$25*(1-$E74)</f>
        <v>1.7099999999999999E-5</v>
      </c>
      <c r="N74" s="197">
        <f>F74*'2. Emissions Units &amp; Activities'!L$25*(1-$E74)</f>
        <v>2.565E-5</v>
      </c>
      <c r="O74" s="83"/>
    </row>
    <row r="75" spans="1:15" x14ac:dyDescent="0.25">
      <c r="A75" s="79" t="s">
        <v>1457</v>
      </c>
      <c r="B75" s="100" t="s">
        <v>236</v>
      </c>
      <c r="C75" s="81" t="str">
        <f>IFERROR(IF(B75="No CAS","",INDEX('DEQ Pollutant List'!$C$7:$C$611,MATCH('3. Pollutant Emissions - EF'!B75,'DEQ Pollutant List'!$B$7:$B$611,0))),"")</f>
        <v>Copper and compounds</v>
      </c>
      <c r="D75" s="115">
        <f>IFERROR(IF(OR($B75="",$B75="No CAS"),INDEX('DEQ Pollutant List'!$A$7:$A$611,MATCH($C75,'DEQ Pollutant List'!$C$7:$C$611,0)),INDEX('DEQ Pollutant List'!$A$7:$A$611,MATCH($B75,'DEQ Pollutant List'!$B$7:$B$611,0))),"")</f>
        <v>149</v>
      </c>
      <c r="E75" s="101">
        <v>0</v>
      </c>
      <c r="F75" s="202">
        <v>4.5333333333333328E-5</v>
      </c>
      <c r="G75" s="202"/>
      <c r="H75" s="83" t="s">
        <v>1449</v>
      </c>
      <c r="I75" s="104" t="s">
        <v>1489</v>
      </c>
      <c r="J75" s="197">
        <f>F75*'2. Emissions Units &amp; Activities'!H$25*(1-$E75)</f>
        <v>2.9140266666666668E-2</v>
      </c>
      <c r="K75" s="197">
        <f>F75*'2. Emissions Units &amp; Activities'!I$25*(1-$E75)</f>
        <v>0.19094399999999997</v>
      </c>
      <c r="L75" s="83"/>
      <c r="M75" s="197">
        <f>F75*'2. Emissions Units &amp; Activities'!K$25*(1-$E75)</f>
        <v>4.5333333333333326E-4</v>
      </c>
      <c r="N75" s="197">
        <f>F75*'2. Emissions Units &amp; Activities'!L$25*(1-$E75)</f>
        <v>6.7999999999999994E-4</v>
      </c>
      <c r="O75" s="83"/>
    </row>
    <row r="76" spans="1:15" x14ac:dyDescent="0.25">
      <c r="A76" s="79" t="s">
        <v>1457</v>
      </c>
      <c r="B76" s="100" t="s">
        <v>512</v>
      </c>
      <c r="C76" s="81" t="str">
        <f>IFERROR(IF(B76="No CAS","",INDEX('DEQ Pollutant List'!$C$7:$C$611,MATCH('3. Pollutant Emissions - EF'!B76,'DEQ Pollutant List'!$B$7:$B$611,0))),"")</f>
        <v>Lead and compounds</v>
      </c>
      <c r="D76" s="115">
        <f>IFERROR(IF(OR($B76="",$B76="No CAS"),INDEX('DEQ Pollutant List'!$A$7:$A$611,MATCH($C76,'DEQ Pollutant List'!$C$7:$C$611,0)),INDEX('DEQ Pollutant List'!$A$7:$A$611,MATCH($B76,'DEQ Pollutant List'!$B$7:$B$611,0))),"")</f>
        <v>305</v>
      </c>
      <c r="E76" s="101">
        <v>0</v>
      </c>
      <c r="F76" s="202">
        <v>2.4299999999999998E-5</v>
      </c>
      <c r="G76" s="202"/>
      <c r="H76" s="83" t="s">
        <v>1449</v>
      </c>
      <c r="I76" s="104" t="s">
        <v>1489</v>
      </c>
      <c r="J76" s="197">
        <f>F76*'2. Emissions Units &amp; Activities'!H$25*(1-$E76)</f>
        <v>1.562004E-2</v>
      </c>
      <c r="K76" s="197">
        <f>F76*'2. Emissions Units &amp; Activities'!I$25*(1-$E76)</f>
        <v>0.10235159999999999</v>
      </c>
      <c r="L76" s="83"/>
      <c r="M76" s="197">
        <f>F76*'2. Emissions Units &amp; Activities'!K$25*(1-$E76)</f>
        <v>2.4299999999999997E-4</v>
      </c>
      <c r="N76" s="197">
        <f>F76*'2. Emissions Units &amp; Activities'!L$25*(1-$E76)</f>
        <v>3.6449999999999997E-4</v>
      </c>
      <c r="O76" s="83"/>
    </row>
    <row r="77" spans="1:15" x14ac:dyDescent="0.25">
      <c r="A77" s="79" t="s">
        <v>1457</v>
      </c>
      <c r="B77" s="100" t="s">
        <v>518</v>
      </c>
      <c r="C77" s="81" t="str">
        <f>IFERROR(IF(B77="No CAS","",INDEX('DEQ Pollutant List'!$C$7:$C$611,MATCH('3. Pollutant Emissions - EF'!B77,'DEQ Pollutant List'!$B$7:$B$611,0))),"")</f>
        <v>Manganese and compounds</v>
      </c>
      <c r="D77" s="115">
        <f>IFERROR(IF(OR($B77="",$B77="No CAS"),INDEX('DEQ Pollutant List'!$A$7:$A$611,MATCH($C77,'DEQ Pollutant List'!$C$7:$C$611,0)),INDEX('DEQ Pollutant List'!$A$7:$A$611,MATCH($B77,'DEQ Pollutant List'!$B$7:$B$611,0))),"")</f>
        <v>312</v>
      </c>
      <c r="E77" s="101">
        <v>0</v>
      </c>
      <c r="F77" s="202">
        <v>1.13E-4</v>
      </c>
      <c r="G77" s="202"/>
      <c r="H77" s="83" t="s">
        <v>1449</v>
      </c>
      <c r="I77" s="104" t="s">
        <v>1489</v>
      </c>
      <c r="J77" s="197">
        <f>F77*'2. Emissions Units &amp; Activities'!H$25*(1-$E77)</f>
        <v>7.2636400000000004E-2</v>
      </c>
      <c r="K77" s="197">
        <f>F77*'2. Emissions Units &amp; Activities'!I$25*(1-$E77)</f>
        <v>0.47595599999999999</v>
      </c>
      <c r="L77" s="83"/>
      <c r="M77" s="197">
        <f>F77*'2. Emissions Units &amp; Activities'!K$25*(1-$E77)</f>
        <v>1.1299999999999999E-3</v>
      </c>
      <c r="N77" s="197">
        <f>F77*'2. Emissions Units &amp; Activities'!L$25*(1-$E77)</f>
        <v>1.6949999999999999E-3</v>
      </c>
      <c r="O77" s="83"/>
    </row>
    <row r="78" spans="1:15" x14ac:dyDescent="0.25">
      <c r="A78" s="79" t="s">
        <v>1457</v>
      </c>
      <c r="B78" s="100" t="s">
        <v>1455</v>
      </c>
      <c r="C78" s="81" t="str">
        <f>IFERROR(IF(B78="No CAS","",INDEX('DEQ Pollutant List'!$C$7:$C$611,MATCH('3. Pollutant Emissions - EF'!B78,'DEQ Pollutant List'!$B$7:$B$611,0))),"")</f>
        <v/>
      </c>
      <c r="D78" s="115" t="str">
        <f>IFERROR(IF(OR($B78="",$B78="No CAS"),INDEX('DEQ Pollutant List'!$A$7:$A$611,MATCH($C78,'DEQ Pollutant List'!$C$7:$C$611,0)),INDEX('DEQ Pollutant List'!$A$7:$A$611,MATCH($B78,'DEQ Pollutant List'!$B$7:$B$611,0))),"")</f>
        <v/>
      </c>
      <c r="E78" s="101">
        <v>0</v>
      </c>
      <c r="F78" s="202">
        <v>1.0433333333333334E-4</v>
      </c>
      <c r="G78" s="202"/>
      <c r="H78" s="83" t="s">
        <v>1449</v>
      </c>
      <c r="I78" s="104" t="s">
        <v>1489</v>
      </c>
      <c r="J78" s="197">
        <f>F78*'2. Emissions Units &amp; Activities'!H$25*(1-$E78)</f>
        <v>6.7065466666666684E-2</v>
      </c>
      <c r="K78" s="197">
        <f>F78*'2. Emissions Units &amp; Activities'!I$25*(1-$E78)</f>
        <v>0.43945200000000001</v>
      </c>
      <c r="L78" s="83"/>
      <c r="M78" s="197">
        <f>F78*'2. Emissions Units &amp; Activities'!K$25*(1-$E78)</f>
        <v>1.0433333333333334E-3</v>
      </c>
      <c r="N78" s="197">
        <f>F78*'2. Emissions Units &amp; Activities'!L$25*(1-$E78)</f>
        <v>1.565E-3</v>
      </c>
      <c r="O78" s="83"/>
    </row>
    <row r="79" spans="1:15" x14ac:dyDescent="0.25">
      <c r="A79" s="79" t="s">
        <v>1457</v>
      </c>
      <c r="B79" s="100" t="s">
        <v>154</v>
      </c>
      <c r="C79" s="81" t="str">
        <f>IFERROR(IF(B79="No CAS","",INDEX('DEQ Pollutant List'!$C$7:$C$611,MATCH('3. Pollutant Emissions - EF'!B79,'DEQ Pollutant List'!$B$7:$B$611,0))),"")</f>
        <v>Cadmium and compounds</v>
      </c>
      <c r="D79" s="115">
        <f>IFERROR(IF(OR($B79="",$B79="No CAS"),INDEX('DEQ Pollutant List'!$A$7:$A$611,MATCH($C79,'DEQ Pollutant List'!$C$7:$C$611,0)),INDEX('DEQ Pollutant List'!$A$7:$A$611,MATCH($B79,'DEQ Pollutant List'!$B$7:$B$611,0))),"")</f>
        <v>83</v>
      </c>
      <c r="E79" s="101">
        <v>0</v>
      </c>
      <c r="F79" s="202">
        <v>5.5666666666666662E-6</v>
      </c>
      <c r="G79" s="202"/>
      <c r="H79" s="83" t="s">
        <v>1449</v>
      </c>
      <c r="I79" s="104" t="s">
        <v>1489</v>
      </c>
      <c r="J79" s="197">
        <f>F79*'2. Emissions Units &amp; Activities'!H$25*(1-$E79)</f>
        <v>3.5782533333333336E-3</v>
      </c>
      <c r="K79" s="197">
        <f>F79*'2. Emissions Units &amp; Activities'!I$25*(1-$E79)</f>
        <v>2.3446799999999997E-2</v>
      </c>
      <c r="L79" s="83"/>
      <c r="M79" s="197">
        <f>F79*'2. Emissions Units &amp; Activities'!K$25*(1-$E79)</f>
        <v>5.566666666666666E-5</v>
      </c>
      <c r="N79" s="197">
        <f>F79*'2. Emissions Units &amp; Activities'!L$25*(1-$E79)</f>
        <v>8.3499999999999997E-5</v>
      </c>
      <c r="O79" s="83"/>
    </row>
    <row r="80" spans="1:15" x14ac:dyDescent="0.25">
      <c r="A80" s="79" t="s">
        <v>1457</v>
      </c>
      <c r="B80" s="100" t="s">
        <v>81</v>
      </c>
      <c r="C80" s="81" t="str">
        <f>IFERROR(IF(B80="No CAS","",INDEX('DEQ Pollutant List'!$C$7:$C$611,MATCH('3. Pollutant Emissions - EF'!B80,'DEQ Pollutant List'!$B$7:$B$611,0))),"")</f>
        <v>Arsenic and compounds</v>
      </c>
      <c r="D80" s="115">
        <f>IFERROR(IF(OR($B80="",$B80="No CAS"),INDEX('DEQ Pollutant List'!$A$7:$A$611,MATCH($C80,'DEQ Pollutant List'!$C$7:$C$611,0)),INDEX('DEQ Pollutant List'!$A$7:$A$611,MATCH($B80,'DEQ Pollutant List'!$B$7:$B$611,0))),"")</f>
        <v>37</v>
      </c>
      <c r="E80" s="101">
        <v>0</v>
      </c>
      <c r="F80" s="202">
        <v>0</v>
      </c>
      <c r="G80" s="202"/>
      <c r="H80" s="83" t="s">
        <v>1449</v>
      </c>
      <c r="I80" s="104" t="s">
        <v>1489</v>
      </c>
      <c r="J80" s="197">
        <f>F80*'2. Emissions Units &amp; Activities'!H$25*(1-$E80)</f>
        <v>0</v>
      </c>
      <c r="K80" s="197">
        <f>F80*'2. Emissions Units &amp; Activities'!I$25*(1-$E80)</f>
        <v>0</v>
      </c>
      <c r="L80" s="83"/>
      <c r="M80" s="197">
        <f>F80*'2. Emissions Units &amp; Activities'!K$25*(1-$E80)</f>
        <v>0</v>
      </c>
      <c r="N80" s="197">
        <f>F80*'2. Emissions Units &amp; Activities'!L$25*(1-$E80)</f>
        <v>0</v>
      </c>
      <c r="O80" s="83"/>
    </row>
    <row r="81" spans="1:15" x14ac:dyDescent="0.25">
      <c r="A81" s="79" t="s">
        <v>1457</v>
      </c>
      <c r="B81" s="100" t="s">
        <v>234</v>
      </c>
      <c r="C81" s="81" t="str">
        <f>IFERROR(IF(B81="No CAS","",INDEX('DEQ Pollutant List'!$C$7:$C$611,MATCH('3. Pollutant Emissions - EF'!B81,'DEQ Pollutant List'!$B$7:$B$611,0))),"")</f>
        <v>Cobalt and compounds</v>
      </c>
      <c r="D81" s="115">
        <f>IFERROR(IF(OR($B81="",$B81="No CAS"),INDEX('DEQ Pollutant List'!$A$7:$A$611,MATCH($C81,'DEQ Pollutant List'!$C$7:$C$611,0)),INDEX('DEQ Pollutant List'!$A$7:$A$611,MATCH($B81,'DEQ Pollutant List'!$B$7:$B$611,0))),"")</f>
        <v>146</v>
      </c>
      <c r="E81" s="101">
        <v>0</v>
      </c>
      <c r="F81" s="202">
        <v>2.8733333333333332E-5</v>
      </c>
      <c r="G81" s="202"/>
      <c r="H81" s="83" t="s">
        <v>1449</v>
      </c>
      <c r="I81" s="104" t="s">
        <v>1489</v>
      </c>
      <c r="J81" s="197">
        <f>F81*'2. Emissions Units &amp; Activities'!H$25*(1-$E81)</f>
        <v>1.8469786666666668E-2</v>
      </c>
      <c r="K81" s="197">
        <f>F81*'2. Emissions Units &amp; Activities'!I$25*(1-$E81)</f>
        <v>0.12102479999999999</v>
      </c>
      <c r="L81" s="83"/>
      <c r="M81" s="197">
        <f>F81*'2. Emissions Units &amp; Activities'!K$25*(1-$E81)</f>
        <v>2.8733333333333334E-4</v>
      </c>
      <c r="N81" s="197">
        <f>F81*'2. Emissions Units &amp; Activities'!L$25*(1-$E81)</f>
        <v>4.3099999999999996E-4</v>
      </c>
      <c r="O81" s="83"/>
    </row>
    <row r="82" spans="1:15" x14ac:dyDescent="0.25">
      <c r="A82" s="79" t="s">
        <v>1457</v>
      </c>
      <c r="B82" s="100" t="s">
        <v>40</v>
      </c>
      <c r="C82" s="81" t="str">
        <f>IFERROR(IF(B82="No CAS","",INDEX('DEQ Pollutant List'!$C$7:$C$611,MATCH('3. Pollutant Emissions - EF'!B82,'DEQ Pollutant List'!$B$7:$B$611,0))),"")</f>
        <v>Aluminum and compounds</v>
      </c>
      <c r="D82" s="115">
        <f>IFERROR(IF(OR($B82="",$B82="No CAS"),INDEX('DEQ Pollutant List'!$A$7:$A$611,MATCH($C82,'DEQ Pollutant List'!$C$7:$C$611,0)),INDEX('DEQ Pollutant List'!$A$7:$A$611,MATCH($B82,'DEQ Pollutant List'!$B$7:$B$611,0))),"")</f>
        <v>13</v>
      </c>
      <c r="E82" s="101">
        <v>0</v>
      </c>
      <c r="F82" s="202">
        <v>3.2099999999999997E-3</v>
      </c>
      <c r="G82" s="202"/>
      <c r="H82" s="83" t="s">
        <v>1449</v>
      </c>
      <c r="I82" s="104" t="s">
        <v>1489</v>
      </c>
      <c r="J82" s="197">
        <f>F82*'2. Emissions Units &amp; Activities'!H$25*(1-$E82)</f>
        <v>2.0633880000000002</v>
      </c>
      <c r="K82" s="197">
        <f>F82*'2. Emissions Units &amp; Activities'!I$25*(1-$E82)</f>
        <v>13.520519999999999</v>
      </c>
      <c r="L82" s="83"/>
      <c r="M82" s="197">
        <f>F82*'2. Emissions Units &amp; Activities'!K$25*(1-$E82)</f>
        <v>3.2099999999999997E-2</v>
      </c>
      <c r="N82" s="197">
        <f>F82*'2. Emissions Units &amp; Activities'!L$25*(1-$E82)</f>
        <v>4.8149999999999998E-2</v>
      </c>
      <c r="O82" s="83"/>
    </row>
    <row r="83" spans="1:15" x14ac:dyDescent="0.25">
      <c r="A83" s="79" t="s">
        <v>1457</v>
      </c>
      <c r="B83" s="100" t="s">
        <v>949</v>
      </c>
      <c r="C83" s="81" t="str">
        <f>IFERROR(IF(B83="No CAS","",INDEX('DEQ Pollutant List'!$C$7:$C$611,MATCH('3. Pollutant Emissions - EF'!B83,'DEQ Pollutant List'!$B$7:$B$611,0))),"")</f>
        <v>Silica, crystalline (respirable)</v>
      </c>
      <c r="D83" s="115">
        <f>IFERROR(IF(OR($B83="",$B83="No CAS"),INDEX('DEQ Pollutant List'!$A$7:$A$611,MATCH($C83,'DEQ Pollutant List'!$C$7:$C$611,0)),INDEX('DEQ Pollutant List'!$A$7:$A$611,MATCH($B83,'DEQ Pollutant List'!$B$7:$B$611,0))),"")</f>
        <v>579</v>
      </c>
      <c r="E83" s="101">
        <v>0</v>
      </c>
      <c r="F83" s="202">
        <v>2.8475489999999999E-2</v>
      </c>
      <c r="G83" s="202"/>
      <c r="H83" s="83" t="s">
        <v>1449</v>
      </c>
      <c r="I83" s="104" t="s">
        <v>1490</v>
      </c>
      <c r="J83" s="197">
        <f>F83*'2. Emissions Units &amp; Activities'!H$25*(1-$E83)</f>
        <v>18.304044972</v>
      </c>
      <c r="K83" s="197">
        <f>F83*'2. Emissions Units &amp; Activities'!I$25*(1-$E83)</f>
        <v>119.93876388</v>
      </c>
      <c r="L83" s="83"/>
      <c r="M83" s="197">
        <f>F83*'2. Emissions Units &amp; Activities'!K$25*(1-$E83)</f>
        <v>0.28475489999999998</v>
      </c>
      <c r="N83" s="197">
        <f>F83*'2. Emissions Units &amp; Activities'!L$25*(1-$E83)</f>
        <v>0.42713234999999999</v>
      </c>
      <c r="O83" s="83"/>
    </row>
    <row r="84" spans="1:15" x14ac:dyDescent="0.25">
      <c r="A84" s="79" t="s">
        <v>1457</v>
      </c>
      <c r="B84" s="100" t="s">
        <v>18</v>
      </c>
      <c r="C84" s="81" t="str">
        <f>IFERROR(IF(B84="No CAS","",INDEX('DEQ Pollutant List'!$C$7:$C$611,MATCH('3. Pollutant Emissions - EF'!B84,'DEQ Pollutant List'!$B$7:$B$611,0))),"")</f>
        <v>Acetone</v>
      </c>
      <c r="D84" s="115">
        <f>IFERROR(IF(OR($B84="",$B84="No CAS"),INDEX('DEQ Pollutant List'!$A$7:$A$611,MATCH($C84,'DEQ Pollutant List'!$C$7:$C$611,0)),INDEX('DEQ Pollutant List'!$A$7:$A$611,MATCH($B84,'DEQ Pollutant List'!$B$7:$B$611,0))),"")</f>
        <v>634</v>
      </c>
      <c r="E84" s="101">
        <v>0</v>
      </c>
      <c r="F84" s="202">
        <v>5.0025000000000004E-4</v>
      </c>
      <c r="G84" s="202"/>
      <c r="H84" s="83" t="s">
        <v>1449</v>
      </c>
      <c r="I84" s="104" t="s">
        <v>1491</v>
      </c>
      <c r="J84" s="197">
        <f>F84*'2. Emissions Units &amp; Activities'!H$25*(1-$E84)</f>
        <v>0.32156070000000009</v>
      </c>
      <c r="K84" s="197">
        <f>F84*'2. Emissions Units &amp; Activities'!I$25*(1-$E84)</f>
        <v>2.1070530000000001</v>
      </c>
      <c r="L84" s="83"/>
      <c r="M84" s="197">
        <f>F84*'2. Emissions Units &amp; Activities'!K$25*(1-$E84)</f>
        <v>5.0025E-3</v>
      </c>
      <c r="N84" s="197">
        <f>F84*'2. Emissions Units &amp; Activities'!L$25*(1-$E84)</f>
        <v>7.5037500000000009E-3</v>
      </c>
      <c r="O84" s="83"/>
    </row>
    <row r="85" spans="1:15" x14ac:dyDescent="0.25">
      <c r="A85" s="79" t="s">
        <v>1457</v>
      </c>
      <c r="B85" s="100" t="s">
        <v>98</v>
      </c>
      <c r="C85" s="81" t="str">
        <f>IFERROR(IF(B85="No CAS","",INDEX('DEQ Pollutant List'!$C$7:$C$611,MATCH('3. Pollutant Emissions - EF'!B85,'DEQ Pollutant List'!$B$7:$B$611,0))),"")</f>
        <v>Benzene</v>
      </c>
      <c r="D85" s="115">
        <f>IFERROR(IF(OR($B85="",$B85="No CAS"),INDEX('DEQ Pollutant List'!$A$7:$A$611,MATCH($C85,'DEQ Pollutant List'!$C$7:$C$611,0)),INDEX('DEQ Pollutant List'!$A$7:$A$611,MATCH($B85,'DEQ Pollutant List'!$B$7:$B$611,0))),"")</f>
        <v>46</v>
      </c>
      <c r="E85" s="101">
        <v>0</v>
      </c>
      <c r="F85" s="202">
        <v>4.8357499999999998E-2</v>
      </c>
      <c r="G85" s="202"/>
      <c r="H85" s="83" t="s">
        <v>1449</v>
      </c>
      <c r="I85" s="104" t="s">
        <v>1491</v>
      </c>
      <c r="J85" s="197">
        <f>F85*'2. Emissions Units &amp; Activities'!H$25*(1-$E85)</f>
        <v>31.084201</v>
      </c>
      <c r="K85" s="197">
        <f>F85*'2. Emissions Units &amp; Activities'!I$25*(1-$E85)</f>
        <v>203.68178999999998</v>
      </c>
      <c r="L85" s="83"/>
      <c r="M85" s="197">
        <f>F85*'2. Emissions Units &amp; Activities'!K$25*(1-$E85)</f>
        <v>0.48357499999999998</v>
      </c>
      <c r="N85" s="197">
        <f>F85*'2. Emissions Units &amp; Activities'!L$25*(1-$E85)</f>
        <v>0.72536249999999991</v>
      </c>
      <c r="O85" s="83"/>
    </row>
    <row r="86" spans="1:15" x14ac:dyDescent="0.25">
      <c r="A86" s="79" t="s">
        <v>1457</v>
      </c>
      <c r="B86" s="100" t="s">
        <v>443</v>
      </c>
      <c r="C86" s="81" t="str">
        <f>IFERROR(IF(B86="No CAS","",INDEX('DEQ Pollutant List'!$C$7:$C$611,MATCH('3. Pollutant Emissions - EF'!B86,'DEQ Pollutant List'!$B$7:$B$611,0))),"")</f>
        <v>Formaldehyde</v>
      </c>
      <c r="D86" s="115">
        <f>IFERROR(IF(OR($B86="",$B86="No CAS"),INDEX('DEQ Pollutant List'!$A$7:$A$611,MATCH($C86,'DEQ Pollutant List'!$C$7:$C$611,0)),INDEX('DEQ Pollutant List'!$A$7:$A$611,MATCH($B86,'DEQ Pollutant List'!$B$7:$B$611,0))),"")</f>
        <v>250</v>
      </c>
      <c r="E86" s="101">
        <v>0</v>
      </c>
      <c r="F86" s="202">
        <v>4.0020000000000003E-3</v>
      </c>
      <c r="G86" s="202"/>
      <c r="H86" s="83" t="s">
        <v>1449</v>
      </c>
      <c r="I86" s="104" t="s">
        <v>1491</v>
      </c>
      <c r="J86" s="197">
        <f>F86*'2. Emissions Units &amp; Activities'!H$25*(1-$E86)</f>
        <v>2.5724856000000007</v>
      </c>
      <c r="K86" s="197">
        <f>F86*'2. Emissions Units &amp; Activities'!I$25*(1-$E86)</f>
        <v>16.856424000000001</v>
      </c>
      <c r="L86" s="83"/>
      <c r="M86" s="197">
        <f>F86*'2. Emissions Units &amp; Activities'!K$25*(1-$E86)</f>
        <v>4.002E-2</v>
      </c>
      <c r="N86" s="197">
        <f>F86*'2. Emissions Units &amp; Activities'!L$25*(1-$E86)</f>
        <v>6.0030000000000007E-2</v>
      </c>
      <c r="O86" s="83"/>
    </row>
    <row r="87" spans="1:15" x14ac:dyDescent="0.25">
      <c r="A87" s="79" t="s">
        <v>1457</v>
      </c>
      <c r="B87" s="100" t="s">
        <v>581</v>
      </c>
      <c r="C87" s="81" t="str">
        <f>IFERROR(IF(B87="No CAS","",INDEX('DEQ Pollutant List'!$C$7:$C$611,MATCH('3. Pollutant Emissions - EF'!B87,'DEQ Pollutant List'!$B$7:$B$611,0))),"")</f>
        <v>Naphthalene</v>
      </c>
      <c r="D87" s="115">
        <f>IFERROR(IF(OR($B87="",$B87="No CAS"),INDEX('DEQ Pollutant List'!$A$7:$A$611,MATCH($C87,'DEQ Pollutant List'!$C$7:$C$611,0)),INDEX('DEQ Pollutant List'!$A$7:$A$611,MATCH($B87,'DEQ Pollutant List'!$B$7:$B$611,0))),"")</f>
        <v>428</v>
      </c>
      <c r="E87" s="101">
        <v>0</v>
      </c>
      <c r="F87" s="202">
        <v>4.6690000000000009E-2</v>
      </c>
      <c r="G87" s="202"/>
      <c r="H87" s="83" t="s">
        <v>1449</v>
      </c>
      <c r="I87" s="104" t="s">
        <v>1491</v>
      </c>
      <c r="J87" s="197">
        <f>F87*'2. Emissions Units &amp; Activities'!H$25*(1-$E87)</f>
        <v>30.012332000000008</v>
      </c>
      <c r="K87" s="197">
        <f>F87*'2. Emissions Units &amp; Activities'!I$25*(1-$E87)</f>
        <v>196.65828000000005</v>
      </c>
      <c r="L87" s="83"/>
      <c r="M87" s="197">
        <f>F87*'2. Emissions Units &amp; Activities'!K$25*(1-$E87)</f>
        <v>0.46690000000000009</v>
      </c>
      <c r="N87" s="197">
        <f>F87*'2. Emissions Units &amp; Activities'!L$25*(1-$E87)</f>
        <v>0.70035000000000014</v>
      </c>
      <c r="O87" s="83"/>
    </row>
    <row r="88" spans="1:15" x14ac:dyDescent="0.25">
      <c r="A88" s="79" t="s">
        <v>1457</v>
      </c>
      <c r="B88" s="100" t="s">
        <v>693</v>
      </c>
      <c r="C88" s="81" t="str">
        <f>IFERROR(IF(B88="No CAS","",INDEX('DEQ Pollutant List'!$C$7:$C$611,MATCH('3. Pollutant Emissions - EF'!B88,'DEQ Pollutant List'!$B$7:$B$611,0))),"")</f>
        <v>Phenol</v>
      </c>
      <c r="D88" s="115"/>
      <c r="E88" s="101">
        <v>0</v>
      </c>
      <c r="F88" s="202">
        <v>0.1030515</v>
      </c>
      <c r="G88" s="202"/>
      <c r="H88" s="83" t="s">
        <v>1449</v>
      </c>
      <c r="I88" s="104" t="s">
        <v>1491</v>
      </c>
      <c r="J88" s="197">
        <f>F88*'2. Emissions Units &amp; Activities'!H$25*(1-$E88)</f>
        <v>66.241504200000008</v>
      </c>
      <c r="K88" s="197">
        <f>F88*'2. Emissions Units &amp; Activities'!I$25*(1-$E88)</f>
        <v>434.05291800000003</v>
      </c>
      <c r="L88" s="83"/>
      <c r="M88" s="197">
        <f>F88*'2. Emissions Units &amp; Activities'!K$25*(1-$E88)</f>
        <v>1.0305150000000001</v>
      </c>
      <c r="N88" s="197">
        <f>F88*'2. Emissions Units &amp; Activities'!L$25*(1-$E88)</f>
        <v>1.5457725</v>
      </c>
      <c r="O88" s="83"/>
    </row>
    <row r="89" spans="1:15" x14ac:dyDescent="0.25">
      <c r="A89" s="79" t="s">
        <v>1457</v>
      </c>
      <c r="B89" s="100" t="s">
        <v>994</v>
      </c>
      <c r="C89" s="81" t="str">
        <f>IFERROR(IF(B89="No CAS","",INDEX('DEQ Pollutant List'!$C$7:$C$611,MATCH('3. Pollutant Emissions - EF'!B89,'DEQ Pollutant List'!$B$7:$B$611,0))),"")</f>
        <v>Toluene</v>
      </c>
      <c r="D89" s="115"/>
      <c r="E89" s="101">
        <v>0</v>
      </c>
      <c r="F89" s="202">
        <v>8.0040000000000007E-3</v>
      </c>
      <c r="G89" s="202"/>
      <c r="H89" s="83" t="s">
        <v>1449</v>
      </c>
      <c r="I89" s="104" t="s">
        <v>1491</v>
      </c>
      <c r="J89" s="197">
        <f>F89*'2. Emissions Units &amp; Activities'!H$25*(1-$E89)</f>
        <v>5.1449712000000014</v>
      </c>
      <c r="K89" s="197">
        <f>F89*'2. Emissions Units &amp; Activities'!I$25*(1-$E89)</f>
        <v>33.712848000000001</v>
      </c>
      <c r="L89" s="83"/>
      <c r="M89" s="197">
        <f>F89*'2. Emissions Units &amp; Activities'!K$25*(1-$E89)</f>
        <v>8.004E-2</v>
      </c>
      <c r="N89" s="197">
        <f>F89*'2. Emissions Units &amp; Activities'!L$25*(1-$E89)</f>
        <v>0.12006000000000001</v>
      </c>
      <c r="O89" s="83"/>
    </row>
    <row r="90" spans="1:15" x14ac:dyDescent="0.25">
      <c r="A90" s="79" t="s">
        <v>1457</v>
      </c>
      <c r="B90" s="100" t="s">
        <v>1071</v>
      </c>
      <c r="C90" s="81" t="str">
        <f>IFERROR(IF(B90="No CAS","",INDEX('DEQ Pollutant List'!$C$7:$C$611,MATCH('3. Pollutant Emissions - EF'!B90,'DEQ Pollutant List'!$B$7:$B$611,0))),"")</f>
        <v>Xylene (mixture), including m-xylene, o-xylene, p-xylene</v>
      </c>
      <c r="D90" s="115">
        <f>IFERROR(IF(OR($B90="",$B90="No CAS"),INDEX('DEQ Pollutant List'!$A$7:$A$611,MATCH($C90,'DEQ Pollutant List'!$C$7:$C$611,0)),INDEX('DEQ Pollutant List'!$A$7:$A$611,MATCH($B90,'DEQ Pollutant List'!$B$7:$B$611,0))),"")</f>
        <v>628</v>
      </c>
      <c r="E90" s="101">
        <v>0</v>
      </c>
      <c r="F90" s="202">
        <v>5.5027500000000007E-3</v>
      </c>
      <c r="G90" s="202"/>
      <c r="H90" s="83" t="s">
        <v>1449</v>
      </c>
      <c r="I90" s="104" t="s">
        <v>1491</v>
      </c>
      <c r="J90" s="197">
        <f>F90*'2. Emissions Units &amp; Activities'!H$25*(1-$E90)</f>
        <v>3.5371677000000008</v>
      </c>
      <c r="K90" s="197">
        <f>F90*'2. Emissions Units &amp; Activities'!I$25*(1-$E90)</f>
        <v>23.177583000000002</v>
      </c>
      <c r="L90" s="83"/>
      <c r="M90" s="197">
        <f>F90*'2. Emissions Units &amp; Activities'!K$25*(1-$E90)</f>
        <v>5.5027500000000007E-2</v>
      </c>
      <c r="N90" s="197">
        <f>F90*'2. Emissions Units &amp; Activities'!L$25*(1-$E90)</f>
        <v>8.254125000000001E-2</v>
      </c>
      <c r="O90" s="83"/>
    </row>
    <row r="91" spans="1:15" x14ac:dyDescent="0.25">
      <c r="A91" s="79" t="s">
        <v>1457</v>
      </c>
      <c r="B91" s="100" t="s">
        <v>1044</v>
      </c>
      <c r="C91" s="81" t="str">
        <f>IFERROR(IF(B91="No CAS","",INDEX('DEQ Pollutant List'!$C$7:$C$611,MATCH('3. Pollutant Emissions - EF'!B91,'DEQ Pollutant List'!$B$7:$B$611,0))),"")</f>
        <v>1,2,4-Trimethylbenzene</v>
      </c>
      <c r="D91" s="115">
        <f>IFERROR(IF(OR($B91="",$B91="No CAS"),INDEX('DEQ Pollutant List'!$A$7:$A$611,MATCH($C91,'DEQ Pollutant List'!$C$7:$C$611,0)),INDEX('DEQ Pollutant List'!$A$7:$A$611,MATCH($B91,'DEQ Pollutant List'!$B$7:$B$611,0))),"")</f>
        <v>614</v>
      </c>
      <c r="E91" s="101">
        <v>0</v>
      </c>
      <c r="F91" s="202">
        <v>2.4345499999999999E-2</v>
      </c>
      <c r="G91" s="202"/>
      <c r="H91" s="83" t="s">
        <v>1449</v>
      </c>
      <c r="I91" s="104" t="s">
        <v>1491</v>
      </c>
      <c r="J91" s="197">
        <f>F91*'2. Emissions Units &amp; Activities'!H$25*(1-$E91)</f>
        <v>15.6492874</v>
      </c>
      <c r="K91" s="197">
        <f>F91*'2. Emissions Units &amp; Activities'!I$25*(1-$E91)</f>
        <v>102.543246</v>
      </c>
      <c r="L91" s="83"/>
      <c r="M91" s="197">
        <f>F91*'2. Emissions Units &amp; Activities'!K$25*(1-$E91)</f>
        <v>0.24345499999999998</v>
      </c>
      <c r="N91" s="197">
        <f>F91*'2. Emissions Units &amp; Activities'!L$25*(1-$E91)</f>
        <v>0.36518249999999997</v>
      </c>
      <c r="O91" s="83"/>
    </row>
    <row r="92" spans="1:15" x14ac:dyDescent="0.25">
      <c r="A92" s="79" t="s">
        <v>1457</v>
      </c>
      <c r="B92" s="100" t="s">
        <v>241</v>
      </c>
      <c r="C92" s="81" t="str">
        <f>IFERROR(IF(B92="No CAS","",INDEX('DEQ Pollutant List'!$C$7:$C$611,MATCH('3. Pollutant Emissions - EF'!B92,'DEQ Pollutant List'!$B$7:$B$611,0))),"")</f>
        <v>Cresols (mixture), including m-cresol, o-cresol, p-cresol</v>
      </c>
      <c r="D92" s="115">
        <f>IFERROR(IF(OR($B92="",$B92="No CAS"),INDEX('DEQ Pollutant List'!$A$7:$A$611,MATCH($C92,'DEQ Pollutant List'!$C$7:$C$611,0)),INDEX('DEQ Pollutant List'!$A$7:$A$611,MATCH($B92,'DEQ Pollutant List'!$B$7:$B$611,0))),"")</f>
        <v>152</v>
      </c>
      <c r="E92" s="101">
        <v>0</v>
      </c>
      <c r="F92" s="202">
        <v>4.3354999999999999E-3</v>
      </c>
      <c r="G92" s="202"/>
      <c r="H92" s="83" t="s">
        <v>1449</v>
      </c>
      <c r="I92" s="104" t="s">
        <v>1491</v>
      </c>
      <c r="J92" s="197">
        <f>F92*'2. Emissions Units &amp; Activities'!H$25*(1-$E92)</f>
        <v>2.7868594000000004</v>
      </c>
      <c r="K92" s="197">
        <f>F92*'2. Emissions Units &amp; Activities'!I$25*(1-$E92)</f>
        <v>18.261126000000001</v>
      </c>
      <c r="L92" s="83"/>
      <c r="M92" s="197">
        <f>F92*'2. Emissions Units &amp; Activities'!K$25*(1-$E92)</f>
        <v>4.3354999999999998E-2</v>
      </c>
      <c r="N92" s="197">
        <f>F92*'2. Emissions Units &amp; Activities'!L$25*(1-$E92)</f>
        <v>6.5032499999999993E-2</v>
      </c>
      <c r="O92" s="83"/>
    </row>
    <row r="93" spans="1:15" x14ac:dyDescent="0.25">
      <c r="A93" s="79" t="s">
        <v>1373</v>
      </c>
      <c r="B93" s="100" t="s">
        <v>230</v>
      </c>
      <c r="C93" s="81" t="str">
        <f>IFERROR(IF(B93="No CAS","",INDEX('DEQ Pollutant List'!$C$7:$C$611,MATCH('3. Pollutant Emissions - EF'!B93,'DEQ Pollutant List'!$B$7:$B$611,0))),"")</f>
        <v>Chromium VI, chromate and dichromate particulate</v>
      </c>
      <c r="D93" s="115">
        <f>IFERROR(IF(OR($B93="",$B93="No CAS"),INDEX('DEQ Pollutant List'!$A$7:$A$611,MATCH($C93,'DEQ Pollutant List'!$C$7:$C$611,0)),INDEX('DEQ Pollutant List'!$A$7:$A$611,MATCH($B93,'DEQ Pollutant List'!$B$7:$B$611,0))),"")</f>
        <v>136</v>
      </c>
      <c r="E93" s="101">
        <v>0.98</v>
      </c>
      <c r="F93" s="202">
        <v>3.0780000000000004E-6</v>
      </c>
      <c r="G93" s="202"/>
      <c r="H93" s="83" t="s">
        <v>1449</v>
      </c>
      <c r="I93" s="104" t="s">
        <v>1437</v>
      </c>
      <c r="J93" s="197">
        <f>F93*'2. Emissions Units &amp; Activities'!H$26*(1-$E93)</f>
        <v>3.9570768000000044E-5</v>
      </c>
      <c r="K93" s="197">
        <f>F93*'2. Emissions Units &amp; Activities'!I$26*(1-$E93)</f>
        <v>2.5929072000000029E-4</v>
      </c>
      <c r="L93" s="83"/>
      <c r="M93" s="197">
        <f>F93*'2. Emissions Units &amp; Activities'!K$26*(1-$E93)</f>
        <v>6.1560000000000072E-7</v>
      </c>
      <c r="N93" s="197">
        <f>F93*'2. Emissions Units &amp; Activities'!L$26*(1-$E93)</f>
        <v>9.2340000000000098E-7</v>
      </c>
      <c r="O93" s="83"/>
    </row>
    <row r="94" spans="1:15" x14ac:dyDescent="0.25">
      <c r="A94" s="79" t="s">
        <v>1373</v>
      </c>
      <c r="B94" s="100" t="s">
        <v>236</v>
      </c>
      <c r="C94" s="81" t="str">
        <f>IFERROR(IF(B94="No CAS","",INDEX('DEQ Pollutant List'!$C$7:$C$611,MATCH('3. Pollutant Emissions - EF'!B94,'DEQ Pollutant List'!$B$7:$B$611,0))),"")</f>
        <v>Copper and compounds</v>
      </c>
      <c r="D94" s="115">
        <f>IFERROR(IF(OR($B94="",$B94="No CAS"),INDEX('DEQ Pollutant List'!$A$7:$A$611,MATCH($C94,'DEQ Pollutant List'!$C$7:$C$611,0)),INDEX('DEQ Pollutant List'!$A$7:$A$611,MATCH($B94,'DEQ Pollutant List'!$B$7:$B$611,0))),"")</f>
        <v>149</v>
      </c>
      <c r="E94" s="101">
        <v>0.98</v>
      </c>
      <c r="F94" s="202">
        <v>8.1600000000000005E-5</v>
      </c>
      <c r="G94" s="202"/>
      <c r="H94" s="83" t="s">
        <v>1449</v>
      </c>
      <c r="I94" s="104" t="s">
        <v>1438</v>
      </c>
      <c r="J94" s="197">
        <f>F94*'2. Emissions Units &amp; Activities'!H$26*(1-$E94)</f>
        <v>1.0490496000000011E-3</v>
      </c>
      <c r="K94" s="197">
        <f>F94*'2. Emissions Units &amp; Activities'!I$26*(1-$E94)</f>
        <v>6.8739840000000066E-3</v>
      </c>
      <c r="L94" s="83"/>
      <c r="M94" s="197">
        <f>F94*'2. Emissions Units &amp; Activities'!K$26*(1-$E94)</f>
        <v>1.6320000000000017E-5</v>
      </c>
      <c r="N94" s="197">
        <f>F94*'2. Emissions Units &amp; Activities'!L$26*(1-$E94)</f>
        <v>2.4480000000000023E-5</v>
      </c>
      <c r="O94" s="83"/>
    </row>
    <row r="95" spans="1:15" x14ac:dyDescent="0.25">
      <c r="A95" s="79" t="s">
        <v>1373</v>
      </c>
      <c r="B95" s="100" t="s">
        <v>512</v>
      </c>
      <c r="C95" s="81" t="str">
        <f>IFERROR(IF(B95="No CAS","",INDEX('DEQ Pollutant List'!$C$7:$C$611,MATCH('3. Pollutant Emissions - EF'!B95,'DEQ Pollutant List'!$B$7:$B$611,0))),"")</f>
        <v>Lead and compounds</v>
      </c>
      <c r="D95" s="115">
        <f>IFERROR(IF(OR($B95="",$B95="No CAS"),INDEX('DEQ Pollutant List'!$A$7:$A$611,MATCH($C95,'DEQ Pollutant List'!$C$7:$C$611,0)),INDEX('DEQ Pollutant List'!$A$7:$A$611,MATCH($B95,'DEQ Pollutant List'!$B$7:$B$611,0))),"")</f>
        <v>305</v>
      </c>
      <c r="E95" s="101">
        <v>0.98</v>
      </c>
      <c r="F95" s="202">
        <v>4.3739999999999998E-5</v>
      </c>
      <c r="G95" s="202"/>
      <c r="H95" s="83" t="s">
        <v>1449</v>
      </c>
      <c r="I95" s="104" t="s">
        <v>1438</v>
      </c>
      <c r="J95" s="197">
        <f>F95*'2. Emissions Units &amp; Activities'!H$26*(1-$E95)</f>
        <v>5.6232144000000059E-4</v>
      </c>
      <c r="K95" s="197">
        <f>F95*'2. Emissions Units &amp; Activities'!I$26*(1-$E95)</f>
        <v>3.6846576000000028E-3</v>
      </c>
      <c r="L95" s="83"/>
      <c r="M95" s="197">
        <f>F95*'2. Emissions Units &amp; Activities'!K$26*(1-$E95)</f>
        <v>8.7480000000000084E-6</v>
      </c>
      <c r="N95" s="197">
        <f>F95*'2. Emissions Units &amp; Activities'!L$26*(1-$E95)</f>
        <v>1.3122000000000011E-5</v>
      </c>
      <c r="O95" s="83"/>
    </row>
    <row r="96" spans="1:15" x14ac:dyDescent="0.25">
      <c r="A96" s="79" t="s">
        <v>1373</v>
      </c>
      <c r="B96" s="100" t="s">
        <v>518</v>
      </c>
      <c r="C96" s="81" t="str">
        <f>IFERROR(IF(B96="No CAS","",INDEX('DEQ Pollutant List'!$C$7:$C$611,MATCH('3. Pollutant Emissions - EF'!B96,'DEQ Pollutant List'!$B$7:$B$611,0))),"")</f>
        <v>Manganese and compounds</v>
      </c>
      <c r="D96" s="115">
        <f>IFERROR(IF(OR($B96="",$B96="No CAS"),INDEX('DEQ Pollutant List'!$A$7:$A$611,MATCH($C96,'DEQ Pollutant List'!$C$7:$C$611,0)),INDEX('DEQ Pollutant List'!$A$7:$A$611,MATCH($B96,'DEQ Pollutant List'!$B$7:$B$611,0))),"")</f>
        <v>312</v>
      </c>
      <c r="E96" s="101">
        <v>0.98</v>
      </c>
      <c r="F96" s="202">
        <v>2.0339999999999998E-4</v>
      </c>
      <c r="G96" s="202"/>
      <c r="H96" s="83" t="s">
        <v>1449</v>
      </c>
      <c r="I96" s="104" t="s">
        <v>1438</v>
      </c>
      <c r="J96" s="197">
        <f>F96*'2. Emissions Units &amp; Activities'!H$26*(1-$E96)</f>
        <v>2.6149104000000025E-3</v>
      </c>
      <c r="K96" s="197">
        <f>F96*'2. Emissions Units &amp; Activities'!I$26*(1-$E96)</f>
        <v>1.7134416000000013E-2</v>
      </c>
      <c r="L96" s="83"/>
      <c r="M96" s="197">
        <f>F96*'2. Emissions Units &amp; Activities'!K$26*(1-$E96)</f>
        <v>4.0680000000000031E-5</v>
      </c>
      <c r="N96" s="197">
        <f>F96*'2. Emissions Units &amp; Activities'!L$26*(1-$E96)</f>
        <v>6.1020000000000049E-5</v>
      </c>
      <c r="O96" s="83"/>
    </row>
    <row r="97" spans="1:15" x14ac:dyDescent="0.25">
      <c r="A97" s="79" t="s">
        <v>1373</v>
      </c>
      <c r="B97" s="100">
        <v>365</v>
      </c>
      <c r="C97" s="81" t="str">
        <f>IFERROR(IF(B97="No CAS","",INDEX('DEQ Pollutant List'!$C$7:$C$611,MATCH('3. Pollutant Emissions - EF'!B97,'DEQ Pollutant List'!$B$7:$B$611,0))),"")</f>
        <v>Nickel compounds, insoluble</v>
      </c>
      <c r="D97" s="115">
        <f>IFERROR(IF(OR($B97="",$B97="No CAS"),INDEX('DEQ Pollutant List'!$A$7:$A$611,MATCH($C97,'DEQ Pollutant List'!$C$7:$C$611,0)),INDEX('DEQ Pollutant List'!$A$7:$A$611,MATCH($B97,'DEQ Pollutant List'!$B$7:$B$611,0))),"")</f>
        <v>365</v>
      </c>
      <c r="E97" s="101">
        <v>0.98</v>
      </c>
      <c r="F97" s="202">
        <v>1.8780000000000001E-4</v>
      </c>
      <c r="G97" s="202"/>
      <c r="H97" s="83" t="s">
        <v>1449</v>
      </c>
      <c r="I97" s="104" t="s">
        <v>1438</v>
      </c>
      <c r="J97" s="197">
        <f>F97*'2. Emissions Units &amp; Activities'!H$26*(1-$E97)</f>
        <v>2.4143568000000028E-3</v>
      </c>
      <c r="K97" s="197">
        <f>F97*'2. Emissions Units &amp; Activities'!I$26*(1-$E97)</f>
        <v>1.5820272000000017E-2</v>
      </c>
      <c r="L97" s="83"/>
      <c r="M97" s="197">
        <f>F97*'2. Emissions Units &amp; Activities'!K$26*(1-$E97)</f>
        <v>3.7560000000000033E-5</v>
      </c>
      <c r="N97" s="197">
        <f>F97*'2. Emissions Units &amp; Activities'!L$26*(1-$E97)</f>
        <v>5.6340000000000054E-5</v>
      </c>
      <c r="O97" s="83"/>
    </row>
    <row r="98" spans="1:15" x14ac:dyDescent="0.25">
      <c r="A98" s="79" t="s">
        <v>1373</v>
      </c>
      <c r="B98" s="100" t="s">
        <v>154</v>
      </c>
      <c r="C98" s="81" t="str">
        <f>IFERROR(IF(B98="No CAS","",INDEX('DEQ Pollutant List'!$C$7:$C$611,MATCH('3. Pollutant Emissions - EF'!B98,'DEQ Pollutant List'!$B$7:$B$611,0))),"")</f>
        <v>Cadmium and compounds</v>
      </c>
      <c r="D98" s="115">
        <f>IFERROR(IF(OR($B98="",$B98="No CAS"),INDEX('DEQ Pollutant List'!$A$7:$A$611,MATCH($C98,'DEQ Pollutant List'!$C$7:$C$611,0)),INDEX('DEQ Pollutant List'!$A$7:$A$611,MATCH($B98,'DEQ Pollutant List'!$B$7:$B$611,0))),"")</f>
        <v>83</v>
      </c>
      <c r="E98" s="101">
        <v>0.98</v>
      </c>
      <c r="F98" s="202">
        <v>1.0019999999999999E-5</v>
      </c>
      <c r="G98" s="202"/>
      <c r="H98" s="83" t="s">
        <v>1449</v>
      </c>
      <c r="I98" s="104" t="s">
        <v>1438</v>
      </c>
      <c r="J98" s="197">
        <f>F98*'2. Emissions Units &amp; Activities'!H$26*(1-$E98)</f>
        <v>1.2881712000000013E-4</v>
      </c>
      <c r="K98" s="197">
        <f>F98*'2. Emissions Units &amp; Activities'!I$26*(1-$E98)</f>
        <v>8.4408480000000064E-4</v>
      </c>
      <c r="L98" s="83"/>
      <c r="M98" s="197">
        <f>F98*'2. Emissions Units &amp; Activities'!K$26*(1-$E98)</f>
        <v>2.0040000000000019E-6</v>
      </c>
      <c r="N98" s="197">
        <f>F98*'2. Emissions Units &amp; Activities'!L$26*(1-$E98)</f>
        <v>3.0060000000000026E-6</v>
      </c>
      <c r="O98" s="83"/>
    </row>
    <row r="99" spans="1:15" x14ac:dyDescent="0.25">
      <c r="A99" s="79" t="s">
        <v>1373</v>
      </c>
      <c r="B99" s="100" t="s">
        <v>81</v>
      </c>
      <c r="C99" s="81" t="str">
        <f>IFERROR(IF(B99="No CAS","",INDEX('DEQ Pollutant List'!$C$7:$C$611,MATCH('3. Pollutant Emissions - EF'!B99,'DEQ Pollutant List'!$B$7:$B$611,0))),"")</f>
        <v>Arsenic and compounds</v>
      </c>
      <c r="D99" s="115">
        <f>IFERROR(IF(OR($B99="",$B99="No CAS"),INDEX('DEQ Pollutant List'!$A$7:$A$611,MATCH($C99,'DEQ Pollutant List'!$C$7:$C$611,0)),INDEX('DEQ Pollutant List'!$A$7:$A$611,MATCH($B99,'DEQ Pollutant List'!$B$7:$B$611,0))),"")</f>
        <v>37</v>
      </c>
      <c r="E99" s="101">
        <v>0.98</v>
      </c>
      <c r="F99" s="202">
        <v>0</v>
      </c>
      <c r="G99" s="202"/>
      <c r="H99" s="83" t="s">
        <v>1449</v>
      </c>
      <c r="I99" s="104" t="s">
        <v>1438</v>
      </c>
      <c r="J99" s="197">
        <f>F99*'2. Emissions Units &amp; Activities'!H$26*(1-$E99)</f>
        <v>0</v>
      </c>
      <c r="K99" s="197">
        <f>F99*'2. Emissions Units &amp; Activities'!I$26*(1-$E99)</f>
        <v>0</v>
      </c>
      <c r="L99" s="83"/>
      <c r="M99" s="197">
        <f>F99*'2. Emissions Units &amp; Activities'!K$26*(1-$E99)</f>
        <v>0</v>
      </c>
      <c r="N99" s="197">
        <f>F99*'2. Emissions Units &amp; Activities'!L$26*(1-$E99)</f>
        <v>0</v>
      </c>
      <c r="O99" s="83"/>
    </row>
    <row r="100" spans="1:15" x14ac:dyDescent="0.25">
      <c r="A100" s="79" t="s">
        <v>1373</v>
      </c>
      <c r="B100" s="100" t="s">
        <v>234</v>
      </c>
      <c r="C100" s="81" t="str">
        <f>IFERROR(IF(B100="No CAS","",INDEX('DEQ Pollutant List'!$C$7:$C$611,MATCH('3. Pollutant Emissions - EF'!B100,'DEQ Pollutant List'!$B$7:$B$611,0))),"")</f>
        <v>Cobalt and compounds</v>
      </c>
      <c r="D100" s="115">
        <f>IFERROR(IF(OR($B100="",$B100="No CAS"),INDEX('DEQ Pollutant List'!$A$7:$A$611,MATCH($C100,'DEQ Pollutant List'!$C$7:$C$611,0)),INDEX('DEQ Pollutant List'!$A$7:$A$611,MATCH($B100,'DEQ Pollutant List'!$B$7:$B$611,0))),"")</f>
        <v>146</v>
      </c>
      <c r="E100" s="101">
        <v>0.98</v>
      </c>
      <c r="F100" s="202">
        <v>5.1719999999999999E-5</v>
      </c>
      <c r="G100" s="202"/>
      <c r="H100" s="83" t="s">
        <v>1449</v>
      </c>
      <c r="I100" s="104" t="s">
        <v>1438</v>
      </c>
      <c r="J100" s="197">
        <f>F100*'2. Emissions Units &amp; Activities'!H$26*(1-$E100)</f>
        <v>6.6491232000000071E-4</v>
      </c>
      <c r="K100" s="197">
        <f>F100*'2. Emissions Units &amp; Activities'!I$26*(1-$E100)</f>
        <v>4.356892800000004E-3</v>
      </c>
      <c r="L100" s="83"/>
      <c r="M100" s="197">
        <f>F100*'2. Emissions Units &amp; Activities'!K$26*(1-$E100)</f>
        <v>1.034400000000001E-5</v>
      </c>
      <c r="N100" s="197">
        <f>F100*'2. Emissions Units &amp; Activities'!L$26*(1-$E100)</f>
        <v>1.5516000000000012E-5</v>
      </c>
      <c r="O100" s="83"/>
    </row>
    <row r="101" spans="1:15" x14ac:dyDescent="0.25">
      <c r="A101" s="79" t="s">
        <v>1373</v>
      </c>
      <c r="B101" s="100" t="s">
        <v>40</v>
      </c>
      <c r="C101" s="81" t="str">
        <f>IFERROR(IF(B101="No CAS","",INDEX('DEQ Pollutant List'!$C$7:$C$611,MATCH('3. Pollutant Emissions - EF'!B101,'DEQ Pollutant List'!$B$7:$B$611,0))),"")</f>
        <v>Aluminum and compounds</v>
      </c>
      <c r="D101" s="115">
        <f>IFERROR(IF(OR($B101="",$B101="No CAS"),INDEX('DEQ Pollutant List'!$A$7:$A$611,MATCH($C101,'DEQ Pollutant List'!$C$7:$C$611,0)),INDEX('DEQ Pollutant List'!$A$7:$A$611,MATCH($B101,'DEQ Pollutant List'!$B$7:$B$611,0))),"")</f>
        <v>13</v>
      </c>
      <c r="E101" s="101">
        <v>0.98</v>
      </c>
      <c r="F101" s="202">
        <v>5.7779999999999993E-3</v>
      </c>
      <c r="G101" s="202"/>
      <c r="H101" s="83" t="s">
        <v>1449</v>
      </c>
      <c r="I101" s="104" t="s">
        <v>1438</v>
      </c>
      <c r="J101" s="197">
        <f>F101*'2. Emissions Units &amp; Activities'!H$26*(1-$E101)</f>
        <v>7.4281968000000073E-2</v>
      </c>
      <c r="K101" s="197">
        <f>F101*'2. Emissions Units &amp; Activities'!I$26*(1-$E101)</f>
        <v>0.4867387200000004</v>
      </c>
      <c r="L101" s="83"/>
      <c r="M101" s="197">
        <f>F101*'2. Emissions Units &amp; Activities'!K$26*(1-$E101)</f>
        <v>1.1556000000000008E-3</v>
      </c>
      <c r="N101" s="197">
        <f>F101*'2. Emissions Units &amp; Activities'!L$26*(1-$E101)</f>
        <v>1.7334000000000013E-3</v>
      </c>
      <c r="O101" s="83"/>
    </row>
    <row r="102" spans="1:15" x14ac:dyDescent="0.25">
      <c r="A102" s="79" t="s">
        <v>1373</v>
      </c>
      <c r="B102" s="100" t="s">
        <v>949</v>
      </c>
      <c r="C102" s="81" t="str">
        <f>IFERROR(IF(B102="No CAS","",INDEX('DEQ Pollutant List'!$C$7:$C$611,MATCH('3. Pollutant Emissions - EF'!B102,'DEQ Pollutant List'!$B$7:$B$611,0))),"")</f>
        <v>Silica, crystalline (respirable)</v>
      </c>
      <c r="D102" s="115">
        <f>IFERROR(IF(OR($B102="",$B102="No CAS"),INDEX('DEQ Pollutant List'!$A$7:$A$611,MATCH($C102,'DEQ Pollutant List'!$C$7:$C$611,0)),INDEX('DEQ Pollutant List'!$A$7:$A$611,MATCH($B102,'DEQ Pollutant List'!$B$7:$B$611,0))),"")</f>
        <v>579</v>
      </c>
      <c r="E102" s="101">
        <v>0.98</v>
      </c>
      <c r="F102" s="202">
        <v>5.1255882000000003E-2</v>
      </c>
      <c r="G102" s="202"/>
      <c r="H102" s="83" t="s">
        <v>1449</v>
      </c>
      <c r="I102" s="104" t="s">
        <v>1441</v>
      </c>
      <c r="J102" s="197">
        <f>F102*'2. Emissions Units &amp; Activities'!H$26*(1-$E102)</f>
        <v>0.65894561899200077</v>
      </c>
      <c r="K102" s="197">
        <f>F102*'2. Emissions Units &amp; Activities'!I$26*(1-$E102)</f>
        <v>4.3177954996800043</v>
      </c>
      <c r="L102" s="83"/>
      <c r="M102" s="197">
        <f>F102*'2. Emissions Units &amp; Activities'!K$26*(1-$E102)</f>
        <v>1.0251176400000008E-2</v>
      </c>
      <c r="N102" s="197">
        <f>F102*'2. Emissions Units &amp; Activities'!L$26*(1-$E102)</f>
        <v>1.5376764600000014E-2</v>
      </c>
      <c r="O102" s="83"/>
    </row>
    <row r="103" spans="1:15" x14ac:dyDescent="0.25">
      <c r="A103" s="79" t="s">
        <v>1374</v>
      </c>
      <c r="B103" s="100" t="s">
        <v>230</v>
      </c>
      <c r="C103" s="81" t="str">
        <f>IFERROR(IF(B103="No CAS","",INDEX('DEQ Pollutant List'!$C$7:$C$611,MATCH('3. Pollutant Emissions - EF'!B103,'DEQ Pollutant List'!$B$7:$B$611,0))),"")</f>
        <v>Chromium VI, chromate and dichromate particulate</v>
      </c>
      <c r="D103" s="115">
        <f>IFERROR(IF(OR($B103="",$B103="No CAS"),INDEX('DEQ Pollutant List'!$A$7:$A$611,MATCH($C103,'DEQ Pollutant List'!$C$7:$C$611,0)),INDEX('DEQ Pollutant List'!$A$7:$A$611,MATCH($B103,'DEQ Pollutant List'!$B$7:$B$611,0))),"")</f>
        <v>136</v>
      </c>
      <c r="E103" s="101">
        <v>0</v>
      </c>
      <c r="F103" s="202">
        <v>3.4199999999999991E-7</v>
      </c>
      <c r="G103" s="202"/>
      <c r="H103" s="83" t="s">
        <v>1449</v>
      </c>
      <c r="I103" s="104" t="s">
        <v>1439</v>
      </c>
      <c r="J103" s="197">
        <f>F103*'2. Emissions Units &amp; Activities'!H$27*(1-$E103)</f>
        <v>2.1983759999999998E-4</v>
      </c>
      <c r="K103" s="197">
        <f>F103*'2. Emissions Units &amp; Activities'!I$27*(1-$E103)</f>
        <v>1.4405039999999996E-3</v>
      </c>
      <c r="L103" s="83"/>
      <c r="M103" s="197">
        <f>F103*'2. Emissions Units &amp; Activities'!K$27*(1-$E103)</f>
        <v>3.419999999999999E-6</v>
      </c>
      <c r="N103" s="197">
        <f>F103*'2. Emissions Units &amp; Activities'!L$27*(1-$E103)</f>
        <v>5.1299999999999983E-6</v>
      </c>
      <c r="O103" s="83"/>
    </row>
    <row r="104" spans="1:15" x14ac:dyDescent="0.25">
      <c r="A104" s="79" t="s">
        <v>1374</v>
      </c>
      <c r="B104" s="100" t="s">
        <v>236</v>
      </c>
      <c r="C104" s="81" t="str">
        <f>IFERROR(IF(B104="No CAS","",INDEX('DEQ Pollutant List'!$C$7:$C$611,MATCH('3. Pollutant Emissions - EF'!B104,'DEQ Pollutant List'!$B$7:$B$611,0))),"")</f>
        <v>Copper and compounds</v>
      </c>
      <c r="D104" s="115">
        <f>IFERROR(IF(OR($B104="",$B104="No CAS"),INDEX('DEQ Pollutant List'!$A$7:$A$611,MATCH($C104,'DEQ Pollutant List'!$C$7:$C$611,0)),INDEX('DEQ Pollutant List'!$A$7:$A$611,MATCH($B104,'DEQ Pollutant List'!$B$7:$B$611,0))),"")</f>
        <v>149</v>
      </c>
      <c r="E104" s="101">
        <v>0</v>
      </c>
      <c r="F104" s="202">
        <v>9.0666666666666657E-6</v>
      </c>
      <c r="G104" s="202"/>
      <c r="H104" s="83" t="s">
        <v>1449</v>
      </c>
      <c r="I104" s="104" t="s">
        <v>1440</v>
      </c>
      <c r="J104" s="197">
        <f>F104*'2. Emissions Units &amp; Activities'!H$27*(1-$E104)</f>
        <v>5.8280533333333337E-3</v>
      </c>
      <c r="K104" s="197">
        <f>F104*'2. Emissions Units &amp; Activities'!I$27*(1-$E104)</f>
        <v>3.8188799999999995E-2</v>
      </c>
      <c r="L104" s="83"/>
      <c r="M104" s="197">
        <f>F104*'2. Emissions Units &amp; Activities'!K$27*(1-$E104)</f>
        <v>9.0666666666666657E-5</v>
      </c>
      <c r="N104" s="197">
        <f>F104*'2. Emissions Units &amp; Activities'!L$27*(1-$E104)</f>
        <v>1.36E-4</v>
      </c>
      <c r="O104" s="83"/>
    </row>
    <row r="105" spans="1:15" x14ac:dyDescent="0.25">
      <c r="A105" s="79" t="s">
        <v>1374</v>
      </c>
      <c r="B105" s="100" t="s">
        <v>512</v>
      </c>
      <c r="C105" s="81" t="str">
        <f>IFERROR(IF(B105="No CAS","",INDEX('DEQ Pollutant List'!$C$7:$C$611,MATCH('3. Pollutant Emissions - EF'!B105,'DEQ Pollutant List'!$B$7:$B$611,0))),"")</f>
        <v>Lead and compounds</v>
      </c>
      <c r="D105" s="115">
        <f>IFERROR(IF(OR($B105="",$B105="No CAS"),INDEX('DEQ Pollutant List'!$A$7:$A$611,MATCH($C105,'DEQ Pollutant List'!$C$7:$C$611,0)),INDEX('DEQ Pollutant List'!$A$7:$A$611,MATCH($B105,'DEQ Pollutant List'!$B$7:$B$611,0))),"")</f>
        <v>305</v>
      </c>
      <c r="E105" s="101">
        <v>0</v>
      </c>
      <c r="F105" s="202">
        <v>4.8599999999999984E-6</v>
      </c>
      <c r="G105" s="202"/>
      <c r="H105" s="83" t="s">
        <v>1449</v>
      </c>
      <c r="I105" s="104" t="s">
        <v>1440</v>
      </c>
      <c r="J105" s="197">
        <f>F105*'2. Emissions Units &amp; Activities'!H$27*(1-$E105)</f>
        <v>3.1240079999999993E-3</v>
      </c>
      <c r="K105" s="197">
        <f>F105*'2. Emissions Units &amp; Activities'!I$27*(1-$E105)</f>
        <v>2.0470319999999993E-2</v>
      </c>
      <c r="L105" s="83"/>
      <c r="M105" s="197">
        <f>F105*'2. Emissions Units &amp; Activities'!K$27*(1-$E105)</f>
        <v>4.8599999999999982E-5</v>
      </c>
      <c r="N105" s="197">
        <f>F105*'2. Emissions Units &amp; Activities'!L$27*(1-$E105)</f>
        <v>7.2899999999999969E-5</v>
      </c>
      <c r="O105" s="83"/>
    </row>
    <row r="106" spans="1:15" x14ac:dyDescent="0.25">
      <c r="A106" s="79" t="s">
        <v>1374</v>
      </c>
      <c r="B106" s="100" t="s">
        <v>518</v>
      </c>
      <c r="C106" s="81" t="str">
        <f>IFERROR(IF(B106="No CAS","",INDEX('DEQ Pollutant List'!$C$7:$C$611,MATCH('3. Pollutant Emissions - EF'!B106,'DEQ Pollutant List'!$B$7:$B$611,0))),"")</f>
        <v>Manganese and compounds</v>
      </c>
      <c r="D106" s="115">
        <f>IFERROR(IF(OR($B106="",$B106="No CAS"),INDEX('DEQ Pollutant List'!$A$7:$A$611,MATCH($C106,'DEQ Pollutant List'!$C$7:$C$611,0)),INDEX('DEQ Pollutant List'!$A$7:$A$611,MATCH($B106,'DEQ Pollutant List'!$B$7:$B$611,0))),"")</f>
        <v>312</v>
      </c>
      <c r="E106" s="101">
        <v>0</v>
      </c>
      <c r="F106" s="202">
        <v>2.2599999999999994E-5</v>
      </c>
      <c r="G106" s="202"/>
      <c r="H106" s="83" t="s">
        <v>1449</v>
      </c>
      <c r="I106" s="104" t="s">
        <v>1440</v>
      </c>
      <c r="J106" s="197">
        <f>F106*'2. Emissions Units &amp; Activities'!H$27*(1-$E106)</f>
        <v>1.4527279999999998E-2</v>
      </c>
      <c r="K106" s="197">
        <f>F106*'2. Emissions Units &amp; Activities'!I$27*(1-$E106)</f>
        <v>9.5191199999999976E-2</v>
      </c>
      <c r="L106" s="83"/>
      <c r="M106" s="197">
        <f>F106*'2. Emissions Units &amp; Activities'!K$27*(1-$E106)</f>
        <v>2.2599999999999994E-4</v>
      </c>
      <c r="N106" s="197">
        <f>F106*'2. Emissions Units &amp; Activities'!L$27*(1-$E106)</f>
        <v>3.3899999999999989E-4</v>
      </c>
      <c r="O106" s="83"/>
    </row>
    <row r="107" spans="1:15" x14ac:dyDescent="0.25">
      <c r="A107" s="79" t="s">
        <v>1374</v>
      </c>
      <c r="B107" s="100">
        <v>365</v>
      </c>
      <c r="C107" s="81" t="str">
        <f>IFERROR(IF(B107="No CAS","",INDEX('DEQ Pollutant List'!$C$7:$C$611,MATCH('3. Pollutant Emissions - EF'!B107,'DEQ Pollutant List'!$B$7:$B$611,0))),"")</f>
        <v>Nickel compounds, insoluble</v>
      </c>
      <c r="D107" s="115">
        <f>IFERROR(IF(OR($B107="",$B107="No CAS"),INDEX('DEQ Pollutant List'!$A$7:$A$611,MATCH($C107,'DEQ Pollutant List'!$C$7:$C$611,0)),INDEX('DEQ Pollutant List'!$A$7:$A$611,MATCH($B107,'DEQ Pollutant List'!$B$7:$B$611,0))),"")</f>
        <v>365</v>
      </c>
      <c r="E107" s="101">
        <v>0</v>
      </c>
      <c r="F107" s="202">
        <v>2.0866666666666665E-5</v>
      </c>
      <c r="G107" s="202"/>
      <c r="H107" s="83" t="s">
        <v>1449</v>
      </c>
      <c r="I107" s="104" t="s">
        <v>1440</v>
      </c>
      <c r="J107" s="197">
        <f>F107*'2. Emissions Units &amp; Activities'!H$27*(1-$E107)</f>
        <v>1.3413093333333334E-2</v>
      </c>
      <c r="K107" s="197">
        <f>F107*'2. Emissions Units &amp; Activities'!I$27*(1-$E107)</f>
        <v>8.7890399999999994E-2</v>
      </c>
      <c r="L107" s="83"/>
      <c r="M107" s="197">
        <f>F107*'2. Emissions Units &amp; Activities'!K$27*(1-$E107)</f>
        <v>2.0866666666666665E-4</v>
      </c>
      <c r="N107" s="197">
        <f>F107*'2. Emissions Units &amp; Activities'!L$27*(1-$E107)</f>
        <v>3.1299999999999996E-4</v>
      </c>
      <c r="O107" s="83"/>
    </row>
    <row r="108" spans="1:15" x14ac:dyDescent="0.25">
      <c r="A108" s="79" t="s">
        <v>1374</v>
      </c>
      <c r="B108" s="100" t="s">
        <v>154</v>
      </c>
      <c r="C108" s="81" t="str">
        <f>IFERROR(IF(B108="No CAS","",INDEX('DEQ Pollutant List'!$C$7:$C$611,MATCH('3. Pollutant Emissions - EF'!B108,'DEQ Pollutant List'!$B$7:$B$611,0))),"")</f>
        <v>Cadmium and compounds</v>
      </c>
      <c r="D108" s="115">
        <f>IFERROR(IF(OR($B108="",$B108="No CAS"),INDEX('DEQ Pollutant List'!$A$7:$A$611,MATCH($C108,'DEQ Pollutant List'!$C$7:$C$611,0)),INDEX('DEQ Pollutant List'!$A$7:$A$611,MATCH($B108,'DEQ Pollutant List'!$B$7:$B$611,0))),"")</f>
        <v>83</v>
      </c>
      <c r="E108" s="101">
        <v>0</v>
      </c>
      <c r="F108" s="202">
        <v>1.113333333333333E-6</v>
      </c>
      <c r="G108" s="202"/>
      <c r="H108" s="83" t="s">
        <v>1449</v>
      </c>
      <c r="I108" s="104" t="s">
        <v>1440</v>
      </c>
      <c r="J108" s="197">
        <f>F108*'2. Emissions Units &amp; Activities'!H$27*(1-$E108)</f>
        <v>7.156506666666665E-4</v>
      </c>
      <c r="K108" s="197">
        <f>F108*'2. Emissions Units &amp; Activities'!I$27*(1-$E108)</f>
        <v>4.6893599999999983E-3</v>
      </c>
      <c r="L108" s="83"/>
      <c r="M108" s="197">
        <f>F108*'2. Emissions Units &amp; Activities'!K$27*(1-$E108)</f>
        <v>1.1133333333333331E-5</v>
      </c>
      <c r="N108" s="197">
        <f>F108*'2. Emissions Units &amp; Activities'!L$27*(1-$E108)</f>
        <v>1.6699999999999996E-5</v>
      </c>
      <c r="O108" s="83"/>
    </row>
    <row r="109" spans="1:15" x14ac:dyDescent="0.25">
      <c r="A109" s="79" t="s">
        <v>1374</v>
      </c>
      <c r="B109" s="100" t="s">
        <v>81</v>
      </c>
      <c r="C109" s="81" t="str">
        <f>IFERROR(IF(B109="No CAS","",INDEX('DEQ Pollutant List'!$C$7:$C$611,MATCH('3. Pollutant Emissions - EF'!B109,'DEQ Pollutant List'!$B$7:$B$611,0))),"")</f>
        <v>Arsenic and compounds</v>
      </c>
      <c r="D109" s="115">
        <f>IFERROR(IF(OR($B109="",$B109="No CAS"),INDEX('DEQ Pollutant List'!$A$7:$A$611,MATCH($C109,'DEQ Pollutant List'!$C$7:$C$611,0)),INDEX('DEQ Pollutant List'!$A$7:$A$611,MATCH($B109,'DEQ Pollutant List'!$B$7:$B$611,0))),"")</f>
        <v>37</v>
      </c>
      <c r="E109" s="101">
        <v>0</v>
      </c>
      <c r="F109" s="202">
        <v>0</v>
      </c>
      <c r="G109" s="202"/>
      <c r="H109" s="83" t="s">
        <v>1449</v>
      </c>
      <c r="I109" s="104" t="s">
        <v>1440</v>
      </c>
      <c r="J109" s="197">
        <f>F109*'2. Emissions Units &amp; Activities'!H$27*(1-$E109)</f>
        <v>0</v>
      </c>
      <c r="K109" s="197">
        <f>F109*'2. Emissions Units &amp; Activities'!I$27*(1-$E109)</f>
        <v>0</v>
      </c>
      <c r="L109" s="83"/>
      <c r="M109" s="197">
        <f>F109*'2. Emissions Units &amp; Activities'!K$27*(1-$E109)</f>
        <v>0</v>
      </c>
      <c r="N109" s="197">
        <f>F109*'2. Emissions Units &amp; Activities'!L$27*(1-$E109)</f>
        <v>0</v>
      </c>
      <c r="O109" s="83"/>
    </row>
    <row r="110" spans="1:15" x14ac:dyDescent="0.25">
      <c r="A110" s="79" t="s">
        <v>1374</v>
      </c>
      <c r="B110" s="100" t="s">
        <v>234</v>
      </c>
      <c r="C110" s="81" t="str">
        <f>IFERROR(IF(B110="No CAS","",INDEX('DEQ Pollutant List'!$C$7:$C$611,MATCH('3. Pollutant Emissions - EF'!B110,'DEQ Pollutant List'!$B$7:$B$611,0))),"")</f>
        <v>Cobalt and compounds</v>
      </c>
      <c r="D110" s="115">
        <f>IFERROR(IF(OR($B110="",$B110="No CAS"),INDEX('DEQ Pollutant List'!$A$7:$A$611,MATCH($C110,'DEQ Pollutant List'!$C$7:$C$611,0)),INDEX('DEQ Pollutant List'!$A$7:$A$611,MATCH($B110,'DEQ Pollutant List'!$B$7:$B$611,0))),"")</f>
        <v>146</v>
      </c>
      <c r="E110" s="101">
        <v>0</v>
      </c>
      <c r="F110" s="202">
        <v>5.7466666666666653E-6</v>
      </c>
      <c r="G110" s="202"/>
      <c r="H110" s="83" t="s">
        <v>1449</v>
      </c>
      <c r="I110" s="104" t="s">
        <v>1440</v>
      </c>
      <c r="J110" s="197">
        <f>F110*'2. Emissions Units &amp; Activities'!H$27*(1-$E110)</f>
        <v>3.693957333333333E-3</v>
      </c>
      <c r="K110" s="197">
        <f>F110*'2. Emissions Units &amp; Activities'!I$27*(1-$E110)</f>
        <v>2.4204959999999994E-2</v>
      </c>
      <c r="L110" s="83"/>
      <c r="M110" s="197">
        <f>F110*'2. Emissions Units &amp; Activities'!K$27*(1-$E110)</f>
        <v>5.746666666666665E-5</v>
      </c>
      <c r="N110" s="197">
        <f>F110*'2. Emissions Units &amp; Activities'!L$27*(1-$E110)</f>
        <v>8.6199999999999981E-5</v>
      </c>
      <c r="O110" s="83"/>
    </row>
    <row r="111" spans="1:15" x14ac:dyDescent="0.25">
      <c r="A111" s="79" t="s">
        <v>1374</v>
      </c>
      <c r="B111" s="100" t="s">
        <v>40</v>
      </c>
      <c r="C111" s="81" t="str">
        <f>IFERROR(IF(B111="No CAS","",INDEX('DEQ Pollutant List'!$C$7:$C$611,MATCH('3. Pollutant Emissions - EF'!B111,'DEQ Pollutant List'!$B$7:$B$611,0))),"")</f>
        <v>Aluminum and compounds</v>
      </c>
      <c r="D111" s="115">
        <f>IFERROR(IF(OR($B111="",$B111="No CAS"),INDEX('DEQ Pollutant List'!$A$7:$A$611,MATCH($C111,'DEQ Pollutant List'!$C$7:$C$611,0)),INDEX('DEQ Pollutant List'!$A$7:$A$611,MATCH($B111,'DEQ Pollutant List'!$B$7:$B$611,0))),"")</f>
        <v>13</v>
      </c>
      <c r="E111" s="101">
        <v>0</v>
      </c>
      <c r="F111" s="202">
        <v>6.4199999999999978E-4</v>
      </c>
      <c r="G111" s="202"/>
      <c r="H111" s="83" t="s">
        <v>1449</v>
      </c>
      <c r="I111" s="104" t="s">
        <v>1440</v>
      </c>
      <c r="J111" s="197">
        <f>F111*'2. Emissions Units &amp; Activities'!H$27*(1-$E111)</f>
        <v>0.41267759999999992</v>
      </c>
      <c r="K111" s="197">
        <f>F111*'2. Emissions Units &amp; Activities'!I$27*(1-$E111)</f>
        <v>2.7041039999999992</v>
      </c>
      <c r="L111" s="83"/>
      <c r="M111" s="197">
        <f>F111*'2. Emissions Units &amp; Activities'!K$27*(1-$E111)</f>
        <v>6.4199999999999978E-3</v>
      </c>
      <c r="N111" s="197">
        <f>F111*'2. Emissions Units &amp; Activities'!L$27*(1-$E111)</f>
        <v>9.6299999999999962E-3</v>
      </c>
      <c r="O111" s="83"/>
    </row>
    <row r="112" spans="1:15" x14ac:dyDescent="0.25">
      <c r="A112" s="79" t="s">
        <v>1374</v>
      </c>
      <c r="B112" s="100" t="s">
        <v>949</v>
      </c>
      <c r="C112" s="81" t="str">
        <f>IFERROR(IF(B112="No CAS","",INDEX('DEQ Pollutant List'!$C$7:$C$611,MATCH('3. Pollutant Emissions - EF'!B112,'DEQ Pollutant List'!$B$7:$B$611,0))),"")</f>
        <v>Silica, crystalline (respirable)</v>
      </c>
      <c r="D112" s="115">
        <f>IFERROR(IF(OR($B112="",$B112="No CAS"),INDEX('DEQ Pollutant List'!$A$7:$A$611,MATCH($C112,'DEQ Pollutant List'!$C$7:$C$611,0)),INDEX('DEQ Pollutant List'!$A$7:$A$611,MATCH($B112,'DEQ Pollutant List'!$B$7:$B$611,0))),"")</f>
        <v>579</v>
      </c>
      <c r="E112" s="101">
        <v>0</v>
      </c>
      <c r="F112" s="202">
        <v>5.6950979999999991E-3</v>
      </c>
      <c r="G112" s="202"/>
      <c r="H112" s="83" t="s">
        <v>1449</v>
      </c>
      <c r="I112" s="104" t="s">
        <v>1442</v>
      </c>
      <c r="J112" s="197">
        <f>F112*'2. Emissions Units &amp; Activities'!H$27*(1-$E112)</f>
        <v>3.6608089944</v>
      </c>
      <c r="K112" s="197">
        <f>F112*'2. Emissions Units &amp; Activities'!I$27*(1-$E112)</f>
        <v>23.987752775999997</v>
      </c>
      <c r="L112" s="83"/>
      <c r="M112" s="197">
        <f>F112*'2. Emissions Units &amp; Activities'!K$27*(1-$E112)</f>
        <v>5.6950979999999991E-2</v>
      </c>
      <c r="N112" s="197">
        <f>F112*'2. Emissions Units &amp; Activities'!L$27*(1-$E112)</f>
        <v>8.542646999999999E-2</v>
      </c>
      <c r="O112" s="83"/>
    </row>
    <row r="113" spans="1:15" x14ac:dyDescent="0.25">
      <c r="A113" s="79" t="s">
        <v>1373</v>
      </c>
      <c r="B113" s="100" t="s">
        <v>18</v>
      </c>
      <c r="C113" s="81" t="str">
        <f>IFERROR(IF(B113="No CAS","",INDEX('DEQ Pollutant List'!$C$7:$C$611,MATCH('3. Pollutant Emissions - EF'!B113,'DEQ Pollutant List'!$B$7:$B$611,0))),"")</f>
        <v>Acetone</v>
      </c>
      <c r="D113" s="115">
        <f>IFERROR(IF(OR($B113="",$B113="No CAS"),INDEX('DEQ Pollutant List'!$A$7:$A$611,MATCH($C113,'DEQ Pollutant List'!$C$7:$C$611,0)),INDEX('DEQ Pollutant List'!$A$7:$A$611,MATCH($B113,'DEQ Pollutant List'!$B$7:$B$611,0))),"")</f>
        <v>634</v>
      </c>
      <c r="E113" s="101">
        <v>0</v>
      </c>
      <c r="F113" s="202">
        <v>4.5022500000000006E-4</v>
      </c>
      <c r="G113" s="202"/>
      <c r="H113" s="83" t="s">
        <v>1449</v>
      </c>
      <c r="I113" s="104" t="s">
        <v>1443</v>
      </c>
      <c r="J113" s="197">
        <f>F113*'2. Emissions Units &amp; Activities'!H$26*(1-$E113)</f>
        <v>0.28940463000000005</v>
      </c>
      <c r="K113" s="197">
        <f>F113*'2. Emissions Units &amp; Activities'!I$26*(1-$E113)</f>
        <v>1.8963477000000002</v>
      </c>
      <c r="L113" s="83"/>
      <c r="M113" s="197">
        <f>F113*'2. Emissions Units &amp; Activities'!K$26*(1-$E113)</f>
        <v>4.502250000000001E-3</v>
      </c>
      <c r="N113" s="197">
        <f>F113*'2. Emissions Units &amp; Activities'!L$26*(1-$E113)</f>
        <v>6.7533750000000007E-3</v>
      </c>
      <c r="O113" s="83"/>
    </row>
    <row r="114" spans="1:15" x14ac:dyDescent="0.25">
      <c r="A114" s="79" t="s">
        <v>1373</v>
      </c>
      <c r="B114" s="100" t="s">
        <v>98</v>
      </c>
      <c r="C114" s="81" t="str">
        <f>IFERROR(IF(B114="No CAS","",INDEX('DEQ Pollutant List'!$C$7:$C$611,MATCH('3. Pollutant Emissions - EF'!B114,'DEQ Pollutant List'!$B$7:$B$611,0))),"")</f>
        <v>Benzene</v>
      </c>
      <c r="D114" s="115">
        <f>IFERROR(IF(OR($B114="",$B114="No CAS"),INDEX('DEQ Pollutant List'!$A$7:$A$611,MATCH($C114,'DEQ Pollutant List'!$C$7:$C$611,0)),INDEX('DEQ Pollutant List'!$A$7:$A$611,MATCH($B114,'DEQ Pollutant List'!$B$7:$B$611,0))),"")</f>
        <v>46</v>
      </c>
      <c r="E114" s="101">
        <v>0</v>
      </c>
      <c r="F114" s="202">
        <v>4.3521750000000005E-2</v>
      </c>
      <c r="G114" s="202"/>
      <c r="H114" s="83" t="s">
        <v>1449</v>
      </c>
      <c r="I114" s="104" t="s">
        <v>1443</v>
      </c>
      <c r="J114" s="197">
        <f>F114*'2. Emissions Units &amp; Activities'!H$26*(1-$E114)</f>
        <v>27.975780900000007</v>
      </c>
      <c r="K114" s="197">
        <f>F114*'2. Emissions Units &amp; Activities'!I$26*(1-$E114)</f>
        <v>183.31361100000001</v>
      </c>
      <c r="L114" s="83"/>
      <c r="M114" s="197">
        <f>F114*'2. Emissions Units &amp; Activities'!K$26*(1-$E114)</f>
        <v>0.43521750000000003</v>
      </c>
      <c r="N114" s="197">
        <f>F114*'2. Emissions Units &amp; Activities'!L$26*(1-$E114)</f>
        <v>0.65282625000000005</v>
      </c>
      <c r="O114" s="83"/>
    </row>
    <row r="115" spans="1:15" x14ac:dyDescent="0.25">
      <c r="A115" s="79" t="s">
        <v>1373</v>
      </c>
      <c r="B115" s="100" t="s">
        <v>443</v>
      </c>
      <c r="C115" s="81" t="str">
        <f>IFERROR(IF(B115="No CAS","",INDEX('DEQ Pollutant List'!$C$7:$C$611,MATCH('3. Pollutant Emissions - EF'!B115,'DEQ Pollutant List'!$B$7:$B$611,0))),"")</f>
        <v>Formaldehyde</v>
      </c>
      <c r="D115" s="115">
        <f>IFERROR(IF(OR($B115="",$B115="No CAS"),INDEX('DEQ Pollutant List'!$A$7:$A$611,MATCH($C115,'DEQ Pollutant List'!$C$7:$C$611,0)),INDEX('DEQ Pollutant List'!$A$7:$A$611,MATCH($B115,'DEQ Pollutant List'!$B$7:$B$611,0))),"")</f>
        <v>250</v>
      </c>
      <c r="E115" s="101">
        <v>0</v>
      </c>
      <c r="F115" s="202">
        <v>3.6018000000000005E-3</v>
      </c>
      <c r="G115" s="202"/>
      <c r="H115" s="83" t="s">
        <v>1449</v>
      </c>
      <c r="I115" s="104" t="s">
        <v>1443</v>
      </c>
      <c r="J115" s="197">
        <f>F115*'2. Emissions Units &amp; Activities'!H$26*(1-$E115)</f>
        <v>2.3152370400000004</v>
      </c>
      <c r="K115" s="197">
        <f>F115*'2. Emissions Units &amp; Activities'!I$26*(1-$E115)</f>
        <v>15.170781600000002</v>
      </c>
      <c r="L115" s="83"/>
      <c r="M115" s="197">
        <f>F115*'2. Emissions Units &amp; Activities'!K$26*(1-$E115)</f>
        <v>3.6018000000000008E-2</v>
      </c>
      <c r="N115" s="197">
        <f>F115*'2. Emissions Units &amp; Activities'!L$26*(1-$E115)</f>
        <v>5.4027000000000006E-2</v>
      </c>
      <c r="O115" s="83"/>
    </row>
    <row r="116" spans="1:15" x14ac:dyDescent="0.25">
      <c r="A116" s="79" t="s">
        <v>1373</v>
      </c>
      <c r="B116" s="100" t="s">
        <v>581</v>
      </c>
      <c r="C116" s="81" t="str">
        <f>IFERROR(IF(B116="No CAS","",INDEX('DEQ Pollutant List'!$C$7:$C$611,MATCH('3. Pollutant Emissions - EF'!B116,'DEQ Pollutant List'!$B$7:$B$611,0))),"")</f>
        <v>Naphthalene</v>
      </c>
      <c r="D116" s="115">
        <f>IFERROR(IF(OR($B116="",$B116="No CAS"),INDEX('DEQ Pollutant List'!$A$7:$A$611,MATCH($C116,'DEQ Pollutant List'!$C$7:$C$611,0)),INDEX('DEQ Pollutant List'!$A$7:$A$611,MATCH($B116,'DEQ Pollutant List'!$B$7:$B$611,0))),"")</f>
        <v>428</v>
      </c>
      <c r="E116" s="101">
        <v>0</v>
      </c>
      <c r="F116" s="202">
        <v>4.202100000000001E-2</v>
      </c>
      <c r="G116" s="202"/>
      <c r="H116" s="83" t="s">
        <v>1449</v>
      </c>
      <c r="I116" s="104" t="s">
        <v>1443</v>
      </c>
      <c r="J116" s="197">
        <f>F116*'2. Emissions Units &amp; Activities'!H$26*(1-$E116)</f>
        <v>27.01109880000001</v>
      </c>
      <c r="K116" s="197">
        <f>F116*'2. Emissions Units &amp; Activities'!I$26*(1-$E116)</f>
        <v>176.99245200000004</v>
      </c>
      <c r="L116" s="83"/>
      <c r="M116" s="197">
        <f>F116*'2. Emissions Units &amp; Activities'!K$26*(1-$E116)</f>
        <v>0.42021000000000008</v>
      </c>
      <c r="N116" s="197">
        <f>F116*'2. Emissions Units &amp; Activities'!L$26*(1-$E116)</f>
        <v>0.63031500000000018</v>
      </c>
      <c r="O116" s="83"/>
    </row>
    <row r="117" spans="1:15" x14ac:dyDescent="0.25">
      <c r="A117" s="79" t="s">
        <v>1373</v>
      </c>
      <c r="B117" s="100" t="s">
        <v>693</v>
      </c>
      <c r="C117" s="81" t="str">
        <f>IFERROR(IF(B117="No CAS","",INDEX('DEQ Pollutant List'!$C$7:$C$611,MATCH('3. Pollutant Emissions - EF'!B117,'DEQ Pollutant List'!$B$7:$B$611,0))),"")</f>
        <v>Phenol</v>
      </c>
      <c r="D117" s="115">
        <f>IFERROR(IF(OR($B117="",$B117="No CAS"),INDEX('DEQ Pollutant List'!$A$7:$A$611,MATCH($C117,'DEQ Pollutant List'!$C$7:$C$611,0)),INDEX('DEQ Pollutant List'!$A$7:$A$611,MATCH($B117,'DEQ Pollutant List'!$B$7:$B$611,0))),"")</f>
        <v>497</v>
      </c>
      <c r="E117" s="101">
        <v>0</v>
      </c>
      <c r="F117" s="202">
        <v>9.2746350000000005E-2</v>
      </c>
      <c r="G117" s="202"/>
      <c r="H117" s="83" t="s">
        <v>1449</v>
      </c>
      <c r="I117" s="104" t="s">
        <v>1443</v>
      </c>
      <c r="J117" s="197">
        <f>F117*'2. Emissions Units &amp; Activities'!H$26*(1-$E117)</f>
        <v>59.617353780000009</v>
      </c>
      <c r="K117" s="197">
        <f>F117*'2. Emissions Units &amp; Activities'!I$26*(1-$E117)</f>
        <v>390.64762620000005</v>
      </c>
      <c r="L117" s="83"/>
      <c r="M117" s="197">
        <f>F117*'2. Emissions Units &amp; Activities'!K$26*(1-$E117)</f>
        <v>0.9274635</v>
      </c>
      <c r="N117" s="197">
        <f>F117*'2. Emissions Units &amp; Activities'!L$26*(1-$E117)</f>
        <v>1.39119525</v>
      </c>
      <c r="O117" s="83"/>
    </row>
    <row r="118" spans="1:15" x14ac:dyDescent="0.25">
      <c r="A118" s="79" t="s">
        <v>1373</v>
      </c>
      <c r="B118" s="100" t="s">
        <v>994</v>
      </c>
      <c r="C118" s="81" t="str">
        <f>IFERROR(IF(B118="No CAS","",INDEX('DEQ Pollutant List'!$C$7:$C$611,MATCH('3. Pollutant Emissions - EF'!B118,'DEQ Pollutant List'!$B$7:$B$611,0))),"")</f>
        <v>Toluene</v>
      </c>
      <c r="D118" s="115">
        <f>IFERROR(IF(OR($B118="",$B118="No CAS"),INDEX('DEQ Pollutant List'!$A$7:$A$611,MATCH($C118,'DEQ Pollutant List'!$C$7:$C$611,0)),INDEX('DEQ Pollutant List'!$A$7:$A$611,MATCH($B118,'DEQ Pollutant List'!$B$7:$B$611,0))),"")</f>
        <v>600</v>
      </c>
      <c r="E118" s="101">
        <v>0</v>
      </c>
      <c r="F118" s="202">
        <v>7.203600000000001E-3</v>
      </c>
      <c r="G118" s="202"/>
      <c r="H118" s="83" t="s">
        <v>1449</v>
      </c>
      <c r="I118" s="104" t="s">
        <v>1443</v>
      </c>
      <c r="J118" s="197">
        <f>F118*'2. Emissions Units &amp; Activities'!H$26*(1-$E118)</f>
        <v>4.6304740800000008</v>
      </c>
      <c r="K118" s="197">
        <f>F118*'2. Emissions Units &amp; Activities'!I$26*(1-$E118)</f>
        <v>30.341563200000003</v>
      </c>
      <c r="L118" s="83"/>
      <c r="M118" s="197">
        <f>F118*'2. Emissions Units &amp; Activities'!K$26*(1-$E118)</f>
        <v>7.2036000000000017E-2</v>
      </c>
      <c r="N118" s="197">
        <f>F118*'2. Emissions Units &amp; Activities'!L$26*(1-$E118)</f>
        <v>0.10805400000000001</v>
      </c>
      <c r="O118" s="83"/>
    </row>
    <row r="119" spans="1:15" x14ac:dyDescent="0.25">
      <c r="A119" s="79" t="s">
        <v>1373</v>
      </c>
      <c r="B119" s="100" t="s">
        <v>1071</v>
      </c>
      <c r="C119" s="81" t="str">
        <f>IFERROR(IF(B119="No CAS","",INDEX('DEQ Pollutant List'!$C$7:$C$611,MATCH('3. Pollutant Emissions - EF'!B119,'DEQ Pollutant List'!$B$7:$B$611,0))),"")</f>
        <v>Xylene (mixture), including m-xylene, o-xylene, p-xylene</v>
      </c>
      <c r="D119" s="115">
        <f>IFERROR(IF(OR($B119="",$B119="No CAS"),INDEX('DEQ Pollutant List'!$A$7:$A$611,MATCH($C119,'DEQ Pollutant List'!$C$7:$C$611,0)),INDEX('DEQ Pollutant List'!$A$7:$A$611,MATCH($B119,'DEQ Pollutant List'!$B$7:$B$611,0))),"")</f>
        <v>628</v>
      </c>
      <c r="E119" s="101">
        <v>0</v>
      </c>
      <c r="F119" s="202">
        <v>4.9524750000000005E-3</v>
      </c>
      <c r="G119" s="202"/>
      <c r="H119" s="83" t="s">
        <v>1449</v>
      </c>
      <c r="I119" s="104" t="s">
        <v>1443</v>
      </c>
      <c r="J119" s="197">
        <f>F119*'2. Emissions Units &amp; Activities'!H$26*(1-$E119)</f>
        <v>3.1834509300000007</v>
      </c>
      <c r="K119" s="197">
        <f>F119*'2. Emissions Units &amp; Activities'!I$26*(1-$E119)</f>
        <v>20.859824700000001</v>
      </c>
      <c r="L119" s="83"/>
      <c r="M119" s="197">
        <f>F119*'2. Emissions Units &amp; Activities'!K$26*(1-$E119)</f>
        <v>4.9524750000000006E-2</v>
      </c>
      <c r="N119" s="197">
        <f>F119*'2. Emissions Units &amp; Activities'!L$26*(1-$E119)</f>
        <v>7.4287125000000009E-2</v>
      </c>
      <c r="O119" s="83"/>
    </row>
    <row r="120" spans="1:15" x14ac:dyDescent="0.25">
      <c r="A120" s="79" t="s">
        <v>1373</v>
      </c>
      <c r="B120" s="100" t="s">
        <v>1044</v>
      </c>
      <c r="C120" s="81" t="str">
        <f>IFERROR(IF(B120="No CAS","",INDEX('DEQ Pollutant List'!$C$7:$C$611,MATCH('3. Pollutant Emissions - EF'!B120,'DEQ Pollutant List'!$B$7:$B$611,0))),"")</f>
        <v>1,2,4-Trimethylbenzene</v>
      </c>
      <c r="D120" s="115"/>
      <c r="E120" s="101">
        <v>0</v>
      </c>
      <c r="F120" s="202">
        <v>2.1910949999999998E-2</v>
      </c>
      <c r="G120" s="202"/>
      <c r="H120" s="83" t="s">
        <v>1449</v>
      </c>
      <c r="I120" s="104" t="s">
        <v>1443</v>
      </c>
      <c r="J120" s="197">
        <f>F120*'2. Emissions Units &amp; Activities'!H$26*(1-$E120)</f>
        <v>14.084358660000001</v>
      </c>
      <c r="K120" s="197">
        <f>F120*'2. Emissions Units &amp; Activities'!I$26*(1-$E120)</f>
        <v>92.288921399999992</v>
      </c>
      <c r="L120" s="83"/>
      <c r="M120" s="197">
        <f>F120*'2. Emissions Units &amp; Activities'!K$26*(1-$E120)</f>
        <v>0.21910949999999998</v>
      </c>
      <c r="N120" s="197">
        <f>F120*'2. Emissions Units &amp; Activities'!L$26*(1-$E120)</f>
        <v>0.32866424999999999</v>
      </c>
      <c r="O120" s="83"/>
    </row>
    <row r="121" spans="1:15" x14ac:dyDescent="0.25">
      <c r="A121" s="79" t="s">
        <v>1373</v>
      </c>
      <c r="B121" s="100" t="s">
        <v>241</v>
      </c>
      <c r="C121" s="81" t="str">
        <f>IFERROR(IF(B121="No CAS","",INDEX('DEQ Pollutant List'!$C$7:$C$611,MATCH('3. Pollutant Emissions - EF'!B121,'DEQ Pollutant List'!$B$7:$B$611,0))),"")</f>
        <v>Cresols (mixture), including m-cresol, o-cresol, p-cresol</v>
      </c>
      <c r="D121" s="115"/>
      <c r="E121" s="101">
        <v>0</v>
      </c>
      <c r="F121" s="202">
        <v>3.9019500000000004E-3</v>
      </c>
      <c r="G121" s="202"/>
      <c r="H121" s="83" t="s">
        <v>1449</v>
      </c>
      <c r="I121" s="104" t="s">
        <v>1443</v>
      </c>
      <c r="J121" s="197">
        <f>F121*'2. Emissions Units &amp; Activities'!H$26*(1-$E121)</f>
        <v>2.5081734600000005</v>
      </c>
      <c r="K121" s="197">
        <f>F121*'2. Emissions Units &amp; Activities'!I$26*(1-$E121)</f>
        <v>16.435013400000003</v>
      </c>
      <c r="L121" s="83"/>
      <c r="M121" s="197">
        <f>F121*'2. Emissions Units &amp; Activities'!K$26*(1-$E121)</f>
        <v>3.9019500000000006E-2</v>
      </c>
      <c r="N121" s="197">
        <f>F121*'2. Emissions Units &amp; Activities'!L$26*(1-$E121)</f>
        <v>5.8529250000000005E-2</v>
      </c>
      <c r="O121" s="83"/>
    </row>
    <row r="122" spans="1:15" x14ac:dyDescent="0.25">
      <c r="A122" s="79" t="s">
        <v>1374</v>
      </c>
      <c r="B122" s="100" t="s">
        <v>18</v>
      </c>
      <c r="C122" s="81" t="str">
        <f>IFERROR(IF(B122="No CAS","",INDEX('DEQ Pollutant List'!$C$7:$C$611,MATCH('3. Pollutant Emissions - EF'!B122,'DEQ Pollutant List'!$B$7:$B$611,0))),"")</f>
        <v>Acetone</v>
      </c>
      <c r="D122" s="115"/>
      <c r="E122" s="101">
        <v>0</v>
      </c>
      <c r="F122" s="202">
        <v>5.0024999999999989E-5</v>
      </c>
      <c r="G122" s="202"/>
      <c r="H122" s="83" t="s">
        <v>1449</v>
      </c>
      <c r="I122" s="104" t="s">
        <v>1444</v>
      </c>
      <c r="J122" s="197">
        <f>F122*'2. Emissions Units &amp; Activities'!H$27*(1-$E122)</f>
        <v>3.2156069999999995E-2</v>
      </c>
      <c r="K122" s="197">
        <f>F122*'2. Emissions Units &amp; Activities'!I$27*(1-$E122)</f>
        <v>0.21070529999999996</v>
      </c>
      <c r="L122" s="83"/>
      <c r="M122" s="197">
        <f>F122*'2. Emissions Units &amp; Activities'!K$27*(1-$E122)</f>
        <v>5.0024999999999994E-4</v>
      </c>
      <c r="N122" s="197">
        <f>F122*'2. Emissions Units &amp; Activities'!L$27*(1-$E122)</f>
        <v>7.5037499999999985E-4</v>
      </c>
      <c r="O122" s="83"/>
    </row>
    <row r="123" spans="1:15" x14ac:dyDescent="0.25">
      <c r="A123" s="79" t="s">
        <v>1374</v>
      </c>
      <c r="B123" s="100" t="s">
        <v>98</v>
      </c>
      <c r="C123" s="81" t="str">
        <f>IFERROR(IF(B123="No CAS","",INDEX('DEQ Pollutant List'!$C$7:$C$611,MATCH('3. Pollutant Emissions - EF'!B123,'DEQ Pollutant List'!$B$7:$B$611,0))),"")</f>
        <v>Benzene</v>
      </c>
      <c r="D123" s="115"/>
      <c r="E123" s="101">
        <v>0</v>
      </c>
      <c r="F123" s="202">
        <v>4.8357499999999989E-3</v>
      </c>
      <c r="G123" s="202"/>
      <c r="H123" s="83" t="s">
        <v>1449</v>
      </c>
      <c r="I123" s="104" t="s">
        <v>1444</v>
      </c>
      <c r="J123" s="197">
        <f>F123*'2. Emissions Units &amp; Activities'!H$27*(1-$E123)</f>
        <v>3.1084200999999996</v>
      </c>
      <c r="K123" s="197">
        <f>F123*'2. Emissions Units &amp; Activities'!I$27*(1-$E123)</f>
        <v>20.368178999999994</v>
      </c>
      <c r="L123" s="83"/>
      <c r="M123" s="197">
        <f>F123*'2. Emissions Units &amp; Activities'!K$27*(1-$E123)</f>
        <v>4.8357499999999991E-2</v>
      </c>
      <c r="N123" s="197">
        <f>F123*'2. Emissions Units &amp; Activities'!L$27*(1-$E123)</f>
        <v>7.2536249999999983E-2</v>
      </c>
      <c r="O123" s="83"/>
    </row>
    <row r="124" spans="1:15" x14ac:dyDescent="0.25">
      <c r="A124" s="79" t="s">
        <v>1374</v>
      </c>
      <c r="B124" s="100" t="s">
        <v>443</v>
      </c>
      <c r="C124" s="81" t="str">
        <f>IFERROR(IF(B124="No CAS","",INDEX('DEQ Pollutant List'!$C$7:$C$611,MATCH('3. Pollutant Emissions - EF'!B124,'DEQ Pollutant List'!$B$7:$B$611,0))),"")</f>
        <v>Formaldehyde</v>
      </c>
      <c r="D124" s="115"/>
      <c r="E124" s="101">
        <v>0</v>
      </c>
      <c r="F124" s="202">
        <v>4.0019999999999992E-4</v>
      </c>
      <c r="G124" s="202"/>
      <c r="H124" s="83" t="s">
        <v>1449</v>
      </c>
      <c r="I124" s="104" t="s">
        <v>1444</v>
      </c>
      <c r="J124" s="197">
        <f>F124*'2. Emissions Units &amp; Activities'!H$27*(1-$E124)</f>
        <v>0.25724855999999996</v>
      </c>
      <c r="K124" s="197">
        <f>F124*'2. Emissions Units &amp; Activities'!I$27*(1-$E124)</f>
        <v>1.6856423999999997</v>
      </c>
      <c r="L124" s="83"/>
      <c r="M124" s="197">
        <f>F124*'2. Emissions Units &amp; Activities'!K$27*(1-$E124)</f>
        <v>4.0019999999999995E-3</v>
      </c>
      <c r="N124" s="197">
        <f>F124*'2. Emissions Units &amp; Activities'!L$27*(1-$E124)</f>
        <v>6.0029999999999988E-3</v>
      </c>
      <c r="O124" s="83"/>
    </row>
    <row r="125" spans="1:15" x14ac:dyDescent="0.25">
      <c r="A125" s="79" t="s">
        <v>1374</v>
      </c>
      <c r="B125" s="100" t="s">
        <v>581</v>
      </c>
      <c r="C125" s="81" t="str">
        <f>IFERROR(IF(B125="No CAS","",INDEX('DEQ Pollutant List'!$C$7:$C$611,MATCH('3. Pollutant Emissions - EF'!B125,'DEQ Pollutant List'!$B$7:$B$611,0))),"")</f>
        <v>Naphthalene</v>
      </c>
      <c r="D125" s="115"/>
      <c r="E125" s="101">
        <v>0</v>
      </c>
      <c r="F125" s="202">
        <v>4.6689999999999995E-3</v>
      </c>
      <c r="G125" s="202"/>
      <c r="H125" s="83" t="s">
        <v>1449</v>
      </c>
      <c r="I125" s="104" t="s">
        <v>1444</v>
      </c>
      <c r="J125" s="197">
        <f>F125*'2. Emissions Units &amp; Activities'!H$27*(1-$E125)</f>
        <v>3.0012332000000002</v>
      </c>
      <c r="K125" s="197">
        <f>F125*'2. Emissions Units &amp; Activities'!I$27*(1-$E125)</f>
        <v>19.665827999999998</v>
      </c>
      <c r="L125" s="83"/>
      <c r="M125" s="197">
        <f>F125*'2. Emissions Units &amp; Activities'!K$27*(1-$E125)</f>
        <v>4.6689999999999995E-2</v>
      </c>
      <c r="N125" s="197">
        <f>F125*'2. Emissions Units &amp; Activities'!L$27*(1-$E125)</f>
        <v>7.0034999999999986E-2</v>
      </c>
      <c r="O125" s="83"/>
    </row>
    <row r="126" spans="1:15" x14ac:dyDescent="0.25">
      <c r="A126" s="79" t="s">
        <v>1374</v>
      </c>
      <c r="B126" s="100" t="s">
        <v>693</v>
      </c>
      <c r="C126" s="81" t="str">
        <f>IFERROR(IF(B126="No CAS","",INDEX('DEQ Pollutant List'!$C$7:$C$611,MATCH('3. Pollutant Emissions - EF'!B126,'DEQ Pollutant List'!$B$7:$B$611,0))),"")</f>
        <v>Phenol</v>
      </c>
      <c r="D126" s="115"/>
      <c r="E126" s="101">
        <v>0</v>
      </c>
      <c r="F126" s="202">
        <v>1.0305149999999999E-2</v>
      </c>
      <c r="G126" s="202"/>
      <c r="H126" s="83" t="s">
        <v>1449</v>
      </c>
      <c r="I126" s="104" t="s">
        <v>1444</v>
      </c>
      <c r="J126" s="197">
        <f>F126*'2. Emissions Units &amp; Activities'!H$27*(1-$E126)</f>
        <v>6.6241504200000003</v>
      </c>
      <c r="K126" s="197">
        <f>F126*'2. Emissions Units &amp; Activities'!I$27*(1-$E126)</f>
        <v>43.405291799999993</v>
      </c>
      <c r="L126" s="83"/>
      <c r="M126" s="197">
        <f>F126*'2. Emissions Units &amp; Activities'!K$27*(1-$E126)</f>
        <v>0.10305149999999999</v>
      </c>
      <c r="N126" s="197">
        <f>F126*'2. Emissions Units &amp; Activities'!L$27*(1-$E126)</f>
        <v>0.15457725</v>
      </c>
      <c r="O126" s="83"/>
    </row>
    <row r="127" spans="1:15" x14ac:dyDescent="0.25">
      <c r="A127" s="79" t="s">
        <v>1374</v>
      </c>
      <c r="B127" s="100" t="s">
        <v>994</v>
      </c>
      <c r="C127" s="81" t="str">
        <f>IFERROR(IF(B127="No CAS","",INDEX('DEQ Pollutant List'!$C$7:$C$611,MATCH('3. Pollutant Emissions - EF'!B127,'DEQ Pollutant List'!$B$7:$B$611,0))),"")</f>
        <v>Toluene</v>
      </c>
      <c r="D127" s="115"/>
      <c r="E127" s="101">
        <v>0</v>
      </c>
      <c r="F127" s="202">
        <v>8.0039999999999983E-4</v>
      </c>
      <c r="G127" s="202"/>
      <c r="H127" s="83" t="s">
        <v>1449</v>
      </c>
      <c r="I127" s="104" t="s">
        <v>1444</v>
      </c>
      <c r="J127" s="197">
        <f>F127*'2. Emissions Units &amp; Activities'!H$27*(1-$E127)</f>
        <v>0.51449711999999992</v>
      </c>
      <c r="K127" s="197">
        <f>F127*'2. Emissions Units &amp; Activities'!I$27*(1-$E127)</f>
        <v>3.3712847999999993</v>
      </c>
      <c r="L127" s="83"/>
      <c r="M127" s="197">
        <f>F127*'2. Emissions Units &amp; Activities'!K$27*(1-$E127)</f>
        <v>8.003999999999999E-3</v>
      </c>
      <c r="N127" s="197">
        <f>F127*'2. Emissions Units &amp; Activities'!L$27*(1-$E127)</f>
        <v>1.2005999999999998E-2</v>
      </c>
      <c r="O127" s="83"/>
    </row>
    <row r="128" spans="1:15" x14ac:dyDescent="0.25">
      <c r="A128" s="79" t="s">
        <v>1374</v>
      </c>
      <c r="B128" s="100" t="s">
        <v>1071</v>
      </c>
      <c r="C128" s="81" t="str">
        <f>IFERROR(IF(B128="No CAS","",INDEX('DEQ Pollutant List'!$C$7:$C$611,MATCH('3. Pollutant Emissions - EF'!B128,'DEQ Pollutant List'!$B$7:$B$611,0))),"")</f>
        <v>Xylene (mixture), including m-xylene, o-xylene, p-xylene</v>
      </c>
      <c r="D128" s="115"/>
      <c r="E128" s="101">
        <v>0</v>
      </c>
      <c r="F128" s="202">
        <v>5.5027499999999992E-4</v>
      </c>
      <c r="G128" s="202"/>
      <c r="H128" s="83" t="s">
        <v>1449</v>
      </c>
      <c r="I128" s="104" t="s">
        <v>1444</v>
      </c>
      <c r="J128" s="197">
        <f>F128*'2. Emissions Units &amp; Activities'!H$27*(1-$E128)</f>
        <v>0.35371676999999996</v>
      </c>
      <c r="K128" s="197">
        <f>F128*'2. Emissions Units &amp; Activities'!I$27*(1-$E128)</f>
        <v>2.3177582999999995</v>
      </c>
      <c r="L128" s="83"/>
      <c r="M128" s="197">
        <f>F128*'2. Emissions Units &amp; Activities'!K$27*(1-$E128)</f>
        <v>5.502749999999999E-3</v>
      </c>
      <c r="N128" s="197">
        <f>F128*'2. Emissions Units &amp; Activities'!L$27*(1-$E128)</f>
        <v>8.2541249999999993E-3</v>
      </c>
      <c r="O128" s="83"/>
    </row>
    <row r="129" spans="1:15" x14ac:dyDescent="0.25">
      <c r="A129" s="79" t="s">
        <v>1374</v>
      </c>
      <c r="B129" s="100" t="s">
        <v>1044</v>
      </c>
      <c r="C129" s="81" t="str">
        <f>IFERROR(IF(B129="No CAS","",INDEX('DEQ Pollutant List'!$C$7:$C$611,MATCH('3. Pollutant Emissions - EF'!B129,'DEQ Pollutant List'!$B$7:$B$611,0))),"")</f>
        <v>1,2,4-Trimethylbenzene</v>
      </c>
      <c r="D129" s="115"/>
      <c r="E129" s="101">
        <v>0</v>
      </c>
      <c r="F129" s="202">
        <v>2.4345499999999997E-3</v>
      </c>
      <c r="G129" s="202"/>
      <c r="H129" s="83" t="s">
        <v>1449</v>
      </c>
      <c r="I129" s="104" t="s">
        <v>1444</v>
      </c>
      <c r="J129" s="197">
        <f>F129*'2. Emissions Units &amp; Activities'!H$27*(1-$E129)</f>
        <v>1.56492874</v>
      </c>
      <c r="K129" s="197">
        <f>F129*'2. Emissions Units &amp; Activities'!I$27*(1-$E129)</f>
        <v>10.254324599999999</v>
      </c>
      <c r="L129" s="83"/>
      <c r="M129" s="197">
        <f>F129*'2. Emissions Units &amp; Activities'!K$27*(1-$E129)</f>
        <v>2.4345499999999999E-2</v>
      </c>
      <c r="N129" s="197">
        <f>F129*'2. Emissions Units &amp; Activities'!L$27*(1-$E129)</f>
        <v>3.6518249999999995E-2</v>
      </c>
      <c r="O129" s="83"/>
    </row>
    <row r="130" spans="1:15" x14ac:dyDescent="0.25">
      <c r="A130" s="79" t="s">
        <v>1374</v>
      </c>
      <c r="B130" s="100" t="s">
        <v>241</v>
      </c>
      <c r="C130" s="81" t="str">
        <f>IFERROR(IF(B130="No CAS","",INDEX('DEQ Pollutant List'!$C$7:$C$611,MATCH('3. Pollutant Emissions - EF'!B130,'DEQ Pollutant List'!$B$7:$B$611,0))),"")</f>
        <v>Cresols (mixture), including m-cresol, o-cresol, p-cresol</v>
      </c>
      <c r="D130" s="115"/>
      <c r="E130" s="101">
        <v>0</v>
      </c>
      <c r="F130" s="202">
        <v>4.3354999999999994E-4</v>
      </c>
      <c r="G130" s="202"/>
      <c r="H130" s="83" t="s">
        <v>1449</v>
      </c>
      <c r="I130" s="104" t="s">
        <v>1444</v>
      </c>
      <c r="J130" s="197">
        <f>F130*'2. Emissions Units &amp; Activities'!H$27*(1-$E130)</f>
        <v>0.27868593999999997</v>
      </c>
      <c r="K130" s="197">
        <f>F130*'2. Emissions Units &amp; Activities'!I$27*(1-$E130)</f>
        <v>1.8261125999999996</v>
      </c>
      <c r="L130" s="83"/>
      <c r="M130" s="197">
        <f>F130*'2. Emissions Units &amp; Activities'!K$27*(1-$E130)</f>
        <v>4.3354999999999991E-3</v>
      </c>
      <c r="N130" s="197">
        <f>F130*'2. Emissions Units &amp; Activities'!L$27*(1-$E130)</f>
        <v>6.5032499999999995E-3</v>
      </c>
      <c r="O130" s="83"/>
    </row>
    <row r="131" spans="1:15" x14ac:dyDescent="0.25">
      <c r="A131" s="79" t="s">
        <v>1378</v>
      </c>
      <c r="B131" s="100" t="s">
        <v>230</v>
      </c>
      <c r="C131" s="81" t="str">
        <f>IFERROR(IF(B131="No CAS","",INDEX('DEQ Pollutant List'!$C$7:$C$611,MATCH('3. Pollutant Emissions - EF'!B131,'DEQ Pollutant List'!$B$7:$B$611,0))),"")</f>
        <v>Chromium VI, chromate and dichromate particulate</v>
      </c>
      <c r="D131" s="115"/>
      <c r="E131" s="101">
        <v>0</v>
      </c>
      <c r="F131" s="202">
        <v>1.5279000000000003E-4</v>
      </c>
      <c r="G131" s="202">
        <v>3.1316999999999998E-4</v>
      </c>
      <c r="H131" s="83" t="s">
        <v>1397</v>
      </c>
      <c r="I131" s="104" t="s">
        <v>1492</v>
      </c>
      <c r="J131" s="197">
        <f>F131*'2. Emissions Units &amp; Activities'!H$28*(1-$E131)</f>
        <v>9.8213412000000028E-2</v>
      </c>
      <c r="K131" s="197">
        <f>F131*'2. Emissions Units &amp; Activities'!I$28*(1-$E131)</f>
        <v>0.64355148000000018</v>
      </c>
      <c r="L131" s="83"/>
      <c r="M131" s="197">
        <f>G131*'2. Emissions Units &amp; Activities'!K$28*(1-$E131)</f>
        <v>3.1316999999999998E-3</v>
      </c>
      <c r="N131" s="197">
        <f>G131*'2. Emissions Units &amp; Activities'!L$28*(1-$E131)</f>
        <v>4.69755E-3</v>
      </c>
      <c r="O131" s="83"/>
    </row>
    <row r="132" spans="1:15" x14ac:dyDescent="0.25">
      <c r="A132" s="79" t="s">
        <v>1378</v>
      </c>
      <c r="B132" s="100" t="s">
        <v>236</v>
      </c>
      <c r="C132" s="81" t="str">
        <f>IFERROR(IF(B132="No CAS","",INDEX('DEQ Pollutant List'!$C$7:$C$611,MATCH('3. Pollutant Emissions - EF'!B132,'DEQ Pollutant List'!$B$7:$B$611,0))),"")</f>
        <v>Copper and compounds</v>
      </c>
      <c r="D132" s="115"/>
      <c r="E132" s="101">
        <v>0</v>
      </c>
      <c r="F132" s="202">
        <v>5.775E-4</v>
      </c>
      <c r="G132" s="202">
        <v>1.1825E-3</v>
      </c>
      <c r="H132" s="83" t="s">
        <v>1397</v>
      </c>
      <c r="I132" s="104" t="s">
        <v>1493</v>
      </c>
      <c r="J132" s="197">
        <f>F132*'2. Emissions Units &amp; Activities'!H$28*(1-$E132)</f>
        <v>0.37121700000000002</v>
      </c>
      <c r="K132" s="197">
        <f>F132*'2. Emissions Units &amp; Activities'!I$28*(1-$E132)</f>
        <v>2.4324300000000001</v>
      </c>
      <c r="L132" s="83"/>
      <c r="M132" s="197">
        <f>G132*'2. Emissions Units &amp; Activities'!K$28*(1-$E132)</f>
        <v>1.1824999999999999E-2</v>
      </c>
      <c r="N132" s="197">
        <f>G132*'2. Emissions Units &amp; Activities'!L$28*(1-$E132)</f>
        <v>1.77375E-2</v>
      </c>
      <c r="O132" s="83"/>
    </row>
    <row r="133" spans="1:15" x14ac:dyDescent="0.25">
      <c r="A133" s="79" t="s">
        <v>1378</v>
      </c>
      <c r="B133" s="100" t="s">
        <v>512</v>
      </c>
      <c r="C133" s="81" t="str">
        <f>IFERROR(IF(B133="No CAS","",INDEX('DEQ Pollutant List'!$C$7:$C$611,MATCH('3. Pollutant Emissions - EF'!B133,'DEQ Pollutant List'!$B$7:$B$611,0))),"")</f>
        <v>Lead and compounds</v>
      </c>
      <c r="D133" s="115"/>
      <c r="E133" s="101">
        <v>0</v>
      </c>
      <c r="F133" s="202">
        <v>0</v>
      </c>
      <c r="G133" s="202">
        <v>4.4600708871479356E-7</v>
      </c>
      <c r="H133" s="83" t="s">
        <v>1397</v>
      </c>
      <c r="I133" s="104" t="s">
        <v>1493</v>
      </c>
      <c r="J133" s="197">
        <f>F133*'2. Emissions Units &amp; Activities'!H$28*(1-$E133)</f>
        <v>0</v>
      </c>
      <c r="K133" s="197">
        <f>F133*'2. Emissions Units &amp; Activities'!I$28*(1-$E133)</f>
        <v>0</v>
      </c>
      <c r="L133" s="83"/>
      <c r="M133" s="197">
        <f>G133*'2. Emissions Units &amp; Activities'!K$28*(1-$E133)</f>
        <v>4.4600708871479358E-6</v>
      </c>
      <c r="N133" s="197">
        <f>G133*'2. Emissions Units &amp; Activities'!L$28*(1-$E133)</f>
        <v>6.6901063307219037E-6</v>
      </c>
      <c r="O133" s="83"/>
    </row>
    <row r="134" spans="1:15" x14ac:dyDescent="0.25">
      <c r="A134" s="79" t="s">
        <v>1378</v>
      </c>
      <c r="B134" s="100" t="s">
        <v>518</v>
      </c>
      <c r="C134" s="81" t="str">
        <f>IFERROR(IF(B134="No CAS","",INDEX('DEQ Pollutant List'!$C$7:$C$611,MATCH('3. Pollutant Emissions - EF'!B134,'DEQ Pollutant List'!$B$7:$B$611,0))),"")</f>
        <v>Manganese and compounds</v>
      </c>
      <c r="D134" s="115"/>
      <c r="E134" s="101">
        <v>0</v>
      </c>
      <c r="F134" s="202">
        <v>2.2000000000000006E-3</v>
      </c>
      <c r="G134" s="202">
        <v>2.2000000000000001E-3</v>
      </c>
      <c r="H134" s="83" t="s">
        <v>1397</v>
      </c>
      <c r="I134" s="104" t="s">
        <v>1493</v>
      </c>
      <c r="J134" s="197">
        <f>F134*'2. Emissions Units &amp; Activities'!H$28*(1-$E134)</f>
        <v>1.4141600000000005</v>
      </c>
      <c r="K134" s="197">
        <f>F134*'2. Emissions Units &amp; Activities'!I$28*(1-$E134)</f>
        <v>9.2664000000000026</v>
      </c>
      <c r="L134" s="83"/>
      <c r="M134" s="197">
        <f>G134*'2. Emissions Units &amp; Activities'!K$28*(1-$E134)</f>
        <v>2.2000000000000002E-2</v>
      </c>
      <c r="N134" s="197">
        <f>G134*'2. Emissions Units &amp; Activities'!L$28*(1-$E134)</f>
        <v>3.3000000000000002E-2</v>
      </c>
      <c r="O134" s="83"/>
    </row>
    <row r="135" spans="1:15" x14ac:dyDescent="0.25">
      <c r="A135" s="79" t="s">
        <v>1378</v>
      </c>
      <c r="B135" s="100">
        <v>365</v>
      </c>
      <c r="C135" s="81" t="str">
        <f>IFERROR(IF(B135="No CAS","",INDEX('DEQ Pollutant List'!$C$7:$C$611,MATCH('3. Pollutant Emissions - EF'!B135,'DEQ Pollutant List'!$B$7:$B$611,0))),"")</f>
        <v>Nickel compounds, insoluble</v>
      </c>
      <c r="D135" s="115"/>
      <c r="E135" s="101">
        <v>0</v>
      </c>
      <c r="F135" s="202">
        <v>3.7400000000000003E-3</v>
      </c>
      <c r="G135" s="202">
        <v>5.1700000000000001E-3</v>
      </c>
      <c r="H135" s="83" t="s">
        <v>1397</v>
      </c>
      <c r="I135" s="104" t="s">
        <v>1493</v>
      </c>
      <c r="J135" s="197">
        <f>F135*'2. Emissions Units &amp; Activities'!H$28*(1-$E135)</f>
        <v>2.4040720000000002</v>
      </c>
      <c r="K135" s="197">
        <f>F135*'2. Emissions Units &amp; Activities'!I$28*(1-$E135)</f>
        <v>15.752880000000001</v>
      </c>
      <c r="L135" s="83"/>
      <c r="M135" s="197">
        <f>G135*'2. Emissions Units &amp; Activities'!K$28*(1-$E135)</f>
        <v>5.1700000000000003E-2</v>
      </c>
      <c r="N135" s="197">
        <f>G135*'2. Emissions Units &amp; Activities'!L$28*(1-$E135)</f>
        <v>7.7550000000000008E-2</v>
      </c>
      <c r="O135" s="83"/>
    </row>
    <row r="136" spans="1:15" x14ac:dyDescent="0.25">
      <c r="A136" s="79" t="s">
        <v>1378</v>
      </c>
      <c r="B136" s="100" t="s">
        <v>1055</v>
      </c>
      <c r="C136" s="81" t="str">
        <f>IFERROR(IF(B136="No CAS","",INDEX('DEQ Pollutant List'!$C$7:$C$611,MATCH('3. Pollutant Emissions - EF'!B136,'DEQ Pollutant List'!$B$7:$B$611,0))),"")</f>
        <v>Vanadium (fume or dust)</v>
      </c>
      <c r="D136" s="115"/>
      <c r="E136" s="101">
        <v>0</v>
      </c>
      <c r="F136" s="202">
        <v>9.8999999999999994E-5</v>
      </c>
      <c r="G136" s="202">
        <v>9.8999999999999994E-5</v>
      </c>
      <c r="H136" s="83" t="s">
        <v>1397</v>
      </c>
      <c r="I136" s="104" t="s">
        <v>1493</v>
      </c>
      <c r="J136" s="197">
        <f>F136*'2. Emissions Units &amp; Activities'!H$28*(1-$E136)</f>
        <v>6.3637200000000005E-2</v>
      </c>
      <c r="K136" s="197">
        <f>F136*'2. Emissions Units &amp; Activities'!I$28*(1-$E136)</f>
        <v>0.41698799999999997</v>
      </c>
      <c r="L136" s="83"/>
      <c r="M136" s="197">
        <f>G136*'2. Emissions Units &amp; Activities'!K$28*(1-$E136)</f>
        <v>9.8999999999999999E-4</v>
      </c>
      <c r="N136" s="197">
        <f>G136*'2. Emissions Units &amp; Activities'!L$28*(1-$E136)</f>
        <v>1.485E-3</v>
      </c>
      <c r="O136" s="83"/>
    </row>
    <row r="137" spans="1:15" x14ac:dyDescent="0.25">
      <c r="A137" s="79" t="s">
        <v>1378</v>
      </c>
      <c r="B137" s="100" t="s">
        <v>575</v>
      </c>
      <c r="C137" s="81" t="str">
        <f>IFERROR(IF(B137="No CAS","",INDEX('DEQ Pollutant List'!$C$7:$C$611,MATCH('3. Pollutant Emissions - EF'!B137,'DEQ Pollutant List'!$B$7:$B$611,0))),"")</f>
        <v>Molybdenum trioxide</v>
      </c>
      <c r="D137" s="115"/>
      <c r="E137" s="101">
        <v>0</v>
      </c>
      <c r="F137" s="202">
        <v>1.5594125065138092E-3</v>
      </c>
      <c r="G137" s="202">
        <v>2.8630483585200621E-3</v>
      </c>
      <c r="H137" s="83" t="s">
        <v>1397</v>
      </c>
      <c r="I137" s="104" t="s">
        <v>1493</v>
      </c>
      <c r="J137" s="197">
        <f>F137*'2. Emissions Units &amp; Activities'!H$28*(1-$E137)</f>
        <v>1.0023903591870766</v>
      </c>
      <c r="K137" s="197">
        <f>F137*'2. Emissions Units &amp; Activities'!I$28*(1-$E137)</f>
        <v>6.5682454774361645</v>
      </c>
      <c r="L137" s="83"/>
      <c r="M137" s="197">
        <f>G137*'2. Emissions Units &amp; Activities'!K$28*(1-$E137)</f>
        <v>2.8630483585200622E-2</v>
      </c>
      <c r="N137" s="197">
        <f>G137*'2. Emissions Units &amp; Activities'!L$28*(1-$E137)</f>
        <v>4.2945725377800933E-2</v>
      </c>
      <c r="O137" s="83"/>
    </row>
    <row r="138" spans="1:15" x14ac:dyDescent="0.25">
      <c r="A138" s="79" t="s">
        <v>1378</v>
      </c>
      <c r="B138" s="100">
        <v>504</v>
      </c>
      <c r="C138" s="81" t="str">
        <f>IFERROR(IF(B138="No CAS","",INDEX('DEQ Pollutant List'!$C$7:$C$611,MATCH('3. Pollutant Emissions - EF'!B138,'DEQ Pollutant List'!$B$7:$B$611,0))),"")</f>
        <v>Phosphorus and compounds</v>
      </c>
      <c r="D138" s="115"/>
      <c r="E138" s="101">
        <v>0</v>
      </c>
      <c r="F138" s="202">
        <v>1.9249999999999999E-4</v>
      </c>
      <c r="G138" s="202">
        <v>1.9249999999999999E-4</v>
      </c>
      <c r="H138" s="83" t="s">
        <v>1397</v>
      </c>
      <c r="I138" s="104" t="s">
        <v>1493</v>
      </c>
      <c r="J138" s="197">
        <f>F138*'2. Emissions Units &amp; Activities'!H$28*(1-$E138)</f>
        <v>0.123739</v>
      </c>
      <c r="K138" s="197">
        <f>F138*'2. Emissions Units &amp; Activities'!I$28*(1-$E138)</f>
        <v>0.81080999999999992</v>
      </c>
      <c r="L138" s="83"/>
      <c r="M138" s="197">
        <f>G138*'2. Emissions Units &amp; Activities'!K$28*(1-$E138)</f>
        <v>1.9249999999999998E-3</v>
      </c>
      <c r="N138" s="197">
        <f>G138*'2. Emissions Units &amp; Activities'!L$28*(1-$E138)</f>
        <v>2.8874999999999999E-3</v>
      </c>
      <c r="O138" s="83"/>
    </row>
    <row r="139" spans="1:15" x14ac:dyDescent="0.25">
      <c r="A139" s="79" t="s">
        <v>1378</v>
      </c>
      <c r="B139" s="100" t="s">
        <v>40</v>
      </c>
      <c r="C139" s="81" t="str">
        <f>IFERROR(IF(B139="No CAS","",INDEX('DEQ Pollutant List'!$C$7:$C$611,MATCH('3. Pollutant Emissions - EF'!B139,'DEQ Pollutant List'!$B$7:$B$611,0))),"")</f>
        <v>Aluminum and compounds</v>
      </c>
      <c r="D139" s="115"/>
      <c r="E139" s="101">
        <v>0</v>
      </c>
      <c r="F139" s="202">
        <v>4.9499999999999997E-5</v>
      </c>
      <c r="G139" s="202">
        <v>4.9499999999999997E-5</v>
      </c>
      <c r="H139" s="83" t="s">
        <v>1397</v>
      </c>
      <c r="I139" s="104" t="s">
        <v>1493</v>
      </c>
      <c r="J139" s="197">
        <f>F139*'2. Emissions Units &amp; Activities'!H$28*(1-$E139)</f>
        <v>3.1818600000000002E-2</v>
      </c>
      <c r="K139" s="197">
        <f>F139*'2. Emissions Units &amp; Activities'!I$28*(1-$E139)</f>
        <v>0.20849399999999998</v>
      </c>
      <c r="L139" s="83"/>
      <c r="M139" s="197">
        <f>G139*'2. Emissions Units &amp; Activities'!K$28*(1-$E139)</f>
        <v>4.95E-4</v>
      </c>
      <c r="N139" s="197">
        <f>G139*'2. Emissions Units &amp; Activities'!L$28*(1-$E139)</f>
        <v>7.425E-4</v>
      </c>
      <c r="O139" s="83"/>
    </row>
    <row r="140" spans="1:15" x14ac:dyDescent="0.25">
      <c r="A140" s="79" t="s">
        <v>1458</v>
      </c>
      <c r="B140" s="100" t="s">
        <v>230</v>
      </c>
      <c r="C140" s="81" t="str">
        <f>IFERROR(IF(B140="No CAS","",INDEX('DEQ Pollutant List'!$C$7:$C$611,MATCH('3. Pollutant Emissions - EF'!B140,'DEQ Pollutant List'!$B$7:$B$611,0))),"")</f>
        <v>Chromium VI, chromate and dichromate particulate</v>
      </c>
      <c r="D140" s="115"/>
      <c r="E140" s="101">
        <v>0</v>
      </c>
      <c r="F140" s="202">
        <v>1.3890000000000004E-4</v>
      </c>
      <c r="G140" s="202">
        <v>2.8469999999999998E-4</v>
      </c>
      <c r="H140" s="83" t="s">
        <v>1397</v>
      </c>
      <c r="I140" s="104" t="s">
        <v>1494</v>
      </c>
      <c r="J140" s="197">
        <f>F140*'2. Emissions Units &amp; Activities'!H$29*(1-$E140)</f>
        <v>8.9284920000000031E-2</v>
      </c>
      <c r="K140" s="197">
        <f>F140*'2. Emissions Units &amp; Activities'!I$29*(1-$E140)</f>
        <v>0.5850468000000002</v>
      </c>
      <c r="L140" s="83"/>
      <c r="M140" s="197">
        <f>G140*'2. Emissions Units &amp; Activities'!K$29*(1-$E140)</f>
        <v>2.8469999999999997E-3</v>
      </c>
      <c r="N140" s="197">
        <f>G140*'2. Emissions Units &amp; Activities'!L$29*(1-$E140)</f>
        <v>4.2705E-3</v>
      </c>
      <c r="O140" s="83"/>
    </row>
    <row r="141" spans="1:15" x14ac:dyDescent="0.25">
      <c r="A141" s="79" t="s">
        <v>1458</v>
      </c>
      <c r="B141" s="100" t="s">
        <v>236</v>
      </c>
      <c r="C141" s="81" t="str">
        <f>IFERROR(IF(B141="No CAS","",INDEX('DEQ Pollutant List'!$C$7:$C$611,MATCH('3. Pollutant Emissions - EF'!B141,'DEQ Pollutant List'!$B$7:$B$611,0))),"")</f>
        <v>Copper and compounds</v>
      </c>
      <c r="D141" s="115"/>
      <c r="E141" s="101">
        <v>0</v>
      </c>
      <c r="F141" s="202">
        <v>5.2500000000000008E-4</v>
      </c>
      <c r="G141" s="202">
        <v>1.075E-3</v>
      </c>
      <c r="H141" s="83" t="s">
        <v>1397</v>
      </c>
      <c r="I141" s="104" t="s">
        <v>1495</v>
      </c>
      <c r="J141" s="197">
        <f>F141*'2. Emissions Units &amp; Activities'!H$29*(1-$E141)</f>
        <v>0.3374700000000001</v>
      </c>
      <c r="K141" s="197">
        <f>F141*'2. Emissions Units &amp; Activities'!I$29*(1-$E141)</f>
        <v>2.2113000000000005</v>
      </c>
      <c r="L141" s="83"/>
      <c r="M141" s="197">
        <f>G141*'2. Emissions Units &amp; Activities'!K$29*(1-$E141)</f>
        <v>1.0749999999999999E-2</v>
      </c>
      <c r="N141" s="197">
        <f>G141*'2. Emissions Units &amp; Activities'!L$29*(1-$E141)</f>
        <v>1.6125E-2</v>
      </c>
      <c r="O141" s="83"/>
    </row>
    <row r="142" spans="1:15" x14ac:dyDescent="0.25">
      <c r="A142" s="79" t="s">
        <v>1458</v>
      </c>
      <c r="B142" s="100" t="s">
        <v>512</v>
      </c>
      <c r="C142" s="81" t="str">
        <f>IFERROR(IF(B142="No CAS","",INDEX('DEQ Pollutant List'!$C$7:$C$611,MATCH('3. Pollutant Emissions - EF'!B142,'DEQ Pollutant List'!$B$7:$B$611,0))),"")</f>
        <v>Lead and compounds</v>
      </c>
      <c r="D142" s="115"/>
      <c r="E142" s="101">
        <v>0</v>
      </c>
      <c r="F142" s="202">
        <v>0</v>
      </c>
      <c r="G142" s="202">
        <v>4.0546098974072144E-7</v>
      </c>
      <c r="H142" s="83" t="s">
        <v>1397</v>
      </c>
      <c r="I142" s="104" t="s">
        <v>1495</v>
      </c>
      <c r="J142" s="197">
        <f>F142*'2. Emissions Units &amp; Activities'!H$29*(1-$E142)</f>
        <v>0</v>
      </c>
      <c r="K142" s="197">
        <f>F142*'2. Emissions Units &amp; Activities'!I$29*(1-$E142)</f>
        <v>0</v>
      </c>
      <c r="L142" s="83"/>
      <c r="M142" s="197">
        <f>G142*'2. Emissions Units &amp; Activities'!K$29*(1-$E142)</f>
        <v>4.0546098974072144E-6</v>
      </c>
      <c r="N142" s="197">
        <f>G142*'2. Emissions Units &amp; Activities'!L$29*(1-$E142)</f>
        <v>6.0819148461108216E-6</v>
      </c>
      <c r="O142" s="83"/>
    </row>
    <row r="143" spans="1:15" x14ac:dyDescent="0.25">
      <c r="A143" s="79" t="s">
        <v>1458</v>
      </c>
      <c r="B143" s="100" t="s">
        <v>518</v>
      </c>
      <c r="C143" s="81" t="str">
        <f>IFERROR(IF(B143="No CAS","",INDEX('DEQ Pollutant List'!$C$7:$C$611,MATCH('3. Pollutant Emissions - EF'!B143,'DEQ Pollutant List'!$B$7:$B$611,0))),"")</f>
        <v>Manganese and compounds</v>
      </c>
      <c r="D143" s="115"/>
      <c r="E143" s="101">
        <v>0</v>
      </c>
      <c r="F143" s="202">
        <v>2.0000000000000005E-3</v>
      </c>
      <c r="G143" s="202">
        <v>2E-3</v>
      </c>
      <c r="H143" s="83" t="s">
        <v>1397</v>
      </c>
      <c r="I143" s="104" t="s">
        <v>1495</v>
      </c>
      <c r="J143" s="197">
        <f>F143*'2. Emissions Units &amp; Activities'!H$29*(1-$E143)</f>
        <v>1.2856000000000005</v>
      </c>
      <c r="K143" s="197">
        <f>F143*'2. Emissions Units &amp; Activities'!I$29*(1-$E143)</f>
        <v>8.4240000000000013</v>
      </c>
      <c r="L143" s="83"/>
      <c r="M143" s="197">
        <f>G143*'2. Emissions Units &amp; Activities'!K$29*(1-$E143)</f>
        <v>0.02</v>
      </c>
      <c r="N143" s="197">
        <f>G143*'2. Emissions Units &amp; Activities'!L$29*(1-$E143)</f>
        <v>0.03</v>
      </c>
      <c r="O143" s="83"/>
    </row>
    <row r="144" spans="1:15" x14ac:dyDescent="0.25">
      <c r="A144" s="79" t="s">
        <v>1458</v>
      </c>
      <c r="B144" s="100">
        <v>365</v>
      </c>
      <c r="C144" s="81" t="str">
        <f>IFERROR(IF(B144="No CAS","",INDEX('DEQ Pollutant List'!$C$7:$C$611,MATCH('3. Pollutant Emissions - EF'!B144,'DEQ Pollutant List'!$B$7:$B$611,0))),"")</f>
        <v>Nickel compounds, insoluble</v>
      </c>
      <c r="D144" s="115"/>
      <c r="E144" s="101">
        <v>0</v>
      </c>
      <c r="F144" s="202">
        <v>3.4000000000000002E-3</v>
      </c>
      <c r="G144" s="202">
        <v>4.7000000000000002E-3</v>
      </c>
      <c r="H144" s="83" t="s">
        <v>1397</v>
      </c>
      <c r="I144" s="104" t="s">
        <v>1495</v>
      </c>
      <c r="J144" s="197">
        <f>F144*'2. Emissions Units &amp; Activities'!H$29*(1-$E144)</f>
        <v>2.1855200000000004</v>
      </c>
      <c r="K144" s="197">
        <f>F144*'2. Emissions Units &amp; Activities'!I$29*(1-$E144)</f>
        <v>14.3208</v>
      </c>
      <c r="L144" s="83"/>
      <c r="M144" s="197">
        <f>G144*'2. Emissions Units &amp; Activities'!K$29*(1-$E144)</f>
        <v>4.7E-2</v>
      </c>
      <c r="N144" s="197">
        <f>G144*'2. Emissions Units &amp; Activities'!L$29*(1-$E144)</f>
        <v>7.0500000000000007E-2</v>
      </c>
      <c r="O144" s="83"/>
    </row>
    <row r="145" spans="1:15" x14ac:dyDescent="0.25">
      <c r="A145" s="79" t="s">
        <v>1458</v>
      </c>
      <c r="B145" s="100" t="s">
        <v>1055</v>
      </c>
      <c r="C145" s="81" t="str">
        <f>IFERROR(IF(B145="No CAS","",INDEX('DEQ Pollutant List'!$C$7:$C$611,MATCH('3. Pollutant Emissions - EF'!B145,'DEQ Pollutant List'!$B$7:$B$611,0))),"")</f>
        <v>Vanadium (fume or dust)</v>
      </c>
      <c r="D145" s="115"/>
      <c r="E145" s="101">
        <v>0</v>
      </c>
      <c r="F145" s="202">
        <v>9.0000000000000006E-5</v>
      </c>
      <c r="G145" s="202">
        <v>9.0000000000000006E-5</v>
      </c>
      <c r="H145" s="83" t="s">
        <v>1397</v>
      </c>
      <c r="I145" s="104" t="s">
        <v>1495</v>
      </c>
      <c r="J145" s="197">
        <f>F145*'2. Emissions Units &amp; Activities'!H$29*(1-$E145)</f>
        <v>5.7852000000000008E-2</v>
      </c>
      <c r="K145" s="197">
        <f>F145*'2. Emissions Units &amp; Activities'!I$29*(1-$E145)</f>
        <v>0.37908000000000003</v>
      </c>
      <c r="L145" s="83"/>
      <c r="M145" s="197">
        <f>G145*'2. Emissions Units &amp; Activities'!K$29*(1-$E145)</f>
        <v>9.0000000000000008E-4</v>
      </c>
      <c r="N145" s="197">
        <f>G145*'2. Emissions Units &amp; Activities'!L$29*(1-$E145)</f>
        <v>1.3500000000000001E-3</v>
      </c>
      <c r="O145" s="83"/>
    </row>
    <row r="146" spans="1:15" x14ac:dyDescent="0.25">
      <c r="A146" s="79" t="s">
        <v>1458</v>
      </c>
      <c r="B146" s="100" t="s">
        <v>575</v>
      </c>
      <c r="C146" s="81" t="str">
        <f>IFERROR(IF(B146="No CAS","",INDEX('DEQ Pollutant List'!$C$7:$C$611,MATCH('3. Pollutant Emissions - EF'!B146,'DEQ Pollutant List'!$B$7:$B$611,0))),"")</f>
        <v>Molybdenum trioxide</v>
      </c>
      <c r="D146" s="115"/>
      <c r="E146" s="101">
        <v>0</v>
      </c>
      <c r="F146" s="202">
        <v>1.4176477331943721E-3</v>
      </c>
      <c r="G146" s="202">
        <v>2.6027712350182386E-3</v>
      </c>
      <c r="H146" s="83" t="s">
        <v>1397</v>
      </c>
      <c r="I146" s="104" t="s">
        <v>1495</v>
      </c>
      <c r="J146" s="197">
        <f>F146*'2. Emissions Units &amp; Activities'!H$29*(1-$E146)</f>
        <v>0.91126396289734246</v>
      </c>
      <c r="K146" s="197">
        <f>F146*'2. Emissions Units &amp; Activities'!I$29*(1-$E146)</f>
        <v>5.9711322522146952</v>
      </c>
      <c r="L146" s="83"/>
      <c r="M146" s="197">
        <f>G146*'2. Emissions Units &amp; Activities'!K$29*(1-$E146)</f>
        <v>2.6027712350182385E-2</v>
      </c>
      <c r="N146" s="197">
        <f>G146*'2. Emissions Units &amp; Activities'!L$29*(1-$E146)</f>
        <v>3.904156852527358E-2</v>
      </c>
      <c r="O146" s="83"/>
    </row>
    <row r="147" spans="1:15" x14ac:dyDescent="0.25">
      <c r="A147" s="79" t="s">
        <v>1458</v>
      </c>
      <c r="B147" s="100">
        <v>504</v>
      </c>
      <c r="C147" s="81" t="str">
        <f>IFERROR(IF(B147="No CAS","",INDEX('DEQ Pollutant List'!$C$7:$C$611,MATCH('3. Pollutant Emissions - EF'!B147,'DEQ Pollutant List'!$B$7:$B$611,0))),"")</f>
        <v>Phosphorus and compounds</v>
      </c>
      <c r="D147" s="115"/>
      <c r="E147" s="101">
        <v>0</v>
      </c>
      <c r="F147" s="202">
        <v>1.75E-4</v>
      </c>
      <c r="G147" s="202">
        <v>1.75E-4</v>
      </c>
      <c r="H147" s="83" t="s">
        <v>1397</v>
      </c>
      <c r="I147" s="104" t="s">
        <v>1495</v>
      </c>
      <c r="J147" s="197">
        <f>F147*'2. Emissions Units &amp; Activities'!H$29*(1-$E147)</f>
        <v>0.11249000000000001</v>
      </c>
      <c r="K147" s="197">
        <f>F147*'2. Emissions Units &amp; Activities'!I$29*(1-$E147)</f>
        <v>0.73709999999999998</v>
      </c>
      <c r="L147" s="83"/>
      <c r="M147" s="197">
        <f>G147*'2. Emissions Units &amp; Activities'!K$29*(1-$E147)</f>
        <v>1.75E-3</v>
      </c>
      <c r="N147" s="197">
        <f>G147*'2. Emissions Units &amp; Activities'!L$29*(1-$E147)</f>
        <v>2.6250000000000002E-3</v>
      </c>
      <c r="O147" s="83"/>
    </row>
    <row r="148" spans="1:15" x14ac:dyDescent="0.25">
      <c r="A148" s="79" t="s">
        <v>1458</v>
      </c>
      <c r="B148" s="100" t="s">
        <v>40</v>
      </c>
      <c r="C148" s="81" t="str">
        <f>IFERROR(IF(B148="No CAS","",INDEX('DEQ Pollutant List'!$C$7:$C$611,MATCH('3. Pollutant Emissions - EF'!B148,'DEQ Pollutant List'!$B$7:$B$611,0))),"")</f>
        <v>Aluminum and compounds</v>
      </c>
      <c r="D148" s="115"/>
      <c r="E148" s="101">
        <v>0</v>
      </c>
      <c r="F148" s="202">
        <v>4.5000000000000003E-5</v>
      </c>
      <c r="G148" s="202">
        <v>4.5000000000000003E-5</v>
      </c>
      <c r="H148" s="83" t="s">
        <v>1397</v>
      </c>
      <c r="I148" s="104" t="s">
        <v>1495</v>
      </c>
      <c r="J148" s="197">
        <f>F148*'2. Emissions Units &amp; Activities'!H$29*(1-$E148)</f>
        <v>2.8926000000000004E-2</v>
      </c>
      <c r="K148" s="197">
        <f>F148*'2. Emissions Units &amp; Activities'!I$29*(1-$E148)</f>
        <v>0.18954000000000001</v>
      </c>
      <c r="L148" s="83"/>
      <c r="M148" s="197">
        <f>G148*'2. Emissions Units &amp; Activities'!K$29*(1-$E148)</f>
        <v>4.5000000000000004E-4</v>
      </c>
      <c r="N148" s="197">
        <f>G148*'2. Emissions Units &amp; Activities'!L$29*(1-$E148)</f>
        <v>6.7500000000000004E-4</v>
      </c>
      <c r="O148" s="83"/>
    </row>
    <row r="149" spans="1:15" x14ac:dyDescent="0.25">
      <c r="A149" s="79" t="s">
        <v>1459</v>
      </c>
      <c r="B149" s="100" t="s">
        <v>230</v>
      </c>
      <c r="C149" s="81" t="str">
        <f>IFERROR(IF(B149="No CAS","",INDEX('DEQ Pollutant List'!$C$7:$C$611,MATCH('3. Pollutant Emissions - EF'!B149,'DEQ Pollutant List'!$B$7:$B$611,0))),"")</f>
        <v>Chromium VI, chromate and dichromate particulate</v>
      </c>
      <c r="D149" s="115"/>
      <c r="E149" s="101">
        <v>0</v>
      </c>
      <c r="F149" s="202">
        <v>8.3340000000000012E-5</v>
      </c>
      <c r="G149" s="202">
        <v>1.7081999999999997E-4</v>
      </c>
      <c r="H149" s="83" t="s">
        <v>1461</v>
      </c>
      <c r="I149" s="104" t="s">
        <v>1496</v>
      </c>
      <c r="J149" s="197">
        <f>F149*'2. Emissions Units &amp; Activities'!H$30*(1-$E149)</f>
        <v>0.12167640000000002</v>
      </c>
      <c r="K149" s="197">
        <f>F149*'2. Emissions Units &amp; Activities'!I$30*(1-$E149)</f>
        <v>0.36502920000000005</v>
      </c>
      <c r="L149" s="83"/>
      <c r="M149" s="197">
        <f>G149*'2. Emissions Units &amp; Activities'!K$30*(1-$E149)</f>
        <v>1.3665599999999997E-3</v>
      </c>
      <c r="N149" s="197">
        <f>G149*'2. Emissions Units &amp; Activities'!L$30*(1-$E149)</f>
        <v>2.7331199999999995E-3</v>
      </c>
      <c r="O149" s="83"/>
    </row>
    <row r="150" spans="1:15" x14ac:dyDescent="0.25">
      <c r="A150" s="79" t="s">
        <v>1459</v>
      </c>
      <c r="B150" s="100" t="s">
        <v>236</v>
      </c>
      <c r="C150" s="81" t="str">
        <f>IFERROR(IF(B150="No CAS","",INDEX('DEQ Pollutant List'!$C$7:$C$611,MATCH('3. Pollutant Emissions - EF'!B150,'DEQ Pollutant List'!$B$7:$B$611,0))),"")</f>
        <v>Copper and compounds</v>
      </c>
      <c r="D150" s="115"/>
      <c r="E150" s="101">
        <v>0</v>
      </c>
      <c r="F150" s="202">
        <v>3.1500000000000001E-4</v>
      </c>
      <c r="G150" s="202">
        <v>6.4499999999999996E-4</v>
      </c>
      <c r="H150" s="83" t="s">
        <v>1461</v>
      </c>
      <c r="I150" s="104" t="s">
        <v>1497</v>
      </c>
      <c r="J150" s="197">
        <f>F150*'2. Emissions Units &amp; Activities'!H$30*(1-$E150)</f>
        <v>0.45990000000000003</v>
      </c>
      <c r="K150" s="197">
        <f>F150*'2. Emissions Units &amp; Activities'!I$30*(1-$E150)</f>
        <v>1.3797000000000001</v>
      </c>
      <c r="L150" s="83"/>
      <c r="M150" s="197">
        <f>G150*'2. Emissions Units &amp; Activities'!K$30*(1-$E150)</f>
        <v>5.1599999999999997E-3</v>
      </c>
      <c r="N150" s="197">
        <f>G150*'2. Emissions Units &amp; Activities'!L$30*(1-$E150)</f>
        <v>1.0319999999999999E-2</v>
      </c>
      <c r="O150" s="83"/>
    </row>
    <row r="151" spans="1:15" x14ac:dyDescent="0.25">
      <c r="A151" s="79" t="s">
        <v>1459</v>
      </c>
      <c r="B151" s="100" t="s">
        <v>512</v>
      </c>
      <c r="C151" s="81" t="str">
        <f>IFERROR(IF(B151="No CAS","",INDEX('DEQ Pollutant List'!$C$7:$C$611,MATCH('3. Pollutant Emissions - EF'!B151,'DEQ Pollutant List'!$B$7:$B$611,0))),"")</f>
        <v>Lead and compounds</v>
      </c>
      <c r="D151" s="115"/>
      <c r="E151" s="101">
        <v>0</v>
      </c>
      <c r="F151" s="202">
        <v>0</v>
      </c>
      <c r="G151" s="202">
        <v>2.4327659384443284E-7</v>
      </c>
      <c r="H151" s="83" t="s">
        <v>1461</v>
      </c>
      <c r="I151" s="104" t="s">
        <v>1497</v>
      </c>
      <c r="J151" s="197">
        <f>F151*'2. Emissions Units &amp; Activities'!H$30*(1-$E151)</f>
        <v>0</v>
      </c>
      <c r="K151" s="197">
        <f>F151*'2. Emissions Units &amp; Activities'!I$30*(1-$E151)</f>
        <v>0</v>
      </c>
      <c r="L151" s="83"/>
      <c r="M151" s="197">
        <f>G151*'2. Emissions Units &amp; Activities'!K$30*(1-$E151)</f>
        <v>1.9462127507554627E-6</v>
      </c>
      <c r="N151" s="197">
        <f>G151*'2. Emissions Units &amp; Activities'!L$30*(1-$E151)</f>
        <v>3.8924255015109255E-6</v>
      </c>
      <c r="O151" s="83"/>
    </row>
    <row r="152" spans="1:15" x14ac:dyDescent="0.25">
      <c r="A152" s="79" t="s">
        <v>1459</v>
      </c>
      <c r="B152" s="100" t="s">
        <v>518</v>
      </c>
      <c r="C152" s="81" t="str">
        <f>IFERROR(IF(B152="No CAS","",INDEX('DEQ Pollutant List'!$C$7:$C$611,MATCH('3. Pollutant Emissions - EF'!B152,'DEQ Pollutant List'!$B$7:$B$611,0))),"")</f>
        <v>Manganese and compounds</v>
      </c>
      <c r="D152" s="115"/>
      <c r="E152" s="101">
        <v>0</v>
      </c>
      <c r="F152" s="202">
        <v>1.2000000000000001E-3</v>
      </c>
      <c r="G152" s="202">
        <v>1.1999999999999999E-3</v>
      </c>
      <c r="H152" s="83" t="s">
        <v>1461</v>
      </c>
      <c r="I152" s="104" t="s">
        <v>1497</v>
      </c>
      <c r="J152" s="197">
        <f>F152*'2. Emissions Units &amp; Activities'!H$30*(1-$E152)</f>
        <v>1.7520000000000002</v>
      </c>
      <c r="K152" s="197">
        <f>F152*'2. Emissions Units &amp; Activities'!I$30*(1-$E152)</f>
        <v>5.2560000000000002</v>
      </c>
      <c r="L152" s="83"/>
      <c r="M152" s="197">
        <f>G152*'2. Emissions Units &amp; Activities'!K$30*(1-$E152)</f>
        <v>9.5999999999999992E-3</v>
      </c>
      <c r="N152" s="197">
        <f>G152*'2. Emissions Units &amp; Activities'!L$30*(1-$E152)</f>
        <v>1.9199999999999998E-2</v>
      </c>
      <c r="O152" s="83"/>
    </row>
    <row r="153" spans="1:15" x14ac:dyDescent="0.25">
      <c r="A153" s="79" t="s">
        <v>1459</v>
      </c>
      <c r="B153" s="100" t="s">
        <v>1455</v>
      </c>
      <c r="C153" s="81" t="str">
        <f>IFERROR(IF(B153="No CAS","",INDEX('DEQ Pollutant List'!$C$7:$C$611,MATCH('3. Pollutant Emissions - EF'!B153,'DEQ Pollutant List'!$B$7:$B$611,0))),"")</f>
        <v/>
      </c>
      <c r="D153" s="115"/>
      <c r="E153" s="101">
        <v>0</v>
      </c>
      <c r="F153" s="202">
        <v>2.0400000000000001E-3</v>
      </c>
      <c r="G153" s="202">
        <v>2.82E-3</v>
      </c>
      <c r="H153" s="83" t="s">
        <v>1461</v>
      </c>
      <c r="I153" s="104" t="s">
        <v>1497</v>
      </c>
      <c r="J153" s="197">
        <f>F153*'2. Emissions Units &amp; Activities'!H$30*(1-$E153)</f>
        <v>2.9784000000000002</v>
      </c>
      <c r="K153" s="197">
        <f>F153*'2. Emissions Units &amp; Activities'!I$30*(1-$E153)</f>
        <v>8.9352</v>
      </c>
      <c r="L153" s="83"/>
      <c r="M153" s="197">
        <f>G153*'2. Emissions Units &amp; Activities'!K$30*(1-$E153)</f>
        <v>2.256E-2</v>
      </c>
      <c r="N153" s="197">
        <f>G153*'2. Emissions Units &amp; Activities'!L$30*(1-$E153)</f>
        <v>4.512E-2</v>
      </c>
      <c r="O153" s="83"/>
    </row>
    <row r="154" spans="1:15" x14ac:dyDescent="0.25">
      <c r="A154" s="79" t="s">
        <v>1459</v>
      </c>
      <c r="B154" s="100" t="s">
        <v>1055</v>
      </c>
      <c r="C154" s="81" t="str">
        <f>IFERROR(IF(B154="No CAS","",INDEX('DEQ Pollutant List'!$C$7:$C$611,MATCH('3. Pollutant Emissions - EF'!B154,'DEQ Pollutant List'!$B$7:$B$611,0))),"")</f>
        <v>Vanadium (fume or dust)</v>
      </c>
      <c r="D154" s="115"/>
      <c r="E154" s="101">
        <v>0</v>
      </c>
      <c r="F154" s="202">
        <v>5.3999999999999998E-5</v>
      </c>
      <c r="G154" s="202">
        <v>5.3999999999999998E-5</v>
      </c>
      <c r="H154" s="83" t="s">
        <v>1461</v>
      </c>
      <c r="I154" s="104" t="s">
        <v>1497</v>
      </c>
      <c r="J154" s="197">
        <f>F154*'2. Emissions Units &amp; Activities'!H$30*(1-$E154)</f>
        <v>7.8839999999999993E-2</v>
      </c>
      <c r="K154" s="197">
        <f>F154*'2. Emissions Units &amp; Activities'!I$30*(1-$E154)</f>
        <v>0.23651999999999998</v>
      </c>
      <c r="L154" s="83"/>
      <c r="M154" s="197">
        <f>G154*'2. Emissions Units &amp; Activities'!K$30*(1-$E154)</f>
        <v>4.3199999999999998E-4</v>
      </c>
      <c r="N154" s="197">
        <f>G154*'2. Emissions Units &amp; Activities'!L$30*(1-$E154)</f>
        <v>8.6399999999999997E-4</v>
      </c>
      <c r="O154" s="83"/>
    </row>
    <row r="155" spans="1:15" x14ac:dyDescent="0.25">
      <c r="A155" s="79" t="s">
        <v>1459</v>
      </c>
      <c r="B155" s="100" t="s">
        <v>575</v>
      </c>
      <c r="C155" s="81" t="str">
        <f>IFERROR(IF(B155="No CAS","",INDEX('DEQ Pollutant List'!$C$7:$C$611,MATCH('3. Pollutant Emissions - EF'!B155,'DEQ Pollutant List'!$B$7:$B$611,0))),"")</f>
        <v>Molybdenum trioxide</v>
      </c>
      <c r="D155" s="115"/>
      <c r="E155" s="101">
        <v>0</v>
      </c>
      <c r="F155" s="202">
        <v>8.5058863991662316E-4</v>
      </c>
      <c r="G155" s="202">
        <v>1.561662741010943E-3</v>
      </c>
      <c r="H155" s="83" t="s">
        <v>1461</v>
      </c>
      <c r="I155" s="104" t="s">
        <v>1497</v>
      </c>
      <c r="J155" s="197">
        <f>F155*'2. Emissions Units &amp; Activities'!H$30*(1-$E155)</f>
        <v>1.2418594142782697</v>
      </c>
      <c r="K155" s="197">
        <f>F155*'2. Emissions Units &amp; Activities'!I$30*(1-$E155)</f>
        <v>3.7255782428348097</v>
      </c>
      <c r="L155" s="83"/>
      <c r="M155" s="197">
        <f>G155*'2. Emissions Units &amp; Activities'!K$30*(1-$E155)</f>
        <v>1.2493301928087544E-2</v>
      </c>
      <c r="N155" s="197">
        <f>G155*'2. Emissions Units &amp; Activities'!L$30*(1-$E155)</f>
        <v>2.4986603856175089E-2</v>
      </c>
      <c r="O155" s="83"/>
    </row>
    <row r="156" spans="1:15" x14ac:dyDescent="0.25">
      <c r="A156" s="79" t="s">
        <v>1459</v>
      </c>
      <c r="B156" s="100">
        <v>504</v>
      </c>
      <c r="C156" s="81" t="str">
        <f>IFERROR(IF(B156="No CAS","",INDEX('DEQ Pollutant List'!$C$7:$C$611,MATCH('3. Pollutant Emissions - EF'!B156,'DEQ Pollutant List'!$B$7:$B$611,0))),"")</f>
        <v>Phosphorus and compounds</v>
      </c>
      <c r="D156" s="115"/>
      <c r="E156" s="101">
        <v>0</v>
      </c>
      <c r="F156" s="202">
        <v>1.0499999999999999E-4</v>
      </c>
      <c r="G156" s="202">
        <v>1.0499999999999999E-4</v>
      </c>
      <c r="H156" s="83" t="s">
        <v>1461</v>
      </c>
      <c r="I156" s="104" t="s">
        <v>1497</v>
      </c>
      <c r="J156" s="197">
        <f>F156*'2. Emissions Units &amp; Activities'!H$30*(1-$E156)</f>
        <v>0.15329999999999999</v>
      </c>
      <c r="K156" s="197">
        <f>F156*'2. Emissions Units &amp; Activities'!I$30*(1-$E156)</f>
        <v>0.45989999999999998</v>
      </c>
      <c r="L156" s="83"/>
      <c r="M156" s="197">
        <f>G156*'2. Emissions Units &amp; Activities'!K$30*(1-$E156)</f>
        <v>8.3999999999999993E-4</v>
      </c>
      <c r="N156" s="197">
        <f>G156*'2. Emissions Units &amp; Activities'!L$30*(1-$E156)</f>
        <v>1.6799999999999999E-3</v>
      </c>
      <c r="O156" s="83"/>
    </row>
    <row r="157" spans="1:15" x14ac:dyDescent="0.25">
      <c r="A157" s="79" t="s">
        <v>1459</v>
      </c>
      <c r="B157" s="100" t="s">
        <v>40</v>
      </c>
      <c r="C157" s="81" t="str">
        <f>IFERROR(IF(B157="No CAS","",INDEX('DEQ Pollutant List'!$C$7:$C$611,MATCH('3. Pollutant Emissions - EF'!B157,'DEQ Pollutant List'!$B$7:$B$611,0))),"")</f>
        <v>Aluminum and compounds</v>
      </c>
      <c r="D157" s="115"/>
      <c r="E157" s="101">
        <v>0</v>
      </c>
      <c r="F157" s="202">
        <v>2.6999999999999999E-5</v>
      </c>
      <c r="G157" s="202">
        <v>2.6999999999999999E-5</v>
      </c>
      <c r="H157" s="83" t="s">
        <v>1461</v>
      </c>
      <c r="I157" s="104" t="s">
        <v>1497</v>
      </c>
      <c r="J157" s="197">
        <f>F157*'2. Emissions Units &amp; Activities'!H$30*(1-$E157)</f>
        <v>3.9419999999999997E-2</v>
      </c>
      <c r="K157" s="197">
        <f>F157*'2. Emissions Units &amp; Activities'!I$30*(1-$E157)</f>
        <v>0.11825999999999999</v>
      </c>
      <c r="L157" s="83"/>
      <c r="M157" s="197">
        <f>G157*'2. Emissions Units &amp; Activities'!K$30*(1-$E157)</f>
        <v>2.1599999999999999E-4</v>
      </c>
      <c r="N157" s="197">
        <f>G157*'2. Emissions Units &amp; Activities'!L$30*(1-$E157)</f>
        <v>4.3199999999999998E-4</v>
      </c>
      <c r="O157" s="83"/>
    </row>
    <row r="158" spans="1:15" x14ac:dyDescent="0.25">
      <c r="A158" s="79" t="s">
        <v>1425</v>
      </c>
      <c r="B158" s="100" t="s">
        <v>512</v>
      </c>
      <c r="C158" s="81" t="str">
        <f>IFERROR(IF(B158="No CAS","",INDEX('DEQ Pollutant List'!$C$7:$C$611,MATCH('3. Pollutant Emissions - EF'!B158,'DEQ Pollutant List'!$B$7:$B$611,0))),"")</f>
        <v>Lead and compounds</v>
      </c>
      <c r="D158" s="115"/>
      <c r="E158" s="101">
        <v>0</v>
      </c>
      <c r="F158" s="202">
        <v>1.2906514285714285E-5</v>
      </c>
      <c r="G158" s="202"/>
      <c r="H158" s="83" t="s">
        <v>1449</v>
      </c>
      <c r="I158" s="104" t="s">
        <v>1445</v>
      </c>
      <c r="J158" s="197">
        <f>F158*'2. Emissions Units &amp; Activities'!H$31*(1-$E158)</f>
        <v>8.2963073828571429E-3</v>
      </c>
      <c r="K158" s="197">
        <f>F158*'2. Emissions Units &amp; Activities'!I$31*(1-$E158)</f>
        <v>5.4362238171428566E-2</v>
      </c>
      <c r="L158" s="83"/>
      <c r="M158" s="197">
        <f>F158*'2. Emissions Units &amp; Activities'!K$31*(1-$E158)</f>
        <v>1.2906514285714285E-4</v>
      </c>
      <c r="N158" s="197">
        <f>F158*'2. Emissions Units &amp; Activities'!L$31*(1-$E158)</f>
        <v>1.9359771428571429E-4</v>
      </c>
      <c r="O158" s="83"/>
    </row>
    <row r="159" spans="1:15" x14ac:dyDescent="0.25">
      <c r="A159" s="79" t="s">
        <v>1425</v>
      </c>
      <c r="B159" s="100" t="s">
        <v>236</v>
      </c>
      <c r="C159" s="81" t="str">
        <f>IFERROR(IF(B159="No CAS","",INDEX('DEQ Pollutant List'!$C$7:$C$611,MATCH('3. Pollutant Emissions - EF'!B159,'DEQ Pollutant List'!$B$7:$B$611,0))),"")</f>
        <v>Copper and compounds</v>
      </c>
      <c r="D159" s="115"/>
      <c r="E159" s="101">
        <v>0</v>
      </c>
      <c r="F159" s="202">
        <v>1.4109942857142858E-5</v>
      </c>
      <c r="G159" s="202"/>
      <c r="H159" s="83" t="s">
        <v>1449</v>
      </c>
      <c r="I159" s="104" t="s">
        <v>1445</v>
      </c>
      <c r="J159" s="197">
        <f>F159*'2. Emissions Units &amp; Activities'!H$31*(1-$E159)</f>
        <v>9.0698712685714309E-3</v>
      </c>
      <c r="K159" s="197">
        <f>F159*'2. Emissions Units &amp; Activities'!I$31*(1-$E159)</f>
        <v>5.943107931428572E-2</v>
      </c>
      <c r="L159" s="83"/>
      <c r="M159" s="197">
        <f>F159*'2. Emissions Units &amp; Activities'!K$31*(1-$E159)</f>
        <v>1.4109942857142859E-4</v>
      </c>
      <c r="N159" s="197">
        <f>F159*'2. Emissions Units &amp; Activities'!L$31*(1-$E159)</f>
        <v>2.1164914285714287E-4</v>
      </c>
      <c r="O159" s="83"/>
    </row>
    <row r="160" spans="1:15" x14ac:dyDescent="0.25">
      <c r="A160" s="79" t="s">
        <v>1425</v>
      </c>
      <c r="B160" s="100" t="s">
        <v>524</v>
      </c>
      <c r="C160" s="81" t="str">
        <f>IFERROR(IF(B160="No CAS","",INDEX('DEQ Pollutant List'!$C$7:$C$611,MATCH('3. Pollutant Emissions - EF'!B160,'DEQ Pollutant List'!$B$7:$B$611,0))),"")</f>
        <v>Mercury and compounds</v>
      </c>
      <c r="D160" s="115"/>
      <c r="E160" s="101">
        <v>0</v>
      </c>
      <c r="F160" s="202">
        <v>1.7279999999999999E-7</v>
      </c>
      <c r="G160" s="202"/>
      <c r="H160" s="83" t="s">
        <v>1449</v>
      </c>
      <c r="I160" s="104" t="s">
        <v>1445</v>
      </c>
      <c r="J160" s="197">
        <f>F160*'2. Emissions Units &amp; Activities'!H$31*(1-$E160)</f>
        <v>1.1107584000000001E-4</v>
      </c>
      <c r="K160" s="197">
        <f>F160*'2. Emissions Units &amp; Activities'!I$31*(1-$E160)</f>
        <v>7.2783359999999998E-4</v>
      </c>
      <c r="L160" s="83"/>
      <c r="M160" s="197">
        <f>F160*'2. Emissions Units &amp; Activities'!K$31*(1-$E160)</f>
        <v>1.7279999999999998E-6</v>
      </c>
      <c r="N160" s="197">
        <f>F160*'2. Emissions Units &amp; Activities'!L$31*(1-$E160)</f>
        <v>2.5919999999999999E-6</v>
      </c>
      <c r="O160" s="83"/>
    </row>
    <row r="161" spans="1:15" x14ac:dyDescent="0.25">
      <c r="A161" s="79" t="s">
        <v>1425</v>
      </c>
      <c r="B161" s="100" t="s">
        <v>518</v>
      </c>
      <c r="C161" s="81" t="str">
        <f>IFERROR(IF(B161="No CAS","",INDEX('DEQ Pollutant List'!$C$7:$C$611,MATCH('3. Pollutant Emissions - EF'!B161,'DEQ Pollutant List'!$B$7:$B$611,0))),"")</f>
        <v>Manganese and compounds</v>
      </c>
      <c r="D161" s="115"/>
      <c r="E161" s="101">
        <v>0</v>
      </c>
      <c r="F161" s="202">
        <v>1.226016E-4</v>
      </c>
      <c r="G161" s="202"/>
      <c r="H161" s="83" t="s">
        <v>1449</v>
      </c>
      <c r="I161" s="104" t="s">
        <v>1445</v>
      </c>
      <c r="J161" s="197">
        <f>F161*'2. Emissions Units &amp; Activities'!H$31*(1-$E161)</f>
        <v>7.8808308480000006E-2</v>
      </c>
      <c r="K161" s="197">
        <f>F161*'2. Emissions Units &amp; Activities'!I$31*(1-$E161)</f>
        <v>0.51639793919999999</v>
      </c>
      <c r="L161" s="83"/>
      <c r="M161" s="197">
        <f>F161*'2. Emissions Units &amp; Activities'!K$31*(1-$E161)</f>
        <v>1.2260159999999999E-3</v>
      </c>
      <c r="N161" s="197">
        <f>F161*'2. Emissions Units &amp; Activities'!L$31*(1-$E161)</f>
        <v>1.8390240000000001E-3</v>
      </c>
      <c r="O161" s="83"/>
    </row>
    <row r="162" spans="1:15" x14ac:dyDescent="0.25">
      <c r="A162" s="79" t="s">
        <v>1425</v>
      </c>
      <c r="B162" s="100" t="s">
        <v>230</v>
      </c>
      <c r="C162" s="81" t="str">
        <f>IFERROR(IF(B162="No CAS","",INDEX('DEQ Pollutant List'!$C$7:$C$611,MATCH('3. Pollutant Emissions - EF'!B162,'DEQ Pollutant List'!$B$7:$B$611,0))),"")</f>
        <v>Chromium VI, chromate and dichromate particulate</v>
      </c>
      <c r="D162" s="115"/>
      <c r="E162" s="101">
        <v>0</v>
      </c>
      <c r="F162" s="202">
        <v>1.0060045714285713E-6</v>
      </c>
      <c r="G162" s="202"/>
      <c r="H162" s="83" t="s">
        <v>1449</v>
      </c>
      <c r="I162" s="104" t="s">
        <v>1446</v>
      </c>
      <c r="J162" s="197">
        <f>F162*'2. Emissions Units &amp; Activities'!H$31*(1-$E162)</f>
        <v>6.466597385142857E-4</v>
      </c>
      <c r="K162" s="197">
        <f>F162*'2. Emissions Units &amp; Activities'!I$31*(1-$E162)</f>
        <v>4.2372912548571421E-3</v>
      </c>
      <c r="L162" s="83"/>
      <c r="M162" s="197">
        <f>F162*'2. Emissions Units &amp; Activities'!K$31*(1-$E162)</f>
        <v>1.0060045714285713E-5</v>
      </c>
      <c r="N162" s="197">
        <f>F162*'2. Emissions Units &amp; Activities'!L$31*(1-$E162)</f>
        <v>1.5090068571428569E-5</v>
      </c>
      <c r="O162" s="83"/>
    </row>
    <row r="163" spans="1:15" x14ac:dyDescent="0.25">
      <c r="A163" s="79" t="s">
        <v>1425</v>
      </c>
      <c r="B163" s="100" t="s">
        <v>575</v>
      </c>
      <c r="C163" s="81" t="str">
        <f>IFERROR(IF(B163="No CAS","",INDEX('DEQ Pollutant List'!$C$7:$C$611,MATCH('3. Pollutant Emissions - EF'!B163,'DEQ Pollutant List'!$B$7:$B$611,0))),"")</f>
        <v>Molybdenum trioxide</v>
      </c>
      <c r="D163" s="115"/>
      <c r="E163" s="101">
        <v>0</v>
      </c>
      <c r="F163" s="202">
        <v>1.3908763719198986E-5</v>
      </c>
      <c r="G163" s="202"/>
      <c r="H163" s="83" t="s">
        <v>1449</v>
      </c>
      <c r="I163" s="104" t="s">
        <v>1445</v>
      </c>
      <c r="J163" s="197">
        <f>F163*'2. Emissions Units &amp; Activities'!H$31*(1-$E163)</f>
        <v>8.9405533187011093E-3</v>
      </c>
      <c r="K163" s="197">
        <f>F163*'2. Emissions Units &amp; Activities'!I$31*(1-$E163)</f>
        <v>5.8583712785266126E-2</v>
      </c>
      <c r="L163" s="83"/>
      <c r="M163" s="197">
        <f>F163*'2. Emissions Units &amp; Activities'!K$31*(1-$E163)</f>
        <v>1.3908763719198985E-4</v>
      </c>
      <c r="N163" s="197">
        <f>F163*'2. Emissions Units &amp; Activities'!L$31*(1-$E163)</f>
        <v>2.0863145578798478E-4</v>
      </c>
      <c r="O163" s="83"/>
    </row>
    <row r="164" spans="1:15" x14ac:dyDescent="0.25">
      <c r="A164" s="79" t="s">
        <v>1425</v>
      </c>
      <c r="B164" s="100" t="s">
        <v>1076</v>
      </c>
      <c r="C164" s="81" t="str">
        <f>IFERROR(IF(B164="No CAS","",INDEX('DEQ Pollutant List'!$C$7:$C$611,MATCH('3. Pollutant Emissions - EF'!B164,'DEQ Pollutant List'!$B$7:$B$611,0))),"")</f>
        <v>Zinc and compounds</v>
      </c>
      <c r="D164" s="115"/>
      <c r="E164" s="101">
        <v>0</v>
      </c>
      <c r="F164" s="202">
        <v>2.6988443123716299E-5</v>
      </c>
      <c r="G164" s="202"/>
      <c r="H164" s="83" t="s">
        <v>1449</v>
      </c>
      <c r="I164" s="104" t="s">
        <v>1445</v>
      </c>
      <c r="J164" s="197">
        <f>F164*'2. Emissions Units &amp; Activities'!H$31*(1-$E164)</f>
        <v>1.7348171239924839E-2</v>
      </c>
      <c r="K164" s="197">
        <f>F164*'2. Emissions Units &amp; Activities'!I$31*(1-$E164)</f>
        <v>0.11367532243709305</v>
      </c>
      <c r="L164" s="83"/>
      <c r="M164" s="197">
        <f>F164*'2. Emissions Units &amp; Activities'!K$31*(1-$E164)</f>
        <v>2.6988443123716297E-4</v>
      </c>
      <c r="N164" s="197">
        <f>F164*'2. Emissions Units &amp; Activities'!L$31*(1-$E164)</f>
        <v>4.0482664685574448E-4</v>
      </c>
      <c r="O164" s="83"/>
    </row>
    <row r="165" spans="1:15" x14ac:dyDescent="0.25">
      <c r="A165" s="79" t="s">
        <v>1379</v>
      </c>
      <c r="B165" s="100" t="s">
        <v>230</v>
      </c>
      <c r="C165" s="81" t="str">
        <f>IFERROR(IF(B165="No CAS","",INDEX('DEQ Pollutant List'!$C$7:$C$611,MATCH('3. Pollutant Emissions - EF'!B165,'DEQ Pollutant List'!$B$7:$B$611,0))),"")</f>
        <v>Chromium VI, chromate and dichromate particulate</v>
      </c>
      <c r="D165" s="115"/>
      <c r="E165" s="101">
        <v>0</v>
      </c>
      <c r="F165" s="202">
        <v>3.057686548270538E-5</v>
      </c>
      <c r="G165" s="202"/>
      <c r="H165" s="83" t="s">
        <v>1449</v>
      </c>
      <c r="I165" s="104" t="s">
        <v>1413</v>
      </c>
      <c r="J165" s="197">
        <f>F165*'2. Emissions Units &amp; Activities'!H$32*(1-$E165)</f>
        <v>1.965480913228302E-2</v>
      </c>
      <c r="K165" s="197">
        <f>F165*'2. Emissions Units &amp; Activities'!I$32*(1-$E165)</f>
        <v>0.12878975741315507</v>
      </c>
      <c r="L165" s="83"/>
      <c r="M165" s="197">
        <f>F165*'2. Emissions Units &amp; Activities'!K$32*(1-$E165)</f>
        <v>3.0576865482705379E-4</v>
      </c>
      <c r="N165" s="197">
        <f>F165*'2. Emissions Units &amp; Activities'!L$32*(1-$E165)</f>
        <v>4.5865298224058069E-4</v>
      </c>
      <c r="O165" s="83"/>
    </row>
    <row r="166" spans="1:15" x14ac:dyDescent="0.25">
      <c r="A166" s="79" t="s">
        <v>1379</v>
      </c>
      <c r="B166" s="100" t="s">
        <v>518</v>
      </c>
      <c r="C166" s="81" t="str">
        <f>IFERROR(IF(B166="No CAS","",INDEX('DEQ Pollutant List'!$C$7:$C$611,MATCH('3. Pollutant Emissions - EF'!B166,'DEQ Pollutant List'!$B$7:$B$611,0))),"")</f>
        <v>Manganese and compounds</v>
      </c>
      <c r="D166" s="115">
        <f>IFERROR(IF(OR($B166="",$B166="No CAS"),INDEX('DEQ Pollutant List'!$A$7:$A$611,MATCH($C166,'DEQ Pollutant List'!$C$7:$C$611,0)),INDEX('DEQ Pollutant List'!$A$7:$A$611,MATCH($B166,'DEQ Pollutant List'!$B$7:$B$611,0))),"")</f>
        <v>312</v>
      </c>
      <c r="E166" s="101">
        <v>0</v>
      </c>
      <c r="F166" s="202">
        <v>2.8868699282364276E-4</v>
      </c>
      <c r="G166" s="202"/>
      <c r="H166" s="83" t="s">
        <v>1449</v>
      </c>
      <c r="I166" s="104" t="s">
        <v>1412</v>
      </c>
      <c r="J166" s="197">
        <f>F166*'2. Emissions Units &amp; Activities'!H$32*(1-$E166)</f>
        <v>0.18556799898703757</v>
      </c>
      <c r="K166" s="197">
        <f>F166*'2. Emissions Units &amp; Activities'!I$32*(1-$E166)</f>
        <v>1.2159496137731833</v>
      </c>
      <c r="L166" s="83"/>
      <c r="M166" s="197">
        <f>F166*'2. Emissions Units &amp; Activities'!K$32*(1-$E166)</f>
        <v>2.8868699282364276E-3</v>
      </c>
      <c r="N166" s="197">
        <f>F166*'2. Emissions Units &amp; Activities'!L$32*(1-$E166)</f>
        <v>4.3303048923546417E-3</v>
      </c>
      <c r="O166" s="83"/>
    </row>
    <row r="167" spans="1:15" x14ac:dyDescent="0.25">
      <c r="A167" s="79" t="s">
        <v>1379</v>
      </c>
      <c r="B167" s="100">
        <v>365</v>
      </c>
      <c r="C167" s="81" t="str">
        <f>IFERROR(IF(B167="No CAS","",INDEX('DEQ Pollutant List'!$C$7:$C$611,MATCH('3. Pollutant Emissions - EF'!B167,'DEQ Pollutant List'!$B$7:$B$611,0))),"")</f>
        <v>Nickel compounds, insoluble</v>
      </c>
      <c r="D167" s="115">
        <f>IFERROR(IF(OR($B167="",$B167="No CAS"),INDEX('DEQ Pollutant List'!$A$7:$A$611,MATCH($C167,'DEQ Pollutant List'!$C$7:$C$611,0)),INDEX('DEQ Pollutant List'!$A$7:$A$611,MATCH($B167,'DEQ Pollutant List'!$B$7:$B$611,0))),"")</f>
        <v>365</v>
      </c>
      <c r="E167" s="101">
        <v>0</v>
      </c>
      <c r="F167" s="202">
        <v>5.1189337569804887E-4</v>
      </c>
      <c r="G167" s="202"/>
      <c r="H167" s="83" t="s">
        <v>1449</v>
      </c>
      <c r="I167" s="104" t="s">
        <v>1412</v>
      </c>
      <c r="J167" s="197">
        <f>F167*'2. Emissions Units &amp; Activities'!H$32*(1-$E167)</f>
        <v>0.32904506189870586</v>
      </c>
      <c r="K167" s="197">
        <f>F167*'2. Emissions Units &amp; Activities'!I$32*(1-$E167)</f>
        <v>2.1560948984401818</v>
      </c>
      <c r="L167" s="83"/>
      <c r="M167" s="197">
        <f>F167*'2. Emissions Units &amp; Activities'!K$32*(1-$E167)</f>
        <v>5.1189337569804887E-3</v>
      </c>
      <c r="N167" s="197">
        <f>F167*'2. Emissions Units &amp; Activities'!L$32*(1-$E167)</f>
        <v>7.6784006354707335E-3</v>
      </c>
      <c r="O167" s="83"/>
    </row>
    <row r="168" spans="1:15" x14ac:dyDescent="0.25">
      <c r="A168" s="79" t="s">
        <v>1379</v>
      </c>
      <c r="B168" s="100" t="s">
        <v>236</v>
      </c>
      <c r="C168" s="81" t="str">
        <f>IFERROR(IF(B168="No CAS","",INDEX('DEQ Pollutant List'!$C$7:$C$611,MATCH('3. Pollutant Emissions - EF'!B168,'DEQ Pollutant List'!$B$7:$B$611,0))),"")</f>
        <v>Copper and compounds</v>
      </c>
      <c r="D168" s="115">
        <f>IFERROR(IF(OR($B168="",$B168="No CAS"),INDEX('DEQ Pollutant List'!$A$7:$A$611,MATCH($C168,'DEQ Pollutant List'!$C$7:$C$611,0)),INDEX('DEQ Pollutant List'!$A$7:$A$611,MATCH($B168,'DEQ Pollutant List'!$B$7:$B$611,0))),"")</f>
        <v>149</v>
      </c>
      <c r="E168" s="101">
        <v>0</v>
      </c>
      <c r="F168" s="202">
        <v>7.1708736439238212E-6</v>
      </c>
      <c r="G168" s="202"/>
      <c r="H168" s="83" t="s">
        <v>1449</v>
      </c>
      <c r="I168" s="104" t="s">
        <v>1412</v>
      </c>
      <c r="J168" s="197">
        <f>F168*'2. Emissions Units &amp; Activities'!H$32*(1-$E168)</f>
        <v>4.6094375783142325E-3</v>
      </c>
      <c r="K168" s="197">
        <f>F168*'2. Emissions Units &amp; Activities'!I$32*(1-$E168)</f>
        <v>3.0203719788207135E-2</v>
      </c>
      <c r="L168" s="83"/>
      <c r="M168" s="197">
        <f>F168*'2. Emissions Units &amp; Activities'!K$32*(1-$E168)</f>
        <v>7.1708736439238217E-5</v>
      </c>
      <c r="N168" s="197">
        <f>F168*'2. Emissions Units &amp; Activities'!L$32*(1-$E168)</f>
        <v>1.0756310465885732E-4</v>
      </c>
      <c r="O168" s="83"/>
    </row>
    <row r="169" spans="1:15" x14ac:dyDescent="0.25">
      <c r="A169" s="79" t="s">
        <v>1379</v>
      </c>
      <c r="B169" s="100" t="s">
        <v>575</v>
      </c>
      <c r="C169" s="81" t="str">
        <f>IFERROR(IF(B169="No CAS","",INDEX('DEQ Pollutant List'!$C$7:$C$611,MATCH('3. Pollutant Emissions - EF'!B169,'DEQ Pollutant List'!$B$7:$B$611,0))),"")</f>
        <v>Molybdenum trioxide</v>
      </c>
      <c r="D169" s="115">
        <f>IFERROR(IF(OR($B169="",$B169="No CAS"),INDEX('DEQ Pollutant List'!$A$7:$A$611,MATCH($C169,'DEQ Pollutant List'!$C$7:$C$611,0)),INDEX('DEQ Pollutant List'!$A$7:$A$611,MATCH($B169,'DEQ Pollutant List'!$B$7:$B$611,0))),"")</f>
        <v>361</v>
      </c>
      <c r="E169" s="101">
        <v>0</v>
      </c>
      <c r="F169" s="202">
        <v>6.9446788856912476E-5</v>
      </c>
      <c r="G169" s="202"/>
      <c r="H169" s="83" t="s">
        <v>1449</v>
      </c>
      <c r="I169" s="104" t="s">
        <v>1412</v>
      </c>
      <c r="J169" s="197">
        <f>F169*'2. Emissions Units &amp; Activities'!H$32*(1-$E169)</f>
        <v>4.4640395877223342E-2</v>
      </c>
      <c r="K169" s="197">
        <f>F169*'2. Emissions Units &amp; Activities'!I$32*(1-$E169)</f>
        <v>0.29250987466531536</v>
      </c>
      <c r="L169" s="83"/>
      <c r="M169" s="197">
        <f>F169*'2. Emissions Units &amp; Activities'!K$32*(1-$E169)</f>
        <v>6.9446788856912479E-4</v>
      </c>
      <c r="N169" s="197">
        <f>F169*'2. Emissions Units &amp; Activities'!L$32*(1-$E169)</f>
        <v>1.0417018328536872E-3</v>
      </c>
      <c r="O169" s="83"/>
    </row>
    <row r="170" spans="1:15" x14ac:dyDescent="0.25">
      <c r="A170" s="79" t="s">
        <v>1379</v>
      </c>
      <c r="B170" s="100" t="s">
        <v>40</v>
      </c>
      <c r="C170" s="81" t="str">
        <f>IFERROR(IF(B170="No CAS","",INDEX('DEQ Pollutant List'!$C$7:$C$611,MATCH('3. Pollutant Emissions - EF'!B170,'DEQ Pollutant List'!$B$7:$B$611,0))),"")</f>
        <v>Aluminum and compounds</v>
      </c>
      <c r="D170" s="115">
        <f>IFERROR(IF(OR($B170="",$B170="No CAS"),INDEX('DEQ Pollutant List'!$A$7:$A$611,MATCH($C170,'DEQ Pollutant List'!$C$7:$C$611,0)),INDEX('DEQ Pollutant List'!$A$7:$A$611,MATCH($B170,'DEQ Pollutant List'!$B$7:$B$611,0))),"")</f>
        <v>13</v>
      </c>
      <c r="E170" s="101">
        <v>0</v>
      </c>
      <c r="F170" s="202">
        <v>3.3557220305879328E-7</v>
      </c>
      <c r="G170" s="202"/>
      <c r="H170" s="83" t="s">
        <v>1449</v>
      </c>
      <c r="I170" s="104" t="s">
        <v>1412</v>
      </c>
      <c r="J170" s="197">
        <f>F170*'2. Emissions Units &amp; Activities'!H$32*(1-$E170)</f>
        <v>2.1570581212619234E-4</v>
      </c>
      <c r="K170" s="197">
        <f>F170*'2. Emissions Units &amp; Activities'!I$32*(1-$E170)</f>
        <v>1.4134301192836372E-3</v>
      </c>
      <c r="L170" s="83"/>
      <c r="M170" s="197">
        <f>F170*'2. Emissions Units &amp; Activities'!K$32*(1-$E170)</f>
        <v>3.3557220305879328E-6</v>
      </c>
      <c r="N170" s="197">
        <f>F170*'2. Emissions Units &amp; Activities'!L$32*(1-$E170)</f>
        <v>5.0335830458818991E-6</v>
      </c>
      <c r="O170" s="83"/>
    </row>
    <row r="171" spans="1:15" x14ac:dyDescent="0.25">
      <c r="A171" s="79" t="s">
        <v>1379</v>
      </c>
      <c r="B171" s="100">
        <v>504</v>
      </c>
      <c r="C171" s="81" t="str">
        <f>IFERROR(IF(B171="No CAS","",INDEX('DEQ Pollutant List'!$C$7:$C$611,MATCH('3. Pollutant Emissions - EF'!B171,'DEQ Pollutant List'!$B$7:$B$611,0))),"")</f>
        <v>Phosphorus and compounds</v>
      </c>
      <c r="D171" s="115">
        <f>IFERROR(IF(OR($B171="",$B171="No CAS"),INDEX('DEQ Pollutant List'!$A$7:$A$611,MATCH($C171,'DEQ Pollutant List'!$C$7:$C$611,0)),INDEX('DEQ Pollutant List'!$A$7:$A$611,MATCH($B171,'DEQ Pollutant List'!$B$7:$B$611,0))),"")</f>
        <v>504</v>
      </c>
      <c r="E171" s="101">
        <v>0</v>
      </c>
      <c r="F171" s="202">
        <v>4.0724781924610836E-7</v>
      </c>
      <c r="G171" s="202"/>
      <c r="H171" s="83" t="s">
        <v>1449</v>
      </c>
      <c r="I171" s="104" t="s">
        <v>1412</v>
      </c>
      <c r="J171" s="197">
        <f>F171*'2. Emissions Units &amp; Activities'!H$32*(1-$E171)</f>
        <v>2.6177889821139849E-4</v>
      </c>
      <c r="K171" s="197">
        <f>F171*'2. Emissions Units &amp; Activities'!I$32*(1-$E171)</f>
        <v>1.7153278146646083E-3</v>
      </c>
      <c r="L171" s="83"/>
      <c r="M171" s="197">
        <f>F171*'2. Emissions Units &amp; Activities'!K$32*(1-$E171)</f>
        <v>4.0724781924610833E-6</v>
      </c>
      <c r="N171" s="197">
        <f>F171*'2. Emissions Units &amp; Activities'!L$32*(1-$E171)</f>
        <v>6.1087172886916258E-6</v>
      </c>
      <c r="O171" s="83"/>
    </row>
    <row r="172" spans="1:15" x14ac:dyDescent="0.25">
      <c r="A172" s="79" t="s">
        <v>1379</v>
      </c>
      <c r="B172" s="100" t="s">
        <v>1055</v>
      </c>
      <c r="C172" s="81" t="str">
        <f>IFERROR(IF(B172="No CAS","",INDEX('DEQ Pollutant List'!$C$7:$C$611,MATCH('3. Pollutant Emissions - EF'!B172,'DEQ Pollutant List'!$B$7:$B$611,0))),"")</f>
        <v>Vanadium (fume or dust)</v>
      </c>
      <c r="D172" s="115">
        <f>IFERROR(IF(OR($B172="",$B172="No CAS"),INDEX('DEQ Pollutant List'!$A$7:$A$611,MATCH($C172,'DEQ Pollutant List'!$C$7:$C$611,0)),INDEX('DEQ Pollutant List'!$A$7:$A$611,MATCH($B172,'DEQ Pollutant List'!$B$7:$B$611,0))),"")</f>
        <v>620</v>
      </c>
      <c r="E172" s="101">
        <v>0</v>
      </c>
      <c r="F172" s="202">
        <v>1.075134242809726E-6</v>
      </c>
      <c r="G172" s="202"/>
      <c r="H172" s="83" t="s">
        <v>1449</v>
      </c>
      <c r="I172" s="104" t="s">
        <v>1412</v>
      </c>
      <c r="J172" s="197">
        <f>F172*'2. Emissions Units &amp; Activities'!H$32*(1-$E172)</f>
        <v>6.9109629127809191E-4</v>
      </c>
      <c r="K172" s="197">
        <f>F172*'2. Emissions Units &amp; Activities'!I$32*(1-$E172)</f>
        <v>4.5284654307145662E-3</v>
      </c>
      <c r="L172" s="83"/>
      <c r="M172" s="197">
        <f>F172*'2. Emissions Units &amp; Activities'!K$32*(1-$E172)</f>
        <v>1.075134242809726E-5</v>
      </c>
      <c r="N172" s="197">
        <f>F172*'2. Emissions Units &amp; Activities'!L$32*(1-$E172)</f>
        <v>1.6127013642145891E-5</v>
      </c>
      <c r="O172" s="83"/>
    </row>
    <row r="173" spans="1:15" x14ac:dyDescent="0.25">
      <c r="A173" s="79" t="s">
        <v>1382</v>
      </c>
      <c r="B173" s="100" t="s">
        <v>98</v>
      </c>
      <c r="C173" s="81" t="str">
        <f>IFERROR(IF(B173="No CAS","",INDEX('DEQ Pollutant List'!$C$7:$C$611,MATCH('3. Pollutant Emissions - EF'!B173,'DEQ Pollutant List'!$B$7:$B$611,0))),"")</f>
        <v>Benzene</v>
      </c>
      <c r="D173" s="115">
        <f>IFERROR(IF(OR($B173="",$B173="No CAS"),INDEX('DEQ Pollutant List'!$A$7:$A$611,MATCH($C173,'DEQ Pollutant List'!$C$7:$C$611,0)),INDEX('DEQ Pollutant List'!$A$7:$A$611,MATCH($B173,'DEQ Pollutant List'!$B$7:$B$611,0))),"")</f>
        <v>46</v>
      </c>
      <c r="E173" s="101">
        <v>0</v>
      </c>
      <c r="F173" s="202">
        <v>5.7846149999999999E-3</v>
      </c>
      <c r="G173" s="202"/>
      <c r="H173" s="83" t="s">
        <v>1407</v>
      </c>
      <c r="I173" s="104" t="s">
        <v>1414</v>
      </c>
      <c r="J173" s="197">
        <f>F173*'2. Emissions Units &amp; Activities'!H$33*(1-$E173)</f>
        <v>4.9747688999999998E-2</v>
      </c>
      <c r="K173" s="197">
        <f>F173*'2. Emissions Units &amp; Activities'!I$33*(1-$E173)</f>
        <v>0.57846149999999996</v>
      </c>
      <c r="L173" s="83"/>
      <c r="M173" s="197">
        <f>F173*'2. Emissions Units &amp; Activities'!K$33*(1-$E173)</f>
        <v>1.156923E-2</v>
      </c>
      <c r="N173" s="197">
        <f>F173*'2. Emissions Units &amp; Activities'!L$33*(1-$E173)</f>
        <v>2.313846E-2</v>
      </c>
      <c r="O173" s="83"/>
    </row>
    <row r="174" spans="1:15" x14ac:dyDescent="0.25">
      <c r="A174" s="79" t="s">
        <v>1382</v>
      </c>
      <c r="B174" s="100" t="s">
        <v>135</v>
      </c>
      <c r="C174" s="81" t="str">
        <f>IFERROR(IF(B174="No CAS","",INDEX('DEQ Pollutant List'!$C$7:$C$611,MATCH('3. Pollutant Emissions - EF'!B174,'DEQ Pollutant List'!$B$7:$B$611,0))),"")</f>
        <v>1,3-Butadiene</v>
      </c>
      <c r="D174" s="115">
        <f>IFERROR(IF(OR($B174="",$B174="No CAS"),INDEX('DEQ Pollutant List'!$A$7:$A$611,MATCH($C174,'DEQ Pollutant List'!$C$7:$C$611,0)),INDEX('DEQ Pollutant List'!$A$7:$A$611,MATCH($B174,'DEQ Pollutant List'!$B$7:$B$611,0))),"")</f>
        <v>75</v>
      </c>
      <c r="E174" s="101">
        <v>0</v>
      </c>
      <c r="F174" s="202">
        <v>6.7502700000000009E-3</v>
      </c>
      <c r="G174" s="202"/>
      <c r="H174" s="83" t="s">
        <v>1407</v>
      </c>
      <c r="I174" s="104" t="s">
        <v>1414</v>
      </c>
      <c r="J174" s="197">
        <f>F174*'2. Emissions Units &amp; Activities'!H$33*(1-$E174)</f>
        <v>5.8052322000000003E-2</v>
      </c>
      <c r="K174" s="197">
        <f>F174*'2. Emissions Units &amp; Activities'!I$33*(1-$E174)</f>
        <v>0.67502700000000004</v>
      </c>
      <c r="L174" s="83"/>
      <c r="M174" s="197">
        <f>F174*'2. Emissions Units &amp; Activities'!K$33*(1-$E174)</f>
        <v>1.3500540000000002E-2</v>
      </c>
      <c r="N174" s="197">
        <f>F174*'2. Emissions Units &amp; Activities'!L$33*(1-$E174)</f>
        <v>2.7001080000000004E-2</v>
      </c>
      <c r="O174" s="83"/>
    </row>
    <row r="175" spans="1:15" x14ac:dyDescent="0.25">
      <c r="A175" s="79" t="s">
        <v>1382</v>
      </c>
      <c r="B175" s="100" t="s">
        <v>154</v>
      </c>
      <c r="C175" s="81" t="str">
        <f>IFERROR(IF(B175="No CAS","",INDEX('DEQ Pollutant List'!$C$7:$C$611,MATCH('3. Pollutant Emissions - EF'!B175,'DEQ Pollutant List'!$B$7:$B$611,0))),"")</f>
        <v>Cadmium and compounds</v>
      </c>
      <c r="D175" s="115">
        <f>IFERROR(IF(OR($B175="",$B175="No CAS"),INDEX('DEQ Pollutant List'!$A$7:$A$611,MATCH($C175,'DEQ Pollutant List'!$C$7:$C$611,0)),INDEX('DEQ Pollutant List'!$A$7:$A$611,MATCH($B175,'DEQ Pollutant List'!$B$7:$B$611,0))),"")</f>
        <v>83</v>
      </c>
      <c r="E175" s="101">
        <v>0</v>
      </c>
      <c r="F175" s="202">
        <v>1.0350000000000001E-5</v>
      </c>
      <c r="G175" s="202"/>
      <c r="H175" s="83" t="s">
        <v>1407</v>
      </c>
      <c r="I175" s="104" t="s">
        <v>1414</v>
      </c>
      <c r="J175" s="197">
        <f>F175*'2. Emissions Units &amp; Activities'!H$33*(1-$E175)</f>
        <v>8.9010000000000003E-5</v>
      </c>
      <c r="K175" s="197">
        <f>F175*'2. Emissions Units &amp; Activities'!I$33*(1-$E175)</f>
        <v>1.0350000000000001E-3</v>
      </c>
      <c r="L175" s="83"/>
      <c r="M175" s="197">
        <f>F175*'2. Emissions Units &amp; Activities'!K$33*(1-$E175)</f>
        <v>2.0700000000000002E-5</v>
      </c>
      <c r="N175" s="197">
        <f>F175*'2. Emissions Units &amp; Activities'!L$33*(1-$E175)</f>
        <v>4.1400000000000003E-5</v>
      </c>
      <c r="O175" s="83"/>
    </row>
    <row r="176" spans="1:15" x14ac:dyDescent="0.25">
      <c r="A176" s="79" t="s">
        <v>1382</v>
      </c>
      <c r="B176" s="100" t="s">
        <v>443</v>
      </c>
      <c r="C176" s="81" t="str">
        <f>IFERROR(IF(B176="No CAS","",INDEX('DEQ Pollutant List'!$C$7:$C$611,MATCH('3. Pollutant Emissions - EF'!B176,'DEQ Pollutant List'!$B$7:$B$611,0))),"")</f>
        <v>Formaldehyde</v>
      </c>
      <c r="D176" s="115">
        <f>IFERROR(IF(OR($B176="",$B176="No CAS"),INDEX('DEQ Pollutant List'!$A$7:$A$611,MATCH($C176,'DEQ Pollutant List'!$C$7:$C$611,0)),INDEX('DEQ Pollutant List'!$A$7:$A$611,MATCH($B176,'DEQ Pollutant List'!$B$7:$B$611,0))),"")</f>
        <v>250</v>
      </c>
      <c r="E176" s="101">
        <v>0</v>
      </c>
      <c r="F176" s="202">
        <v>5.3595405000000006E-2</v>
      </c>
      <c r="G176" s="202"/>
      <c r="H176" s="83" t="s">
        <v>1407</v>
      </c>
      <c r="I176" s="104" t="s">
        <v>1414</v>
      </c>
      <c r="J176" s="197">
        <f>F176*'2. Emissions Units &amp; Activities'!H$33*(1-$E176)</f>
        <v>0.46092048300000005</v>
      </c>
      <c r="K176" s="197">
        <f>F176*'2. Emissions Units &amp; Activities'!I$33*(1-$E176)</f>
        <v>5.3595405000000005</v>
      </c>
      <c r="L176" s="83"/>
      <c r="M176" s="197">
        <f>F176*'2. Emissions Units &amp; Activities'!K$33*(1-$E176)</f>
        <v>0.10719081000000001</v>
      </c>
      <c r="N176" s="197">
        <f>F176*'2. Emissions Units &amp; Activities'!L$33*(1-$E176)</f>
        <v>0.21438162000000002</v>
      </c>
      <c r="O176" s="83"/>
    </row>
    <row r="177" spans="1:15" x14ac:dyDescent="0.25">
      <c r="A177" s="79" t="s">
        <v>1382</v>
      </c>
      <c r="B177" s="100" t="s">
        <v>230</v>
      </c>
      <c r="C177" s="81" t="str">
        <f>IFERROR(IF(B177="No CAS","",INDEX('DEQ Pollutant List'!$C$7:$C$611,MATCH('3. Pollutant Emissions - EF'!B177,'DEQ Pollutant List'!$B$7:$B$611,0))),"")</f>
        <v>Chromium VI, chromate and dichromate particulate</v>
      </c>
      <c r="D177" s="115"/>
      <c r="E177" s="101">
        <v>0</v>
      </c>
      <c r="F177" s="202">
        <v>6.9000000000000006E-7</v>
      </c>
      <c r="G177" s="202"/>
      <c r="H177" s="83" t="s">
        <v>1407</v>
      </c>
      <c r="I177" s="104" t="s">
        <v>1414</v>
      </c>
      <c r="J177" s="197">
        <f>F177*'2. Emissions Units &amp; Activities'!H$33*(1-$E177)</f>
        <v>5.9340000000000003E-6</v>
      </c>
      <c r="K177" s="197">
        <f>F177*'2. Emissions Units &amp; Activities'!I$33*(1-$E177)</f>
        <v>6.900000000000001E-5</v>
      </c>
      <c r="L177" s="83"/>
      <c r="M177" s="197">
        <f>F177*'2. Emissions Units &amp; Activities'!K$33*(1-$E177)</f>
        <v>1.3800000000000001E-6</v>
      </c>
      <c r="N177" s="197">
        <f>F177*'2. Emissions Units &amp; Activities'!L$33*(1-$E177)</f>
        <v>2.7600000000000003E-6</v>
      </c>
      <c r="O177" s="83"/>
    </row>
    <row r="178" spans="1:15" x14ac:dyDescent="0.25">
      <c r="A178" s="79" t="s">
        <v>1382</v>
      </c>
      <c r="B178" s="100" t="s">
        <v>81</v>
      </c>
      <c r="C178" s="81" t="str">
        <f>IFERROR(IF(B178="No CAS","",INDEX('DEQ Pollutant List'!$C$7:$C$611,MATCH('3. Pollutant Emissions - EF'!B178,'DEQ Pollutant List'!$B$7:$B$611,0))),"")</f>
        <v>Arsenic and compounds</v>
      </c>
      <c r="D178" s="115"/>
      <c r="E178" s="101">
        <v>0</v>
      </c>
      <c r="F178" s="202">
        <v>1.1040000000000001E-5</v>
      </c>
      <c r="G178" s="202"/>
      <c r="H178" s="83" t="s">
        <v>1407</v>
      </c>
      <c r="I178" s="104" t="s">
        <v>1414</v>
      </c>
      <c r="J178" s="197">
        <f>F178*'2. Emissions Units &amp; Activities'!H$33*(1-$E178)</f>
        <v>9.4944000000000004E-5</v>
      </c>
      <c r="K178" s="197">
        <f>F178*'2. Emissions Units &amp; Activities'!I$33*(1-$E178)</f>
        <v>1.1040000000000002E-3</v>
      </c>
      <c r="L178" s="83"/>
      <c r="M178" s="197">
        <f>F178*'2. Emissions Units &amp; Activities'!K$33*(1-$E178)</f>
        <v>2.2080000000000002E-5</v>
      </c>
      <c r="N178" s="197">
        <f>F178*'2. Emissions Units &amp; Activities'!L$33*(1-$E178)</f>
        <v>4.4160000000000004E-5</v>
      </c>
      <c r="O178" s="83"/>
    </row>
    <row r="179" spans="1:15" x14ac:dyDescent="0.25">
      <c r="A179" s="79" t="s">
        <v>1382</v>
      </c>
      <c r="B179" s="100" t="s">
        <v>512</v>
      </c>
      <c r="C179" s="81" t="str">
        <f>IFERROR(IF(B179="No CAS","",INDEX('DEQ Pollutant List'!$C$7:$C$611,MATCH('3. Pollutant Emissions - EF'!B179,'DEQ Pollutant List'!$B$7:$B$611,0))),"")</f>
        <v>Lead and compounds</v>
      </c>
      <c r="D179" s="115"/>
      <c r="E179" s="101">
        <v>0</v>
      </c>
      <c r="F179" s="202">
        <v>5.7270000000000006E-5</v>
      </c>
      <c r="G179" s="202"/>
      <c r="H179" s="83" t="s">
        <v>1407</v>
      </c>
      <c r="I179" s="104" t="s">
        <v>1414</v>
      </c>
      <c r="J179" s="197">
        <f>F179*'2. Emissions Units &amp; Activities'!H$33*(1-$E179)</f>
        <v>4.9252200000000001E-4</v>
      </c>
      <c r="K179" s="197">
        <f>F179*'2. Emissions Units &amp; Activities'!I$33*(1-$E179)</f>
        <v>5.7270000000000003E-3</v>
      </c>
      <c r="L179" s="83"/>
      <c r="M179" s="197">
        <f>F179*'2. Emissions Units &amp; Activities'!K$33*(1-$E179)</f>
        <v>1.1454000000000001E-4</v>
      </c>
      <c r="N179" s="197">
        <f>F179*'2. Emissions Units &amp; Activities'!L$33*(1-$E179)</f>
        <v>2.2908000000000002E-4</v>
      </c>
      <c r="O179" s="83"/>
    </row>
    <row r="180" spans="1:15" x14ac:dyDescent="0.25">
      <c r="A180" s="79" t="s">
        <v>1382</v>
      </c>
      <c r="B180" s="100">
        <v>365</v>
      </c>
      <c r="C180" s="81" t="str">
        <f>IFERROR(IF(B180="No CAS","",INDEX('DEQ Pollutant List'!$C$7:$C$611,MATCH('3. Pollutant Emissions - EF'!B180,'DEQ Pollutant List'!$B$7:$B$611,0))),"")</f>
        <v>Nickel compounds, insoluble</v>
      </c>
      <c r="D180" s="115"/>
      <c r="E180" s="101">
        <v>0</v>
      </c>
      <c r="F180" s="202">
        <v>2.6910000000000002E-5</v>
      </c>
      <c r="G180" s="202"/>
      <c r="H180" s="83" t="s">
        <v>1407</v>
      </c>
      <c r="I180" s="104" t="s">
        <v>1414</v>
      </c>
      <c r="J180" s="197">
        <f>F180*'2. Emissions Units &amp; Activities'!H$33*(1-$E180)</f>
        <v>2.3142600000000002E-4</v>
      </c>
      <c r="K180" s="197">
        <f>F180*'2. Emissions Units &amp; Activities'!I$33*(1-$E180)</f>
        <v>2.6910000000000002E-3</v>
      </c>
      <c r="L180" s="83"/>
      <c r="M180" s="197">
        <f>F180*'2. Emissions Units &amp; Activities'!K$33*(1-$E180)</f>
        <v>5.3820000000000003E-5</v>
      </c>
      <c r="N180" s="197">
        <f>F180*'2. Emissions Units &amp; Activities'!L$33*(1-$E180)</f>
        <v>1.0764000000000001E-4</v>
      </c>
      <c r="O180" s="83"/>
    </row>
    <row r="181" spans="1:15" x14ac:dyDescent="0.25">
      <c r="A181" s="79" t="s">
        <v>1382</v>
      </c>
      <c r="B181" s="100" t="s">
        <v>581</v>
      </c>
      <c r="C181" s="81" t="str">
        <f>IFERROR(IF(B181="No CAS","",INDEX('DEQ Pollutant List'!$C$7:$C$611,MATCH('3. Pollutant Emissions - EF'!B181,'DEQ Pollutant List'!$B$7:$B$611,0))),"")</f>
        <v>Naphthalene</v>
      </c>
      <c r="D181" s="115"/>
      <c r="E181" s="101">
        <v>0</v>
      </c>
      <c r="F181" s="202">
        <v>6.1168499999999994E-4</v>
      </c>
      <c r="G181" s="202"/>
      <c r="H181" s="83" t="s">
        <v>1407</v>
      </c>
      <c r="I181" s="104" t="s">
        <v>1414</v>
      </c>
      <c r="J181" s="197">
        <f>F181*'2. Emissions Units &amp; Activities'!H$33*(1-$E181)</f>
        <v>5.2604909999999991E-3</v>
      </c>
      <c r="K181" s="197">
        <f>F181*'2. Emissions Units &amp; Activities'!I$33*(1-$E181)</f>
        <v>6.1168499999999994E-2</v>
      </c>
      <c r="L181" s="83"/>
      <c r="M181" s="197">
        <f>F181*'2. Emissions Units &amp; Activities'!K$33*(1-$E181)</f>
        <v>1.2233699999999999E-3</v>
      </c>
      <c r="N181" s="197">
        <f>F181*'2. Emissions Units &amp; Activities'!L$33*(1-$E181)</f>
        <v>2.4467399999999998E-3</v>
      </c>
      <c r="O181" s="83"/>
    </row>
    <row r="182" spans="1:15" x14ac:dyDescent="0.25">
      <c r="A182" s="79" t="s">
        <v>1382</v>
      </c>
      <c r="B182" s="100">
        <v>401</v>
      </c>
      <c r="C182" s="81" t="str">
        <f>IFERROR(IF(B182="No CAS","",INDEX('DEQ Pollutant List'!$C$7:$C$611,MATCH('3. Pollutant Emissions - EF'!B182,'DEQ Pollutant List'!$B$7:$B$611,0))),"")</f>
        <v>Polycyclic aromatic hydrocarbons (PAHs)</v>
      </c>
      <c r="D182" s="115"/>
      <c r="E182" s="101">
        <v>0</v>
      </c>
      <c r="F182" s="202">
        <v>1.1240100000000002E-3</v>
      </c>
      <c r="G182" s="202"/>
      <c r="H182" s="83" t="s">
        <v>1407</v>
      </c>
      <c r="I182" s="104" t="s">
        <v>1414</v>
      </c>
      <c r="J182" s="197">
        <f>F182*'2. Emissions Units &amp; Activities'!H$33*(1-$E182)</f>
        <v>9.6664860000000002E-3</v>
      </c>
      <c r="K182" s="197">
        <f>F182*'2. Emissions Units &amp; Activities'!I$33*(1-$E182)</f>
        <v>0.11240100000000001</v>
      </c>
      <c r="L182" s="83"/>
      <c r="M182" s="197">
        <f>F182*'2. Emissions Units &amp; Activities'!K$33*(1-$E182)</f>
        <v>2.2480200000000003E-3</v>
      </c>
      <c r="N182" s="197">
        <f>F182*'2. Emissions Units &amp; Activities'!L$33*(1-$E182)</f>
        <v>4.4960400000000006E-3</v>
      </c>
      <c r="O182" s="83"/>
    </row>
    <row r="183" spans="1:15" x14ac:dyDescent="0.25">
      <c r="A183" s="79" t="s">
        <v>1382</v>
      </c>
      <c r="B183" s="100" t="s">
        <v>823</v>
      </c>
      <c r="C183" s="81" t="str">
        <f>IFERROR(IF(B183="No CAS","",INDEX('DEQ Pollutant List'!$C$7:$C$611,MATCH('3. Pollutant Emissions - EF'!B183,'DEQ Pollutant List'!$B$7:$B$611,0))),"")</f>
        <v>Benzo[a]pyrene</v>
      </c>
      <c r="D183" s="115"/>
      <c r="E183" s="101">
        <v>0</v>
      </c>
      <c r="F183" s="202">
        <v>1.1022750000000002E-6</v>
      </c>
      <c r="G183" s="202"/>
      <c r="H183" s="83" t="s">
        <v>1407</v>
      </c>
      <c r="I183" s="104" t="s">
        <v>1414</v>
      </c>
      <c r="J183" s="197">
        <f>F183*'2. Emissions Units &amp; Activities'!H$33*(1-$E183)</f>
        <v>9.4795650000000008E-6</v>
      </c>
      <c r="K183" s="197">
        <f>F183*'2. Emissions Units &amp; Activities'!I$33*(1-$E183)</f>
        <v>1.1022750000000002E-4</v>
      </c>
      <c r="L183" s="83"/>
      <c r="M183" s="197">
        <f>F183*'2. Emissions Units &amp; Activities'!K$33*(1-$E183)</f>
        <v>2.2045500000000003E-6</v>
      </c>
      <c r="N183" s="197">
        <f>F183*'2. Emissions Units &amp; Activities'!L$33*(1-$E183)</f>
        <v>4.4091000000000007E-6</v>
      </c>
      <c r="O183" s="83"/>
    </row>
    <row r="184" spans="1:15" x14ac:dyDescent="0.25">
      <c r="A184" s="79" t="s">
        <v>1382</v>
      </c>
      <c r="B184" s="100" t="s">
        <v>14</v>
      </c>
      <c r="C184" s="81" t="str">
        <f>IFERROR(IF(B184="No CAS","",INDEX('DEQ Pollutant List'!$C$7:$C$611,MATCH('3. Pollutant Emissions - EF'!B184,'DEQ Pollutant List'!$B$7:$B$611,0))),"")</f>
        <v>Acetaldehyde</v>
      </c>
      <c r="D184" s="115"/>
      <c r="E184" s="101">
        <v>0</v>
      </c>
      <c r="F184" s="202">
        <v>2.4321465E-2</v>
      </c>
      <c r="G184" s="202"/>
      <c r="H184" s="83" t="s">
        <v>1407</v>
      </c>
      <c r="I184" s="104" t="s">
        <v>1414</v>
      </c>
      <c r="J184" s="197">
        <f>F184*'2. Emissions Units &amp; Activities'!H$33*(1-$E184)</f>
        <v>0.20916459900000001</v>
      </c>
      <c r="K184" s="197">
        <f>F184*'2. Emissions Units &amp; Activities'!I$33*(1-$E184)</f>
        <v>2.4321465</v>
      </c>
      <c r="L184" s="83"/>
      <c r="M184" s="197">
        <f>F184*'2. Emissions Units &amp; Activities'!K$33*(1-$E184)</f>
        <v>4.8642930000000001E-2</v>
      </c>
      <c r="N184" s="197">
        <f>F184*'2. Emissions Units &amp; Activities'!L$33*(1-$E184)</f>
        <v>9.7285860000000002E-2</v>
      </c>
      <c r="O184" s="83"/>
    </row>
    <row r="185" spans="1:15" x14ac:dyDescent="0.25">
      <c r="A185" s="79" t="s">
        <v>1382</v>
      </c>
      <c r="B185" s="100" t="s">
        <v>24</v>
      </c>
      <c r="C185" s="81" t="str">
        <f>IFERROR(IF(B185="No CAS","",INDEX('DEQ Pollutant List'!$C$7:$C$611,MATCH('3. Pollutant Emissions - EF'!B185,'DEQ Pollutant List'!$B$7:$B$611,0))),"")</f>
        <v>Acrolein</v>
      </c>
      <c r="D185" s="115"/>
      <c r="E185" s="101">
        <v>0</v>
      </c>
      <c r="F185" s="202">
        <v>1.0525949999999999E-3</v>
      </c>
      <c r="G185" s="202"/>
      <c r="H185" s="83" t="s">
        <v>1407</v>
      </c>
      <c r="I185" s="104" t="s">
        <v>1414</v>
      </c>
      <c r="J185" s="197">
        <f>F185*'2. Emissions Units &amp; Activities'!H$33*(1-$E185)</f>
        <v>9.052316999999999E-3</v>
      </c>
      <c r="K185" s="197">
        <f>F185*'2. Emissions Units &amp; Activities'!I$33*(1-$E185)</f>
        <v>0.10525949999999999</v>
      </c>
      <c r="L185" s="83"/>
      <c r="M185" s="197">
        <f>F185*'2. Emissions Units &amp; Activities'!K$33*(1-$E185)</f>
        <v>2.1051899999999998E-3</v>
      </c>
      <c r="N185" s="197">
        <f>F185*'2. Emissions Units &amp; Activities'!L$33*(1-$E185)</f>
        <v>4.2103799999999997E-3</v>
      </c>
      <c r="O185" s="83"/>
    </row>
    <row r="186" spans="1:15" x14ac:dyDescent="0.25">
      <c r="A186" s="79" t="s">
        <v>1382</v>
      </c>
      <c r="B186" s="100" t="s">
        <v>61</v>
      </c>
      <c r="C186" s="81" t="str">
        <f>IFERROR(IF(B186="No CAS","",INDEX('DEQ Pollutant List'!$C$7:$C$611,MATCH('3. Pollutant Emissions - EF'!B186,'DEQ Pollutant List'!$B$7:$B$611,0))),"")</f>
        <v>Ammonia</v>
      </c>
      <c r="D186" s="115">
        <f>IFERROR(IF(OR($B186="",$B186="No CAS"),INDEX('DEQ Pollutant List'!$A$7:$A$611,MATCH($C186,'DEQ Pollutant List'!$C$7:$C$611,0)),INDEX('DEQ Pollutant List'!$A$7:$A$611,MATCH($B186,'DEQ Pollutant List'!$B$7:$B$611,0))),"")</f>
        <v>26</v>
      </c>
      <c r="E186" s="101">
        <v>0</v>
      </c>
      <c r="F186" s="202">
        <v>2.001E-2</v>
      </c>
      <c r="G186" s="202"/>
      <c r="H186" s="83" t="s">
        <v>1407</v>
      </c>
      <c r="I186" s="104" t="s">
        <v>1414</v>
      </c>
      <c r="J186" s="197">
        <f>F186*'2. Emissions Units &amp; Activities'!H$33*(1-$E186)</f>
        <v>0.17208599999999999</v>
      </c>
      <c r="K186" s="197">
        <f>F186*'2. Emissions Units &amp; Activities'!I$33*(1-$E186)</f>
        <v>2.0009999999999999</v>
      </c>
      <c r="L186" s="83"/>
      <c r="M186" s="197">
        <f>F186*'2. Emissions Units &amp; Activities'!K$33*(1-$E186)</f>
        <v>4.002E-2</v>
      </c>
      <c r="N186" s="197">
        <f>F186*'2. Emissions Units &amp; Activities'!L$33*(1-$E186)</f>
        <v>8.004E-2</v>
      </c>
      <c r="O186" s="83"/>
    </row>
    <row r="187" spans="1:15" x14ac:dyDescent="0.25">
      <c r="A187" s="79" t="s">
        <v>1382</v>
      </c>
      <c r="B187" s="100" t="s">
        <v>236</v>
      </c>
      <c r="C187" s="81" t="str">
        <f>IFERROR(IF(B187="No CAS","",INDEX('DEQ Pollutant List'!$C$7:$C$611,MATCH('3. Pollutant Emissions - EF'!B187,'DEQ Pollutant List'!$B$7:$B$611,0))),"")</f>
        <v>Copper and compounds</v>
      </c>
      <c r="D187" s="115">
        <f>IFERROR(IF(OR($B187="",$B187="No CAS"),INDEX('DEQ Pollutant List'!$A$7:$A$611,MATCH($C187,'DEQ Pollutant List'!$C$7:$C$611,0)),INDEX('DEQ Pollutant List'!$A$7:$A$611,MATCH($B187,'DEQ Pollutant List'!$B$7:$B$611,0))),"")</f>
        <v>149</v>
      </c>
      <c r="E187" s="101">
        <v>0</v>
      </c>
      <c r="F187" s="202">
        <v>2.8290000000000005E-5</v>
      </c>
      <c r="G187" s="202"/>
      <c r="H187" s="83" t="s">
        <v>1407</v>
      </c>
      <c r="I187" s="104" t="s">
        <v>1414</v>
      </c>
      <c r="J187" s="197">
        <f>F187*'2. Emissions Units &amp; Activities'!H$33*(1-$E187)</f>
        <v>2.4329400000000005E-4</v>
      </c>
      <c r="K187" s="197">
        <f>F187*'2. Emissions Units &amp; Activities'!I$33*(1-$E187)</f>
        <v>2.8290000000000004E-3</v>
      </c>
      <c r="L187" s="83"/>
      <c r="M187" s="197">
        <f>F187*'2. Emissions Units &amp; Activities'!K$33*(1-$E187)</f>
        <v>5.6580000000000011E-5</v>
      </c>
      <c r="N187" s="197">
        <f>F187*'2. Emissions Units &amp; Activities'!L$33*(1-$E187)</f>
        <v>1.1316000000000002E-4</v>
      </c>
      <c r="O187" s="83"/>
    </row>
    <row r="188" spans="1:15" x14ac:dyDescent="0.25">
      <c r="A188" s="79" t="s">
        <v>1382</v>
      </c>
      <c r="B188" s="100" t="s">
        <v>410</v>
      </c>
      <c r="C188" s="81" t="str">
        <f>IFERROR(IF(B188="No CAS","",INDEX('DEQ Pollutant List'!$C$7:$C$611,MATCH('3. Pollutant Emissions - EF'!B188,'DEQ Pollutant List'!$B$7:$B$611,0))),"")</f>
        <v>Ethyl benzene</v>
      </c>
      <c r="D188" s="115">
        <f>IFERROR(IF(OR($B188="",$B188="No CAS"),INDEX('DEQ Pollutant List'!$A$7:$A$611,MATCH($C188,'DEQ Pollutant List'!$C$7:$C$611,0)),INDEX('DEQ Pollutant List'!$A$7:$A$611,MATCH($B188,'DEQ Pollutant List'!$B$7:$B$611,0))),"")</f>
        <v>229</v>
      </c>
      <c r="E188" s="101">
        <v>0</v>
      </c>
      <c r="F188" s="202">
        <v>3.3844499999999999E-4</v>
      </c>
      <c r="G188" s="202"/>
      <c r="H188" s="83" t="s">
        <v>1407</v>
      </c>
      <c r="I188" s="104" t="s">
        <v>1414</v>
      </c>
      <c r="J188" s="197">
        <f>F188*'2. Emissions Units &amp; Activities'!H$33*(1-$E188)</f>
        <v>2.9106269999999998E-3</v>
      </c>
      <c r="K188" s="197">
        <f>F188*'2. Emissions Units &amp; Activities'!I$33*(1-$E188)</f>
        <v>3.38445E-2</v>
      </c>
      <c r="L188" s="83"/>
      <c r="M188" s="197">
        <f>F188*'2. Emissions Units &amp; Activities'!K$33*(1-$E188)</f>
        <v>6.7688999999999998E-4</v>
      </c>
      <c r="N188" s="197">
        <f>F188*'2. Emissions Units &amp; Activities'!L$33*(1-$E188)</f>
        <v>1.35378E-3</v>
      </c>
      <c r="O188" s="83"/>
    </row>
    <row r="189" spans="1:15" x14ac:dyDescent="0.25">
      <c r="A189" s="79" t="s">
        <v>1382</v>
      </c>
      <c r="B189" s="100" t="s">
        <v>483</v>
      </c>
      <c r="C189" s="81" t="str">
        <f>IFERROR(IF(B189="No CAS","",INDEX('DEQ Pollutant List'!$C$7:$C$611,MATCH('3. Pollutant Emissions - EF'!B189,'DEQ Pollutant List'!$B$7:$B$611,0))),"")</f>
        <v>Hexane</v>
      </c>
      <c r="D189" s="115">
        <f>IFERROR(IF(OR($B189="",$B189="No CAS"),INDEX('DEQ Pollutant List'!$A$7:$A$611,MATCH($C189,'DEQ Pollutant List'!$C$7:$C$611,0)),INDEX('DEQ Pollutant List'!$A$7:$A$611,MATCH($B189,'DEQ Pollutant List'!$B$7:$B$611,0))),"")</f>
        <v>289</v>
      </c>
      <c r="E189" s="101">
        <v>0</v>
      </c>
      <c r="F189" s="202">
        <v>8.3524500000000008E-4</v>
      </c>
      <c r="G189" s="202"/>
      <c r="H189" s="83" t="s">
        <v>1407</v>
      </c>
      <c r="I189" s="104" t="s">
        <v>1414</v>
      </c>
      <c r="J189" s="197">
        <f>F189*'2. Emissions Units &amp; Activities'!H$33*(1-$E189)</f>
        <v>7.1831070000000002E-3</v>
      </c>
      <c r="K189" s="197">
        <f>F189*'2. Emissions Units &amp; Activities'!I$33*(1-$E189)</f>
        <v>8.3524500000000002E-2</v>
      </c>
      <c r="L189" s="83"/>
      <c r="M189" s="197">
        <f>F189*'2. Emissions Units &amp; Activities'!K$33*(1-$E189)</f>
        <v>1.6704900000000002E-3</v>
      </c>
      <c r="N189" s="197">
        <f>F189*'2. Emissions Units &amp; Activities'!L$33*(1-$E189)</f>
        <v>3.3409800000000003E-3</v>
      </c>
      <c r="O189" s="83"/>
    </row>
    <row r="190" spans="1:15" x14ac:dyDescent="0.25">
      <c r="A190" s="79" t="s">
        <v>1382</v>
      </c>
      <c r="B190" s="100" t="s">
        <v>489</v>
      </c>
      <c r="C190" s="81" t="str">
        <f>IFERROR(IF(B190="No CAS","",INDEX('DEQ Pollutant List'!$C$7:$C$611,MATCH('3. Pollutant Emissions - EF'!B190,'DEQ Pollutant List'!$B$7:$B$611,0))),"")</f>
        <v>Hydrochloric acid</v>
      </c>
      <c r="D190" s="115">
        <f>IFERROR(IF(OR($B190="",$B190="No CAS"),INDEX('DEQ Pollutant List'!$A$7:$A$611,MATCH($C190,'DEQ Pollutant List'!$C$7:$C$611,0)),INDEX('DEQ Pollutant List'!$A$7:$A$611,MATCH($B190,'DEQ Pollutant List'!$B$7:$B$611,0))),"")</f>
        <v>292</v>
      </c>
      <c r="E190" s="101">
        <v>0</v>
      </c>
      <c r="F190" s="202">
        <v>1.2854700000000001E-3</v>
      </c>
      <c r="G190" s="202"/>
      <c r="H190" s="83" t="s">
        <v>1407</v>
      </c>
      <c r="I190" s="104" t="s">
        <v>1414</v>
      </c>
      <c r="J190" s="197">
        <f>F190*'2. Emissions Units &amp; Activities'!H$33*(1-$E190)</f>
        <v>1.1055042000000001E-2</v>
      </c>
      <c r="K190" s="197">
        <f>F190*'2. Emissions Units &amp; Activities'!I$33*(1-$E190)</f>
        <v>0.12854700000000002</v>
      </c>
      <c r="L190" s="83"/>
      <c r="M190" s="197">
        <f>F190*'2. Emissions Units &amp; Activities'!K$33*(1-$E190)</f>
        <v>2.5709400000000003E-3</v>
      </c>
      <c r="N190" s="197">
        <f>F190*'2. Emissions Units &amp; Activities'!L$33*(1-$E190)</f>
        <v>5.1418800000000006E-3</v>
      </c>
      <c r="O190" s="83"/>
    </row>
    <row r="191" spans="1:15" x14ac:dyDescent="0.25">
      <c r="A191" s="79" t="s">
        <v>1382</v>
      </c>
      <c r="B191" s="100" t="s">
        <v>518</v>
      </c>
      <c r="C191" s="81" t="str">
        <f>IFERROR(IF(B191="No CAS","",INDEX('DEQ Pollutant List'!$C$7:$C$611,MATCH('3. Pollutant Emissions - EF'!B191,'DEQ Pollutant List'!$B$7:$B$611,0))),"")</f>
        <v>Manganese and compounds</v>
      </c>
      <c r="D191" s="115">
        <f>IFERROR(IF(OR($B191="",$B191="No CAS"),INDEX('DEQ Pollutant List'!$A$7:$A$611,MATCH($C191,'DEQ Pollutant List'!$C$7:$C$611,0)),INDEX('DEQ Pollutant List'!$A$7:$A$611,MATCH($B191,'DEQ Pollutant List'!$B$7:$B$611,0))),"")</f>
        <v>312</v>
      </c>
      <c r="E191" s="101">
        <v>0</v>
      </c>
      <c r="F191" s="202">
        <v>2.139E-5</v>
      </c>
      <c r="G191" s="202"/>
      <c r="H191" s="83" t="s">
        <v>1407</v>
      </c>
      <c r="I191" s="104" t="s">
        <v>1414</v>
      </c>
      <c r="J191" s="197">
        <f>F191*'2. Emissions Units &amp; Activities'!H$33*(1-$E191)</f>
        <v>1.8395399999999998E-4</v>
      </c>
      <c r="K191" s="197">
        <f>F191*'2. Emissions Units &amp; Activities'!I$33*(1-$E191)</f>
        <v>2.1389999999999998E-3</v>
      </c>
      <c r="L191" s="83"/>
      <c r="M191" s="197">
        <f>F191*'2. Emissions Units &amp; Activities'!K$33*(1-$E191)</f>
        <v>4.278E-5</v>
      </c>
      <c r="N191" s="197">
        <f>F191*'2. Emissions Units &amp; Activities'!L$33*(1-$E191)</f>
        <v>8.5560000000000001E-5</v>
      </c>
      <c r="O191" s="83"/>
    </row>
    <row r="192" spans="1:15" x14ac:dyDescent="0.25">
      <c r="A192" s="79" t="s">
        <v>1382</v>
      </c>
      <c r="B192" s="100" t="s">
        <v>524</v>
      </c>
      <c r="C192" s="81" t="str">
        <f>IFERROR(IF(B192="No CAS","",INDEX('DEQ Pollutant List'!$C$7:$C$611,MATCH('3. Pollutant Emissions - EF'!B192,'DEQ Pollutant List'!$B$7:$B$611,0))),"")</f>
        <v>Mercury and compounds</v>
      </c>
      <c r="D192" s="115">
        <f>IFERROR(IF(OR($B192="",$B192="No CAS"),INDEX('DEQ Pollutant List'!$A$7:$A$611,MATCH($C192,'DEQ Pollutant List'!$C$7:$C$611,0)),INDEX('DEQ Pollutant List'!$A$7:$A$611,MATCH($B192,'DEQ Pollutant List'!$B$7:$B$611,0))),"")</f>
        <v>316</v>
      </c>
      <c r="E192" s="101">
        <v>0</v>
      </c>
      <c r="F192" s="202">
        <v>1.38E-5</v>
      </c>
      <c r="G192" s="202"/>
      <c r="H192" s="83" t="s">
        <v>1407</v>
      </c>
      <c r="I192" s="104" t="s">
        <v>1414</v>
      </c>
      <c r="J192" s="197">
        <f>F192*'2. Emissions Units &amp; Activities'!H$33*(1-$E192)</f>
        <v>1.1868E-4</v>
      </c>
      <c r="K192" s="197">
        <f>F192*'2. Emissions Units &amp; Activities'!I$33*(1-$E192)</f>
        <v>1.3799999999999999E-3</v>
      </c>
      <c r="L192" s="83"/>
      <c r="M192" s="197">
        <f>F192*'2. Emissions Units &amp; Activities'!K$33*(1-$E192)</f>
        <v>2.76E-5</v>
      </c>
      <c r="N192" s="197">
        <f>F192*'2. Emissions Units &amp; Activities'!L$33*(1-$E192)</f>
        <v>5.52E-5</v>
      </c>
      <c r="O192" s="83"/>
    </row>
    <row r="193" spans="1:15" x14ac:dyDescent="0.25">
      <c r="A193" s="79" t="s">
        <v>1382</v>
      </c>
      <c r="B193" s="100" t="s">
        <v>945</v>
      </c>
      <c r="C193" s="81" t="str">
        <f>IFERROR(IF(B193="No CAS","",INDEX('DEQ Pollutant List'!$C$7:$C$611,MATCH('3. Pollutant Emissions - EF'!B193,'DEQ Pollutant List'!$B$7:$B$611,0))),"")</f>
        <v>Selenium and compounds</v>
      </c>
      <c r="D193" s="115">
        <f>IFERROR(IF(OR($B193="",$B193="No CAS"),INDEX('DEQ Pollutant List'!$A$7:$A$611,MATCH($C193,'DEQ Pollutant List'!$C$7:$C$611,0)),INDEX('DEQ Pollutant List'!$A$7:$A$611,MATCH($B193,'DEQ Pollutant List'!$B$7:$B$611,0))),"")</f>
        <v>575</v>
      </c>
      <c r="E193" s="101">
        <v>0</v>
      </c>
      <c r="F193" s="202">
        <v>1.5180000000000002E-5</v>
      </c>
      <c r="G193" s="202"/>
      <c r="H193" s="83" t="s">
        <v>1407</v>
      </c>
      <c r="I193" s="104" t="s">
        <v>1414</v>
      </c>
      <c r="J193" s="197">
        <f>F193*'2. Emissions Units &amp; Activities'!H$33*(1-$E193)</f>
        <v>1.3054800000000002E-4</v>
      </c>
      <c r="K193" s="197">
        <f>F193*'2. Emissions Units &amp; Activities'!I$33*(1-$E193)</f>
        <v>1.5180000000000003E-3</v>
      </c>
      <c r="L193" s="83"/>
      <c r="M193" s="197">
        <f>F193*'2. Emissions Units &amp; Activities'!K$33*(1-$E193)</f>
        <v>3.0360000000000004E-5</v>
      </c>
      <c r="N193" s="197">
        <f>F193*'2. Emissions Units &amp; Activities'!L$33*(1-$E193)</f>
        <v>6.0720000000000008E-5</v>
      </c>
      <c r="O193" s="83"/>
    </row>
    <row r="194" spans="1:15" x14ac:dyDescent="0.25">
      <c r="A194" s="79" t="s">
        <v>1382</v>
      </c>
      <c r="B194" s="100" t="s">
        <v>994</v>
      </c>
      <c r="C194" s="81" t="str">
        <f>IFERROR(IF(B194="No CAS","",INDEX('DEQ Pollutant List'!$C$7:$C$611,MATCH('3. Pollutant Emissions - EF'!B194,'DEQ Pollutant List'!$B$7:$B$611,0))),"")</f>
        <v>Toluene</v>
      </c>
      <c r="D194" s="115">
        <f>IFERROR(IF(OR($B194="",$B194="No CAS"),INDEX('DEQ Pollutant List'!$A$7:$A$611,MATCH($C194,'DEQ Pollutant List'!$C$7:$C$611,0)),INDEX('DEQ Pollutant List'!$A$7:$A$611,MATCH($B194,'DEQ Pollutant List'!$B$7:$B$611,0))),"")</f>
        <v>600</v>
      </c>
      <c r="E194" s="101">
        <v>0</v>
      </c>
      <c r="F194" s="202">
        <v>3.2726699999999997E-3</v>
      </c>
      <c r="G194" s="202"/>
      <c r="H194" s="83" t="s">
        <v>1407</v>
      </c>
      <c r="I194" s="104" t="s">
        <v>1414</v>
      </c>
      <c r="J194" s="197">
        <f>F194*'2. Emissions Units &amp; Activities'!H$33*(1-$E194)</f>
        <v>2.8144961999999996E-2</v>
      </c>
      <c r="K194" s="197">
        <f>F194*'2. Emissions Units &amp; Activities'!I$33*(1-$E194)</f>
        <v>0.32726699999999997</v>
      </c>
      <c r="L194" s="83"/>
      <c r="M194" s="197">
        <f>F194*'2. Emissions Units &amp; Activities'!K$33*(1-$E194)</f>
        <v>6.5453399999999993E-3</v>
      </c>
      <c r="N194" s="197">
        <f>F194*'2. Emissions Units &amp; Activities'!L$33*(1-$E194)</f>
        <v>1.3090679999999999E-2</v>
      </c>
      <c r="O194" s="83"/>
    </row>
    <row r="195" spans="1:15" x14ac:dyDescent="0.25">
      <c r="A195" s="79" t="s">
        <v>1382</v>
      </c>
      <c r="B195" s="100" t="s">
        <v>1071</v>
      </c>
      <c r="C195" s="81" t="str">
        <f>IFERROR(IF(B195="No CAS","",INDEX('DEQ Pollutant List'!$C$7:$C$611,MATCH('3. Pollutant Emissions - EF'!B195,'DEQ Pollutant List'!$B$7:$B$611,0))),"")</f>
        <v>Xylene (mixture), including m-xylene, o-xylene, p-xylene</v>
      </c>
      <c r="D195" s="115">
        <f>IFERROR(IF(OR($B195="",$B195="No CAS"),INDEX('DEQ Pollutant List'!$A$7:$A$611,MATCH($C195,'DEQ Pollutant List'!$C$7:$C$611,0)),INDEX('DEQ Pollutant List'!$A$7:$A$611,MATCH($B195,'DEQ Pollutant List'!$B$7:$B$611,0))),"")</f>
        <v>628</v>
      </c>
      <c r="E195" s="101">
        <v>0</v>
      </c>
      <c r="F195" s="202">
        <v>1.3165200000000001E-3</v>
      </c>
      <c r="G195" s="202"/>
      <c r="H195" s="83" t="s">
        <v>1407</v>
      </c>
      <c r="I195" s="104" t="s">
        <v>1414</v>
      </c>
      <c r="J195" s="197">
        <f>F195*'2. Emissions Units &amp; Activities'!H$33*(1-$E195)</f>
        <v>1.1322072000000001E-2</v>
      </c>
      <c r="K195" s="197">
        <f>F195*'2. Emissions Units &amp; Activities'!I$33*(1-$E195)</f>
        <v>0.13165200000000002</v>
      </c>
      <c r="L195" s="83"/>
      <c r="M195" s="197">
        <f>F195*'2. Emissions Units &amp; Activities'!K$33*(1-$E195)</f>
        <v>2.6330400000000001E-3</v>
      </c>
      <c r="N195" s="197">
        <f>F195*'2. Emissions Units &amp; Activities'!L$33*(1-$E195)</f>
        <v>5.2660800000000002E-3</v>
      </c>
      <c r="O195" s="83"/>
    </row>
    <row r="196" spans="1:15" x14ac:dyDescent="0.25">
      <c r="A196" s="79" t="s">
        <v>1382</v>
      </c>
      <c r="B196" s="100">
        <v>200</v>
      </c>
      <c r="C196" s="81" t="str">
        <f>IFERROR(IF(B196="No CAS","",INDEX('DEQ Pollutant List'!$C$7:$C$611,MATCH('3. Pollutant Emissions - EF'!B196,'DEQ Pollutant List'!$B$7:$B$611,0))),"")</f>
        <v>Diesel particulate matter</v>
      </c>
      <c r="D196" s="115">
        <f>IFERROR(IF(OR($B196="",$B196="No CAS"),INDEX('DEQ Pollutant List'!$A$7:$A$611,MATCH($C196,'DEQ Pollutant List'!$C$7:$C$611,0)),INDEX('DEQ Pollutant List'!$A$7:$A$611,MATCH($B196,'DEQ Pollutant List'!$B$7:$B$611,0))),"")</f>
        <v>200</v>
      </c>
      <c r="E196" s="101">
        <v>0</v>
      </c>
      <c r="F196" s="202">
        <v>1.0401750000000001</v>
      </c>
      <c r="G196" s="202"/>
      <c r="H196" s="83" t="s">
        <v>1407</v>
      </c>
      <c r="I196" s="104" t="s">
        <v>1414</v>
      </c>
      <c r="J196" s="197">
        <f>F196*'2. Emissions Units &amp; Activities'!H$33*(1-$E196)</f>
        <v>8.9455050000000007</v>
      </c>
      <c r="K196" s="197">
        <f>F196*'2. Emissions Units &amp; Activities'!I$33*(1-$E196)</f>
        <v>104.01750000000001</v>
      </c>
      <c r="L196" s="83"/>
      <c r="M196" s="197">
        <f>F196*'2. Emissions Units &amp; Activities'!K$33*(1-$E196)</f>
        <v>2.0803500000000001</v>
      </c>
      <c r="N196" s="197">
        <f>F196*'2. Emissions Units &amp; Activities'!L$33*(1-$E196)</f>
        <v>4.1607000000000003</v>
      </c>
      <c r="O196" s="83"/>
    </row>
    <row r="197" spans="1:15" x14ac:dyDescent="0.25">
      <c r="A197" s="79" t="s">
        <v>1380</v>
      </c>
      <c r="B197" s="100" t="s">
        <v>98</v>
      </c>
      <c r="C197" s="81" t="str">
        <f>IFERROR(IF(B197="No CAS","",INDEX('DEQ Pollutant List'!$C$7:$C$611,MATCH('3. Pollutant Emissions - EF'!B197,'DEQ Pollutant List'!$B$7:$B$611,0))),"")</f>
        <v>Benzene</v>
      </c>
      <c r="D197" s="115">
        <f>IFERROR(IF(OR($B197="",$B197="No CAS"),INDEX('DEQ Pollutant List'!$A$7:$A$611,MATCH($C197,'DEQ Pollutant List'!$C$7:$C$611,0)),INDEX('DEQ Pollutant List'!$A$7:$A$611,MATCH($B197,'DEQ Pollutant List'!$B$7:$B$611,0))),"")</f>
        <v>46</v>
      </c>
      <c r="E197" s="101">
        <v>0</v>
      </c>
      <c r="F197" s="202">
        <v>8.0000000000000002E-3</v>
      </c>
      <c r="G197" s="202"/>
      <c r="H197" s="83" t="s">
        <v>1433</v>
      </c>
      <c r="I197" s="104" t="s">
        <v>1447</v>
      </c>
      <c r="J197" s="197">
        <f>F197*'2. Emissions Units &amp; Activities'!H$34*(1-$E197)</f>
        <v>1.0777343750000001E-2</v>
      </c>
      <c r="K197" s="197">
        <f>F197*'2. Emissions Units &amp; Activities'!I$34*(1-$E197)</f>
        <v>6.8705882352941172E-2</v>
      </c>
      <c r="L197" s="83"/>
      <c r="M197" s="197">
        <f>F197*'2. Emissions Units &amp; Activities'!K$34*(1-$E197)</f>
        <v>2.5098039215686274E-4</v>
      </c>
      <c r="N197" s="197">
        <f>F197*'2. Emissions Units &amp; Activities'!L$34*(1-$E197)</f>
        <v>3.7647058823529414E-4</v>
      </c>
      <c r="O197" s="83"/>
    </row>
    <row r="198" spans="1:15" x14ac:dyDescent="0.25">
      <c r="A198" s="79" t="s">
        <v>1380</v>
      </c>
      <c r="B198" s="100" t="s">
        <v>443</v>
      </c>
      <c r="C198" s="81" t="str">
        <f>IFERROR(IF(B198="No CAS","",INDEX('DEQ Pollutant List'!$C$7:$C$611,MATCH('3. Pollutant Emissions - EF'!B198,'DEQ Pollutant List'!$B$7:$B$611,0))),"")</f>
        <v>Formaldehyde</v>
      </c>
      <c r="D198" s="115">
        <f>IFERROR(IF(OR($B198="",$B198="No CAS"),INDEX('DEQ Pollutant List'!$A$7:$A$611,MATCH($C198,'DEQ Pollutant List'!$C$7:$C$611,0)),INDEX('DEQ Pollutant List'!$A$7:$A$611,MATCH($B198,'DEQ Pollutant List'!$B$7:$B$611,0))),"")</f>
        <v>250</v>
      </c>
      <c r="E198" s="101">
        <v>0</v>
      </c>
      <c r="F198" s="202">
        <v>1.7000000000000001E-2</v>
      </c>
      <c r="G198" s="202"/>
      <c r="H198" s="83" t="s">
        <v>1433</v>
      </c>
      <c r="I198" s="104" t="s">
        <v>1447</v>
      </c>
      <c r="J198" s="197">
        <f>F198*'2. Emissions Units &amp; Activities'!H$34*(1-$E198)</f>
        <v>2.2901855468750006E-2</v>
      </c>
      <c r="K198" s="197">
        <f>F198*'2. Emissions Units &amp; Activities'!I$34*(1-$E198)</f>
        <v>0.14600000000000002</v>
      </c>
      <c r="L198" s="83"/>
      <c r="M198" s="197">
        <f>F198*'2. Emissions Units &amp; Activities'!K$34*(1-$E198)</f>
        <v>5.3333333333333336E-4</v>
      </c>
      <c r="N198" s="197">
        <f>F198*'2. Emissions Units &amp; Activities'!L$34*(1-$E198)</f>
        <v>8.0000000000000004E-4</v>
      </c>
      <c r="O198" s="83"/>
    </row>
    <row r="199" spans="1:15" x14ac:dyDescent="0.25">
      <c r="A199" s="79" t="s">
        <v>1380</v>
      </c>
      <c r="B199" s="100">
        <v>401</v>
      </c>
      <c r="C199" s="81" t="str">
        <f>IFERROR(IF(B199="No CAS","",INDEX('DEQ Pollutant List'!$C$7:$C$611,MATCH('3. Pollutant Emissions - EF'!B199,'DEQ Pollutant List'!$B$7:$B$611,0))),"")</f>
        <v>Polycyclic aromatic hydrocarbons (PAHs)</v>
      </c>
      <c r="D199" s="115">
        <f>IFERROR(IF(OR($B199="",$B199="No CAS"),INDEX('DEQ Pollutant List'!$A$7:$A$611,MATCH($C199,'DEQ Pollutant List'!$C$7:$C$611,0)),INDEX('DEQ Pollutant List'!$A$7:$A$611,MATCH($B199,'DEQ Pollutant List'!$B$7:$B$611,0))),"")</f>
        <v>401</v>
      </c>
      <c r="E199" s="101">
        <v>0</v>
      </c>
      <c r="F199" s="202">
        <v>1E-4</v>
      </c>
      <c r="G199" s="202"/>
      <c r="H199" s="83" t="s">
        <v>1433</v>
      </c>
      <c r="I199" s="104" t="s">
        <v>1447</v>
      </c>
      <c r="J199" s="197">
        <f>F199*'2. Emissions Units &amp; Activities'!H$34*(1-$E199)</f>
        <v>1.3471679687500002E-4</v>
      </c>
      <c r="K199" s="197">
        <f>F199*'2. Emissions Units &amp; Activities'!I$34*(1-$E199)</f>
        <v>8.5882352941176474E-4</v>
      </c>
      <c r="L199" s="83"/>
      <c r="M199" s="197">
        <f>F199*'2. Emissions Units &amp; Activities'!K$34*(1-$E199)</f>
        <v>3.1372549019607846E-6</v>
      </c>
      <c r="N199" s="197">
        <f>F199*'2. Emissions Units &amp; Activities'!L$34*(1-$E199)</f>
        <v>4.7058823529411769E-6</v>
      </c>
      <c r="O199" s="83"/>
    </row>
    <row r="200" spans="1:15" x14ac:dyDescent="0.25">
      <c r="A200" s="79" t="s">
        <v>1380</v>
      </c>
      <c r="B200" s="100" t="s">
        <v>581</v>
      </c>
      <c r="C200" s="81" t="str">
        <f>IFERROR(IF(B200="No CAS","",INDEX('DEQ Pollutant List'!$C$7:$C$611,MATCH('3. Pollutant Emissions - EF'!B200,'DEQ Pollutant List'!$B$7:$B$611,0))),"")</f>
        <v>Naphthalene</v>
      </c>
      <c r="D200" s="115">
        <f>IFERROR(IF(OR($B200="",$B200="No CAS"),INDEX('DEQ Pollutant List'!$A$7:$A$611,MATCH($C200,'DEQ Pollutant List'!$C$7:$C$611,0)),INDEX('DEQ Pollutant List'!$A$7:$A$611,MATCH($B200,'DEQ Pollutant List'!$B$7:$B$611,0))),"")</f>
        <v>428</v>
      </c>
      <c r="E200" s="101">
        <v>0</v>
      </c>
      <c r="F200" s="202">
        <v>2.9999999999999997E-4</v>
      </c>
      <c r="G200" s="202"/>
      <c r="H200" s="83" t="s">
        <v>1433</v>
      </c>
      <c r="I200" s="104" t="s">
        <v>1447</v>
      </c>
      <c r="J200" s="197">
        <f>F200*'2. Emissions Units &amp; Activities'!H$34*(1-$E200)</f>
        <v>4.0415039062500005E-4</v>
      </c>
      <c r="K200" s="197">
        <f>F200*'2. Emissions Units &amp; Activities'!I$34*(1-$E200)</f>
        <v>2.5764705882352938E-3</v>
      </c>
      <c r="L200" s="83"/>
      <c r="M200" s="197">
        <f>F200*'2. Emissions Units &amp; Activities'!K$34*(1-$E200)</f>
        <v>9.4117647058823521E-6</v>
      </c>
      <c r="N200" s="197">
        <f>F200*'2. Emissions Units &amp; Activities'!L$34*(1-$E200)</f>
        <v>1.4117647058823528E-5</v>
      </c>
      <c r="O200" s="83"/>
    </row>
    <row r="201" spans="1:15" x14ac:dyDescent="0.25">
      <c r="A201" s="79" t="s">
        <v>1380</v>
      </c>
      <c r="B201" s="100" t="s">
        <v>14</v>
      </c>
      <c r="C201" s="81" t="str">
        <f>IFERROR(IF(B201="No CAS","",INDEX('DEQ Pollutant List'!$C$7:$C$611,MATCH('3. Pollutant Emissions - EF'!B201,'DEQ Pollutant List'!$B$7:$B$611,0))),"")</f>
        <v>Acetaldehyde</v>
      </c>
      <c r="D201" s="115">
        <f>IFERROR(IF(OR($B201="",$B201="No CAS"),INDEX('DEQ Pollutant List'!$A$7:$A$611,MATCH($C201,'DEQ Pollutant List'!$C$7:$C$611,0)),INDEX('DEQ Pollutant List'!$A$7:$A$611,MATCH($B201,'DEQ Pollutant List'!$B$7:$B$611,0))),"")</f>
        <v>1</v>
      </c>
      <c r="E201" s="101">
        <v>0</v>
      </c>
      <c r="F201" s="202">
        <v>4.3E-3</v>
      </c>
      <c r="G201" s="202"/>
      <c r="H201" s="83" t="s">
        <v>1433</v>
      </c>
      <c r="I201" s="104" t="s">
        <v>1447</v>
      </c>
      <c r="J201" s="197">
        <f>F201*'2. Emissions Units &amp; Activities'!H$34*(1-$E201)</f>
        <v>5.7928222656250007E-3</v>
      </c>
      <c r="K201" s="197">
        <f>F201*'2. Emissions Units &amp; Activities'!I$34*(1-$E201)</f>
        <v>3.6929411764705884E-2</v>
      </c>
      <c r="L201" s="83"/>
      <c r="M201" s="197">
        <f>F201*'2. Emissions Units &amp; Activities'!K$34*(1-$E201)</f>
        <v>1.3490196078431372E-4</v>
      </c>
      <c r="N201" s="197">
        <f>F201*'2. Emissions Units &amp; Activities'!L$34*(1-$E201)</f>
        <v>2.023529411764706E-4</v>
      </c>
      <c r="O201" s="83"/>
    </row>
    <row r="202" spans="1:15" x14ac:dyDescent="0.25">
      <c r="A202" s="79" t="s">
        <v>1380</v>
      </c>
      <c r="B202" s="100" t="s">
        <v>24</v>
      </c>
      <c r="C202" s="81" t="str">
        <f>IFERROR(IF(B202="No CAS","",INDEX('DEQ Pollutant List'!$C$7:$C$611,MATCH('3. Pollutant Emissions - EF'!B202,'DEQ Pollutant List'!$B$7:$B$611,0))),"")</f>
        <v>Acrolein</v>
      </c>
      <c r="D202" s="115">
        <f>IFERROR(IF(OR($B202="",$B202="No CAS"),INDEX('DEQ Pollutant List'!$A$7:$A$611,MATCH($C202,'DEQ Pollutant List'!$C$7:$C$611,0)),INDEX('DEQ Pollutant List'!$A$7:$A$611,MATCH($B202,'DEQ Pollutant List'!$B$7:$B$611,0))),"")</f>
        <v>5</v>
      </c>
      <c r="E202" s="101">
        <v>0</v>
      </c>
      <c r="F202" s="202">
        <v>2.7000000000000001E-3</v>
      </c>
      <c r="G202" s="202"/>
      <c r="H202" s="83" t="s">
        <v>1433</v>
      </c>
      <c r="I202" s="104" t="s">
        <v>1447</v>
      </c>
      <c r="J202" s="197">
        <f>F202*'2. Emissions Units &amp; Activities'!H$34*(1-$E202)</f>
        <v>3.6373535156250009E-3</v>
      </c>
      <c r="K202" s="197">
        <f>F202*'2. Emissions Units &amp; Activities'!I$34*(1-$E202)</f>
        <v>2.3188235294117648E-2</v>
      </c>
      <c r="L202" s="83"/>
      <c r="M202" s="197">
        <f>F202*'2. Emissions Units &amp; Activities'!K$34*(1-$E202)</f>
        <v>8.4705882352941183E-5</v>
      </c>
      <c r="N202" s="197">
        <f>F202*'2. Emissions Units &amp; Activities'!L$34*(1-$E202)</f>
        <v>1.2705882352941178E-4</v>
      </c>
      <c r="O202" s="83"/>
    </row>
    <row r="203" spans="1:15" x14ac:dyDescent="0.25">
      <c r="A203" s="79" t="s">
        <v>1380</v>
      </c>
      <c r="B203" s="100" t="s">
        <v>61</v>
      </c>
      <c r="C203" s="81" t="str">
        <f>IFERROR(IF(B203="No CAS","",INDEX('DEQ Pollutant List'!$C$7:$C$611,MATCH('3. Pollutant Emissions - EF'!B203,'DEQ Pollutant List'!$B$7:$B$611,0))),"")</f>
        <v>Ammonia</v>
      </c>
      <c r="D203" s="115">
        <f>IFERROR(IF(OR($B203="",$B203="No CAS"),INDEX('DEQ Pollutant List'!$A$7:$A$611,MATCH($C203,'DEQ Pollutant List'!$C$7:$C$611,0)),INDEX('DEQ Pollutant List'!$A$7:$A$611,MATCH($B203,'DEQ Pollutant List'!$B$7:$B$611,0))),"")</f>
        <v>26</v>
      </c>
      <c r="E203" s="101">
        <v>0</v>
      </c>
      <c r="F203" s="202">
        <v>18</v>
      </c>
      <c r="G203" s="202"/>
      <c r="H203" s="83" t="s">
        <v>1433</v>
      </c>
      <c r="I203" s="104" t="s">
        <v>1447</v>
      </c>
      <c r="J203" s="197">
        <f>F203*'2. Emissions Units &amp; Activities'!H$34*(1-$E203)</f>
        <v>24.249023437500004</v>
      </c>
      <c r="K203" s="197">
        <f>F203*'2. Emissions Units &amp; Activities'!I$34*(1-$E203)</f>
        <v>154.58823529411765</v>
      </c>
      <c r="L203" s="83"/>
      <c r="M203" s="197">
        <f>F203*'2. Emissions Units &amp; Activities'!K$34*(1-$E203)</f>
        <v>0.56470588235294117</v>
      </c>
      <c r="N203" s="197">
        <f>F203*'2. Emissions Units &amp; Activities'!L$34*(1-$E203)</f>
        <v>0.84705882352941175</v>
      </c>
      <c r="O203" s="83"/>
    </row>
    <row r="204" spans="1:15" x14ac:dyDescent="0.25">
      <c r="A204" s="79" t="s">
        <v>1380</v>
      </c>
      <c r="B204" s="100" t="s">
        <v>410</v>
      </c>
      <c r="C204" s="81" t="str">
        <f>IFERROR(IF(B204="No CAS","",INDEX('DEQ Pollutant List'!$C$7:$C$611,MATCH('3. Pollutant Emissions - EF'!B204,'DEQ Pollutant List'!$B$7:$B$611,0))),"")</f>
        <v>Ethyl benzene</v>
      </c>
      <c r="D204" s="115">
        <f>IFERROR(IF(OR($B204="",$B204="No CAS"),INDEX('DEQ Pollutant List'!$A$7:$A$611,MATCH($C204,'DEQ Pollutant List'!$C$7:$C$611,0)),INDEX('DEQ Pollutant List'!$A$7:$A$611,MATCH($B204,'DEQ Pollutant List'!$B$7:$B$611,0))),"")</f>
        <v>229</v>
      </c>
      <c r="E204" s="101">
        <v>0</v>
      </c>
      <c r="F204" s="202">
        <v>9.4999999999999998E-3</v>
      </c>
      <c r="G204" s="202"/>
      <c r="H204" s="83" t="s">
        <v>1433</v>
      </c>
      <c r="I204" s="104" t="s">
        <v>1447</v>
      </c>
      <c r="J204" s="197">
        <f>F204*'2. Emissions Units &amp; Activities'!H$34*(1-$E204)</f>
        <v>1.2798095703125002E-2</v>
      </c>
      <c r="K204" s="197">
        <f>F204*'2. Emissions Units &amp; Activities'!I$34*(1-$E204)</f>
        <v>8.1588235294117642E-2</v>
      </c>
      <c r="L204" s="83"/>
      <c r="M204" s="197">
        <f>F204*'2. Emissions Units &amp; Activities'!K$34*(1-$E204)</f>
        <v>2.980392156862745E-4</v>
      </c>
      <c r="N204" s="197">
        <f>F204*'2. Emissions Units &amp; Activities'!L$34*(1-$E204)</f>
        <v>4.4705882352941173E-4</v>
      </c>
      <c r="O204" s="83"/>
    </row>
    <row r="205" spans="1:15" x14ac:dyDescent="0.25">
      <c r="A205" s="79" t="s">
        <v>1380</v>
      </c>
      <c r="B205" s="100" t="s">
        <v>483</v>
      </c>
      <c r="C205" s="81" t="str">
        <f>IFERROR(IF(B205="No CAS","",INDEX('DEQ Pollutant List'!$C$7:$C$611,MATCH('3. Pollutant Emissions - EF'!B205,'DEQ Pollutant List'!$B$7:$B$611,0))),"")</f>
        <v>Hexane</v>
      </c>
      <c r="D205" s="115">
        <f>IFERROR(IF(OR($B205="",$B205="No CAS"),INDEX('DEQ Pollutant List'!$A$7:$A$611,MATCH($C205,'DEQ Pollutant List'!$C$7:$C$611,0)),INDEX('DEQ Pollutant List'!$A$7:$A$611,MATCH($B205,'DEQ Pollutant List'!$B$7:$B$611,0))),"")</f>
        <v>289</v>
      </c>
      <c r="E205" s="101">
        <v>0</v>
      </c>
      <c r="F205" s="202">
        <v>6.3E-3</v>
      </c>
      <c r="G205" s="202"/>
      <c r="H205" s="83" t="s">
        <v>1433</v>
      </c>
      <c r="I205" s="104" t="s">
        <v>1447</v>
      </c>
      <c r="J205" s="197">
        <f>F205*'2. Emissions Units &amp; Activities'!H$34*(1-$E205)</f>
        <v>8.487158203125001E-3</v>
      </c>
      <c r="K205" s="197">
        <f>F205*'2. Emissions Units &amp; Activities'!I$34*(1-$E205)</f>
        <v>5.4105882352941177E-2</v>
      </c>
      <c r="L205" s="83"/>
      <c r="M205" s="197">
        <f>F205*'2. Emissions Units &amp; Activities'!K$34*(1-$E205)</f>
        <v>1.9764705882352942E-4</v>
      </c>
      <c r="N205" s="197">
        <f>F205*'2. Emissions Units &amp; Activities'!L$34*(1-$E205)</f>
        <v>2.9647058823529409E-4</v>
      </c>
      <c r="O205" s="83"/>
    </row>
    <row r="206" spans="1:15" x14ac:dyDescent="0.25">
      <c r="A206" s="79" t="s">
        <v>1380</v>
      </c>
      <c r="B206" s="100" t="s">
        <v>994</v>
      </c>
      <c r="C206" s="81" t="str">
        <f>IFERROR(IF(B206="No CAS","",INDEX('DEQ Pollutant List'!$C$7:$C$611,MATCH('3. Pollutant Emissions - EF'!B206,'DEQ Pollutant List'!$B$7:$B$611,0))),"")</f>
        <v>Toluene</v>
      </c>
      <c r="D206" s="115">
        <f>IFERROR(IF(OR($B206="",$B206="No CAS"),INDEX('DEQ Pollutant List'!$A$7:$A$611,MATCH($C206,'DEQ Pollutant List'!$C$7:$C$611,0)),INDEX('DEQ Pollutant List'!$A$7:$A$611,MATCH($B206,'DEQ Pollutant List'!$B$7:$B$611,0))),"")</f>
        <v>600</v>
      </c>
      <c r="E206" s="101">
        <v>0</v>
      </c>
      <c r="F206" s="202">
        <v>3.6600000000000001E-2</v>
      </c>
      <c r="G206" s="202"/>
      <c r="H206" s="83" t="s">
        <v>1433</v>
      </c>
      <c r="I206" s="104" t="s">
        <v>1447</v>
      </c>
      <c r="J206" s="197">
        <f>F206*'2. Emissions Units &amp; Activities'!H$34*(1-$E206)</f>
        <v>4.9306347656250006E-2</v>
      </c>
      <c r="K206" s="197">
        <f>F206*'2. Emissions Units &amp; Activities'!I$34*(1-$E206)</f>
        <v>0.31432941176470586</v>
      </c>
      <c r="L206" s="83"/>
      <c r="M206" s="197">
        <f>F206*'2. Emissions Units &amp; Activities'!K$34*(1-$E206)</f>
        <v>1.148235294117647E-3</v>
      </c>
      <c r="N206" s="197">
        <f>F206*'2. Emissions Units &amp; Activities'!L$34*(1-$E206)</f>
        <v>1.7223529411764707E-3</v>
      </c>
      <c r="O206" s="83"/>
    </row>
    <row r="207" spans="1:15" x14ac:dyDescent="0.25">
      <c r="A207" s="79" t="s">
        <v>1380</v>
      </c>
      <c r="B207" s="100" t="s">
        <v>1071</v>
      </c>
      <c r="C207" s="81" t="str">
        <f>IFERROR(IF(B207="No CAS","",INDEX('DEQ Pollutant List'!$C$7:$C$611,MATCH('3. Pollutant Emissions - EF'!B207,'DEQ Pollutant List'!$B$7:$B$611,0))),"")</f>
        <v>Xylene (mixture), including m-xylene, o-xylene, p-xylene</v>
      </c>
      <c r="D207" s="115">
        <f>IFERROR(IF(OR($B207="",$B207="No CAS"),INDEX('DEQ Pollutant List'!$A$7:$A$611,MATCH($C207,'DEQ Pollutant List'!$C$7:$C$611,0)),INDEX('DEQ Pollutant List'!$A$7:$A$611,MATCH($B207,'DEQ Pollutant List'!$B$7:$B$611,0))),"")</f>
        <v>628</v>
      </c>
      <c r="E207" s="101">
        <v>0</v>
      </c>
      <c r="F207" s="202">
        <v>2.7199999999999998E-2</v>
      </c>
      <c r="G207" s="202"/>
      <c r="H207" s="83" t="s">
        <v>1433</v>
      </c>
      <c r="I207" s="104" t="s">
        <v>1447</v>
      </c>
      <c r="J207" s="197">
        <f>F207*'2. Emissions Units &amp; Activities'!H$34*(1-$E207)</f>
        <v>3.6642968750000005E-2</v>
      </c>
      <c r="K207" s="197">
        <f>F207*'2. Emissions Units &amp; Activities'!I$34*(1-$E207)</f>
        <v>0.23359999999999997</v>
      </c>
      <c r="L207" s="83"/>
      <c r="M207" s="197">
        <f>F207*'2. Emissions Units &amp; Activities'!K$34*(1-$E207)</f>
        <v>8.5333333333333322E-4</v>
      </c>
      <c r="N207" s="197">
        <f>F207*'2. Emissions Units &amp; Activities'!L$34*(1-$E207)</f>
        <v>1.2799999999999999E-3</v>
      </c>
      <c r="O207" s="83"/>
    </row>
    <row r="208" spans="1:15" x14ac:dyDescent="0.25">
      <c r="A208" s="79" t="s">
        <v>1380</v>
      </c>
      <c r="B208" s="100" t="s">
        <v>81</v>
      </c>
      <c r="C208" s="81" t="str">
        <f>IFERROR(IF(B208="No CAS","",INDEX('DEQ Pollutant List'!$C$7:$C$611,MATCH('3. Pollutant Emissions - EF'!B208,'DEQ Pollutant List'!$B$7:$B$611,0))),"")</f>
        <v>Arsenic and compounds</v>
      </c>
      <c r="D208" s="115">
        <f>IFERROR(IF(OR($B208="",$B208="No CAS"),INDEX('DEQ Pollutant List'!$A$7:$A$611,MATCH($C208,'DEQ Pollutant List'!$C$7:$C$611,0)),INDEX('DEQ Pollutant List'!$A$7:$A$611,MATCH($B208,'DEQ Pollutant List'!$B$7:$B$611,0))),"")</f>
        <v>37</v>
      </c>
      <c r="E208" s="101">
        <v>0</v>
      </c>
      <c r="F208" s="202">
        <v>2.0000000000000001E-4</v>
      </c>
      <c r="G208" s="202"/>
      <c r="H208" s="83" t="s">
        <v>1433</v>
      </c>
      <c r="I208" s="104" t="s">
        <v>1447</v>
      </c>
      <c r="J208" s="197">
        <f>F208*'2. Emissions Units &amp; Activities'!H$34*(1-$E208)</f>
        <v>2.6943359375000003E-4</v>
      </c>
      <c r="K208" s="197">
        <f>F208*'2. Emissions Units &amp; Activities'!I$34*(1-$E208)</f>
        <v>1.7176470588235295E-3</v>
      </c>
      <c r="L208" s="83"/>
      <c r="M208" s="197">
        <f>F208*'2. Emissions Units &amp; Activities'!K$34*(1-$E208)</f>
        <v>6.2745098039215692E-6</v>
      </c>
      <c r="N208" s="197">
        <f>F208*'2. Emissions Units &amp; Activities'!L$34*(1-$E208)</f>
        <v>9.4117647058823538E-6</v>
      </c>
      <c r="O208" s="83"/>
    </row>
    <row r="209" spans="1:15" x14ac:dyDescent="0.25">
      <c r="A209" s="79" t="s">
        <v>1380</v>
      </c>
      <c r="B209" s="100" t="s">
        <v>96</v>
      </c>
      <c r="C209" s="81" t="str">
        <f>IFERROR(IF(B209="No CAS","",INDEX('DEQ Pollutant List'!$C$7:$C$611,MATCH('3. Pollutant Emissions - EF'!B209,'DEQ Pollutant List'!$B$7:$B$611,0))),"")</f>
        <v>Barium and compounds</v>
      </c>
      <c r="D209" s="115">
        <f>IFERROR(IF(OR($B209="",$B209="No CAS"),INDEX('DEQ Pollutant List'!$A$7:$A$611,MATCH($C209,'DEQ Pollutant List'!$C$7:$C$611,0)),INDEX('DEQ Pollutant List'!$A$7:$A$611,MATCH($B209,'DEQ Pollutant List'!$B$7:$B$611,0))),"")</f>
        <v>45</v>
      </c>
      <c r="E209" s="101">
        <v>0</v>
      </c>
      <c r="F209" s="202">
        <v>4.4000000000000003E-3</v>
      </c>
      <c r="G209" s="202"/>
      <c r="H209" s="83" t="s">
        <v>1433</v>
      </c>
      <c r="I209" s="104" t="s">
        <v>1447</v>
      </c>
      <c r="J209" s="197">
        <f>F209*'2. Emissions Units &amp; Activities'!H$34*(1-$E209)</f>
        <v>5.9275390625000016E-3</v>
      </c>
      <c r="K209" s="197">
        <f>F209*'2. Emissions Units &amp; Activities'!I$34*(1-$E209)</f>
        <v>3.778823529411765E-2</v>
      </c>
      <c r="L209" s="83"/>
      <c r="M209" s="197">
        <f>F209*'2. Emissions Units &amp; Activities'!K$34*(1-$E209)</f>
        <v>1.3803921568627452E-4</v>
      </c>
      <c r="N209" s="197">
        <f>F209*'2. Emissions Units &amp; Activities'!L$34*(1-$E209)</f>
        <v>2.0705882352941177E-4</v>
      </c>
      <c r="O209" s="83"/>
    </row>
    <row r="210" spans="1:15" x14ac:dyDescent="0.25">
      <c r="A210" s="79" t="s">
        <v>1380</v>
      </c>
      <c r="B210" s="100" t="s">
        <v>113</v>
      </c>
      <c r="C210" s="81" t="str">
        <f>IFERROR(IF(B210="No CAS","",INDEX('DEQ Pollutant List'!$C$7:$C$611,MATCH('3. Pollutant Emissions - EF'!B210,'DEQ Pollutant List'!$B$7:$B$611,0))),"")</f>
        <v>Beryllium and compounds</v>
      </c>
      <c r="D210" s="115">
        <f>IFERROR(IF(OR($B210="",$B210="No CAS"),INDEX('DEQ Pollutant List'!$A$7:$A$611,MATCH($C210,'DEQ Pollutant List'!$C$7:$C$611,0)),INDEX('DEQ Pollutant List'!$A$7:$A$611,MATCH($B210,'DEQ Pollutant List'!$B$7:$B$611,0))),"")</f>
        <v>58</v>
      </c>
      <c r="E210" s="101">
        <v>0</v>
      </c>
      <c r="F210" s="202">
        <v>1.2E-5</v>
      </c>
      <c r="G210" s="202"/>
      <c r="H210" s="83" t="s">
        <v>1433</v>
      </c>
      <c r="I210" s="104" t="s">
        <v>1447</v>
      </c>
      <c r="J210" s="197">
        <f>F210*'2. Emissions Units &amp; Activities'!H$34*(1-$E210)</f>
        <v>1.6166015625000003E-5</v>
      </c>
      <c r="K210" s="197">
        <f>F210*'2. Emissions Units &amp; Activities'!I$34*(1-$E210)</f>
        <v>1.0305882352941177E-4</v>
      </c>
      <c r="L210" s="83"/>
      <c r="M210" s="197">
        <f>F210*'2. Emissions Units &amp; Activities'!K$34*(1-$E210)</f>
        <v>3.764705882352941E-7</v>
      </c>
      <c r="N210" s="197">
        <f>F210*'2. Emissions Units &amp; Activities'!L$34*(1-$E210)</f>
        <v>5.6470588235294118E-7</v>
      </c>
      <c r="O210" s="83"/>
    </row>
    <row r="211" spans="1:15" x14ac:dyDescent="0.25">
      <c r="A211" s="79" t="s">
        <v>1380</v>
      </c>
      <c r="B211" s="100" t="s">
        <v>154</v>
      </c>
      <c r="C211" s="81" t="str">
        <f>IFERROR(IF(B211="No CAS","",INDEX('DEQ Pollutant List'!$C$7:$C$611,MATCH('3. Pollutant Emissions - EF'!B211,'DEQ Pollutant List'!$B$7:$B$611,0))),"")</f>
        <v>Cadmium and compounds</v>
      </c>
      <c r="D211" s="115">
        <f>IFERROR(IF(OR($B211="",$B211="No CAS"),INDEX('DEQ Pollutant List'!$A$7:$A$611,MATCH($C211,'DEQ Pollutant List'!$C$7:$C$611,0)),INDEX('DEQ Pollutant List'!$A$7:$A$611,MATCH($B211,'DEQ Pollutant List'!$B$7:$B$611,0))),"")</f>
        <v>83</v>
      </c>
      <c r="E211" s="101">
        <v>0</v>
      </c>
      <c r="F211" s="202">
        <v>1.1000000000000001E-3</v>
      </c>
      <c r="G211" s="202"/>
      <c r="H211" s="83" t="s">
        <v>1433</v>
      </c>
      <c r="I211" s="104" t="s">
        <v>1447</v>
      </c>
      <c r="J211" s="197">
        <f>F211*'2. Emissions Units &amp; Activities'!H$34*(1-$E211)</f>
        <v>1.4818847656250004E-3</v>
      </c>
      <c r="K211" s="197">
        <f>F211*'2. Emissions Units &amp; Activities'!I$34*(1-$E211)</f>
        <v>9.4470588235294126E-3</v>
      </c>
      <c r="L211" s="83"/>
      <c r="M211" s="197">
        <f>F211*'2. Emissions Units &amp; Activities'!K$34*(1-$E211)</f>
        <v>3.4509803921568629E-5</v>
      </c>
      <c r="N211" s="197">
        <f>F211*'2. Emissions Units &amp; Activities'!L$34*(1-$E211)</f>
        <v>5.1764705882352943E-5</v>
      </c>
      <c r="O211" s="83"/>
    </row>
    <row r="212" spans="1:15" x14ac:dyDescent="0.25">
      <c r="A212" s="79" t="s">
        <v>1380</v>
      </c>
      <c r="B212" s="100" t="s">
        <v>230</v>
      </c>
      <c r="C212" s="81" t="str">
        <f>IFERROR(IF(B212="No CAS","",INDEX('DEQ Pollutant List'!$C$7:$C$611,MATCH('3. Pollutant Emissions - EF'!B212,'DEQ Pollutant List'!$B$7:$B$611,0))),"")</f>
        <v>Chromium VI, chromate and dichromate particulate</v>
      </c>
      <c r="D212" s="115">
        <f>IFERROR(IF(OR($B212="",$B212="No CAS"),INDEX('DEQ Pollutant List'!$A$7:$A$611,MATCH($C212,'DEQ Pollutant List'!$C$7:$C$611,0)),INDEX('DEQ Pollutant List'!$A$7:$A$611,MATCH($B212,'DEQ Pollutant List'!$B$7:$B$611,0))),"")</f>
        <v>136</v>
      </c>
      <c r="E212" s="101">
        <v>0</v>
      </c>
      <c r="F212" s="202">
        <v>1.4E-3</v>
      </c>
      <c r="G212" s="202"/>
      <c r="H212" s="83" t="s">
        <v>1433</v>
      </c>
      <c r="I212" s="104" t="s">
        <v>1447</v>
      </c>
      <c r="J212" s="197">
        <f>F212*'2. Emissions Units &amp; Activities'!H$34*(1-$E212)</f>
        <v>1.8860351562500002E-3</v>
      </c>
      <c r="K212" s="197">
        <f>F212*'2. Emissions Units &amp; Activities'!I$34*(1-$E212)</f>
        <v>1.2023529411764705E-2</v>
      </c>
      <c r="L212" s="83"/>
      <c r="M212" s="197">
        <f>F212*'2. Emissions Units &amp; Activities'!K$34*(1-$E212)</f>
        <v>4.3921568627450981E-5</v>
      </c>
      <c r="N212" s="197">
        <f>F212*'2. Emissions Units &amp; Activities'!L$34*(1-$E212)</f>
        <v>6.5882352941176465E-5</v>
      </c>
      <c r="O212" s="83"/>
    </row>
    <row r="213" spans="1:15" x14ac:dyDescent="0.25">
      <c r="A213" s="79" t="s">
        <v>1380</v>
      </c>
      <c r="B213" s="100" t="s">
        <v>234</v>
      </c>
      <c r="C213" s="81" t="str">
        <f>IFERROR(IF(B213="No CAS","",INDEX('DEQ Pollutant List'!$C$7:$C$611,MATCH('3. Pollutant Emissions - EF'!B213,'DEQ Pollutant List'!$B$7:$B$611,0))),"")</f>
        <v>Cobalt and compounds</v>
      </c>
      <c r="D213" s="115">
        <f>IFERROR(IF(OR($B213="",$B213="No CAS"),INDEX('DEQ Pollutant List'!$A$7:$A$611,MATCH($C213,'DEQ Pollutant List'!$C$7:$C$611,0)),INDEX('DEQ Pollutant List'!$A$7:$A$611,MATCH($B213,'DEQ Pollutant List'!$B$7:$B$611,0))),"")</f>
        <v>146</v>
      </c>
      <c r="E213" s="101">
        <v>0</v>
      </c>
      <c r="F213" s="202">
        <v>8.3999999999999995E-5</v>
      </c>
      <c r="G213" s="202"/>
      <c r="H213" s="83" t="s">
        <v>1433</v>
      </c>
      <c r="I213" s="104" t="s">
        <v>1447</v>
      </c>
      <c r="J213" s="197">
        <f>F213*'2. Emissions Units &amp; Activities'!H$34*(1-$E213)</f>
        <v>1.1316210937500001E-4</v>
      </c>
      <c r="K213" s="197">
        <f>F213*'2. Emissions Units &amp; Activities'!I$34*(1-$E213)</f>
        <v>7.2141176470588231E-4</v>
      </c>
      <c r="L213" s="83"/>
      <c r="M213" s="197">
        <f>F213*'2. Emissions Units &amp; Activities'!K$34*(1-$E213)</f>
        <v>2.6352941176470588E-6</v>
      </c>
      <c r="N213" s="197">
        <f>F213*'2. Emissions Units &amp; Activities'!L$34*(1-$E213)</f>
        <v>3.952941176470588E-6</v>
      </c>
      <c r="O213" s="83"/>
    </row>
    <row r="214" spans="1:15" x14ac:dyDescent="0.25">
      <c r="A214" s="79" t="s">
        <v>1380</v>
      </c>
      <c r="B214" s="100" t="s">
        <v>236</v>
      </c>
      <c r="C214" s="81" t="str">
        <f>IFERROR(IF(B214="No CAS","",INDEX('DEQ Pollutant List'!$C$7:$C$611,MATCH('3. Pollutant Emissions - EF'!B214,'DEQ Pollutant List'!$B$7:$B$611,0))),"")</f>
        <v>Copper and compounds</v>
      </c>
      <c r="D214" s="115">
        <f>IFERROR(IF(OR($B214="",$B214="No CAS"),INDEX('DEQ Pollutant List'!$A$7:$A$611,MATCH($C214,'DEQ Pollutant List'!$C$7:$C$611,0)),INDEX('DEQ Pollutant List'!$A$7:$A$611,MATCH($B214,'DEQ Pollutant List'!$B$7:$B$611,0))),"")</f>
        <v>149</v>
      </c>
      <c r="E214" s="101">
        <v>0</v>
      </c>
      <c r="F214" s="202">
        <v>8.4999999999999995E-4</v>
      </c>
      <c r="G214" s="202"/>
      <c r="H214" s="83" t="s">
        <v>1433</v>
      </c>
      <c r="I214" s="104" t="s">
        <v>1447</v>
      </c>
      <c r="J214" s="197">
        <f>F214*'2. Emissions Units &amp; Activities'!H$34*(1-$E214)</f>
        <v>1.1450927734375001E-3</v>
      </c>
      <c r="K214" s="197">
        <f>F214*'2. Emissions Units &amp; Activities'!I$34*(1-$E214)</f>
        <v>7.2999999999999992E-3</v>
      </c>
      <c r="L214" s="83"/>
      <c r="M214" s="197">
        <f>F214*'2. Emissions Units &amp; Activities'!K$34*(1-$E214)</f>
        <v>2.6666666666666663E-5</v>
      </c>
      <c r="N214" s="197">
        <f>F214*'2. Emissions Units &amp; Activities'!L$34*(1-$E214)</f>
        <v>3.9999999999999996E-5</v>
      </c>
      <c r="O214" s="83"/>
    </row>
    <row r="215" spans="1:15" x14ac:dyDescent="0.25">
      <c r="A215" s="79" t="s">
        <v>1380</v>
      </c>
      <c r="B215" s="100" t="s">
        <v>518</v>
      </c>
      <c r="C215" s="81" t="str">
        <f>IFERROR(IF(B215="No CAS","",INDEX('DEQ Pollutant List'!$C$7:$C$611,MATCH('3. Pollutant Emissions - EF'!B215,'DEQ Pollutant List'!$B$7:$B$611,0))),"")</f>
        <v>Manganese and compounds</v>
      </c>
      <c r="D215" s="115">
        <f>IFERROR(IF(OR($B215="",$B215="No CAS"),INDEX('DEQ Pollutant List'!$A$7:$A$611,MATCH($C215,'DEQ Pollutant List'!$C$7:$C$611,0)),INDEX('DEQ Pollutant List'!$A$7:$A$611,MATCH($B215,'DEQ Pollutant List'!$B$7:$B$611,0))),"")</f>
        <v>312</v>
      </c>
      <c r="E215" s="101">
        <v>0</v>
      </c>
      <c r="F215" s="202">
        <v>3.8000000000000002E-4</v>
      </c>
      <c r="G215" s="202"/>
      <c r="H215" s="83" t="s">
        <v>1433</v>
      </c>
      <c r="I215" s="104" t="s">
        <v>1447</v>
      </c>
      <c r="J215" s="197">
        <f>F215*'2. Emissions Units &amp; Activities'!H$34*(1-$E215)</f>
        <v>5.1192382812500006E-4</v>
      </c>
      <c r="K215" s="197">
        <f>F215*'2. Emissions Units &amp; Activities'!I$34*(1-$E215)</f>
        <v>3.2635294117647059E-3</v>
      </c>
      <c r="L215" s="83"/>
      <c r="M215" s="197">
        <f>F215*'2. Emissions Units &amp; Activities'!K$34*(1-$E215)</f>
        <v>1.1921568627450981E-5</v>
      </c>
      <c r="N215" s="197">
        <f>F215*'2. Emissions Units &amp; Activities'!L$34*(1-$E215)</f>
        <v>1.788235294117647E-5</v>
      </c>
      <c r="O215" s="83"/>
    </row>
    <row r="216" spans="1:15" x14ac:dyDescent="0.25">
      <c r="A216" s="79" t="s">
        <v>1380</v>
      </c>
      <c r="B216" s="100" t="s">
        <v>524</v>
      </c>
      <c r="C216" s="81" t="str">
        <f>IFERROR(IF(B216="No CAS","",INDEX('DEQ Pollutant List'!$C$7:$C$611,MATCH('3. Pollutant Emissions - EF'!B216,'DEQ Pollutant List'!$B$7:$B$611,0))),"")</f>
        <v>Mercury and compounds</v>
      </c>
      <c r="D216" s="115">
        <f>IFERROR(IF(OR($B216="",$B216="No CAS"),INDEX('DEQ Pollutant List'!$A$7:$A$611,MATCH($C216,'DEQ Pollutant List'!$C$7:$C$611,0)),INDEX('DEQ Pollutant List'!$A$7:$A$611,MATCH($B216,'DEQ Pollutant List'!$B$7:$B$611,0))),"")</f>
        <v>316</v>
      </c>
      <c r="E216" s="101">
        <v>0</v>
      </c>
      <c r="F216" s="202">
        <v>2.5999999999999998E-4</v>
      </c>
      <c r="G216" s="202"/>
      <c r="H216" s="83" t="s">
        <v>1433</v>
      </c>
      <c r="I216" s="104" t="s">
        <v>1447</v>
      </c>
      <c r="J216" s="197">
        <f>F216*'2. Emissions Units &amp; Activities'!H$34*(1-$E216)</f>
        <v>3.5026367187500004E-4</v>
      </c>
      <c r="K216" s="197">
        <f>F216*'2. Emissions Units &amp; Activities'!I$34*(1-$E216)</f>
        <v>2.2329411764705881E-3</v>
      </c>
      <c r="L216" s="83"/>
      <c r="M216" s="197">
        <f>F216*'2. Emissions Units &amp; Activities'!K$34*(1-$E216)</f>
        <v>8.1568627450980386E-6</v>
      </c>
      <c r="N216" s="197">
        <f>F216*'2. Emissions Units &amp; Activities'!L$34*(1-$E216)</f>
        <v>1.2235294117647057E-5</v>
      </c>
      <c r="O216" s="83"/>
    </row>
    <row r="217" spans="1:15" x14ac:dyDescent="0.25">
      <c r="A217" s="79" t="s">
        <v>1380</v>
      </c>
      <c r="B217" s="100" t="s">
        <v>575</v>
      </c>
      <c r="C217" s="81" t="str">
        <f>IFERROR(IF(B217="No CAS","",INDEX('DEQ Pollutant List'!$C$7:$C$611,MATCH('3. Pollutant Emissions - EF'!B217,'DEQ Pollutant List'!$B$7:$B$611,0))),"")</f>
        <v>Molybdenum trioxide</v>
      </c>
      <c r="D217" s="115">
        <f>IFERROR(IF(OR($B217="",$B217="No CAS"),INDEX('DEQ Pollutant List'!$A$7:$A$611,MATCH($C217,'DEQ Pollutant List'!$C$7:$C$611,0)),INDEX('DEQ Pollutant List'!$A$7:$A$611,MATCH($B217,'DEQ Pollutant List'!$B$7:$B$611,0))),"")</f>
        <v>361</v>
      </c>
      <c r="E217" s="101">
        <v>0</v>
      </c>
      <c r="F217" s="202">
        <v>1.6501719645648776E-3</v>
      </c>
      <c r="G217" s="202"/>
      <c r="H217" s="83" t="s">
        <v>1433</v>
      </c>
      <c r="I217" s="104" t="s">
        <v>1447</v>
      </c>
      <c r="J217" s="197">
        <f>F217*'2. Emissions Units &amp; Activities'!H$34*(1-$E217)</f>
        <v>2.2230588135910634E-3</v>
      </c>
      <c r="K217" s="197">
        <f>F217*'2. Emissions Units &amp; Activities'!I$34*(1-$E217)</f>
        <v>1.4172065107439536E-2</v>
      </c>
      <c r="L217" s="83"/>
      <c r="M217" s="197">
        <f>F217*'2. Emissions Units &amp; Activities'!K$34*(1-$E217)</f>
        <v>5.1770100849094199E-5</v>
      </c>
      <c r="N217" s="197">
        <f>F217*'2. Emissions Units &amp; Activities'!L$34*(1-$E217)</f>
        <v>7.7655151273641292E-5</v>
      </c>
      <c r="O217" s="83"/>
    </row>
    <row r="218" spans="1:15" x14ac:dyDescent="0.25">
      <c r="A218" s="79" t="s">
        <v>1380</v>
      </c>
      <c r="B218" s="100">
        <v>365</v>
      </c>
      <c r="C218" s="81" t="str">
        <f>IFERROR(IF(B218="No CAS","",INDEX('DEQ Pollutant List'!$C$7:$C$611,MATCH('3. Pollutant Emissions - EF'!B218,'DEQ Pollutant List'!$B$7:$B$611,0))),"")</f>
        <v>Nickel compounds, insoluble</v>
      </c>
      <c r="D218" s="115">
        <f>IFERROR(IF(OR($B218="",$B218="No CAS"),INDEX('DEQ Pollutant List'!$A$7:$A$611,MATCH($C218,'DEQ Pollutant List'!$C$7:$C$611,0)),INDEX('DEQ Pollutant List'!$A$7:$A$611,MATCH($B218,'DEQ Pollutant List'!$B$7:$B$611,0))),"")</f>
        <v>365</v>
      </c>
      <c r="E218" s="101">
        <v>0</v>
      </c>
      <c r="F218" s="202">
        <v>2.0999999999999999E-3</v>
      </c>
      <c r="G218" s="202"/>
      <c r="H218" s="83" t="s">
        <v>1433</v>
      </c>
      <c r="I218" s="104" t="s">
        <v>1447</v>
      </c>
      <c r="J218" s="197">
        <f>F218*'2. Emissions Units &amp; Activities'!H$34*(1-$E218)</f>
        <v>2.8290527343750003E-3</v>
      </c>
      <c r="K218" s="197">
        <f>F218*'2. Emissions Units &amp; Activities'!I$34*(1-$E218)</f>
        <v>1.8035294117647056E-2</v>
      </c>
      <c r="L218" s="83"/>
      <c r="M218" s="197">
        <f>F218*'2. Emissions Units &amp; Activities'!K$34*(1-$E218)</f>
        <v>6.5882352941176465E-5</v>
      </c>
      <c r="N218" s="197">
        <f>F218*'2. Emissions Units &amp; Activities'!L$34*(1-$E218)</f>
        <v>9.8823529411764697E-5</v>
      </c>
      <c r="O218" s="83"/>
    </row>
    <row r="219" spans="1:15" x14ac:dyDescent="0.25">
      <c r="A219" s="79" t="s">
        <v>1380</v>
      </c>
      <c r="B219" s="100" t="s">
        <v>945</v>
      </c>
      <c r="C219" s="81" t="str">
        <f>IFERROR(IF(B219="No CAS","",INDEX('DEQ Pollutant List'!$C$7:$C$611,MATCH('3. Pollutant Emissions - EF'!B219,'DEQ Pollutant List'!$B$7:$B$611,0))),"")</f>
        <v>Selenium and compounds</v>
      </c>
      <c r="D219" s="115">
        <f>IFERROR(IF(OR($B219="",$B219="No CAS"),INDEX('DEQ Pollutant List'!$A$7:$A$611,MATCH($C219,'DEQ Pollutant List'!$C$7:$C$611,0)),INDEX('DEQ Pollutant List'!$A$7:$A$611,MATCH($B219,'DEQ Pollutant List'!$B$7:$B$611,0))),"")</f>
        <v>575</v>
      </c>
      <c r="E219" s="101">
        <v>0</v>
      </c>
      <c r="F219" s="202">
        <v>2.4000000000000001E-5</v>
      </c>
      <c r="G219" s="202"/>
      <c r="H219" s="83" t="s">
        <v>1433</v>
      </c>
      <c r="I219" s="104" t="s">
        <v>1447</v>
      </c>
      <c r="J219" s="197">
        <f>F219*'2. Emissions Units &amp; Activities'!H$34*(1-$E219)</f>
        <v>3.2332031250000005E-5</v>
      </c>
      <c r="K219" s="197">
        <f>F219*'2. Emissions Units &amp; Activities'!I$34*(1-$E219)</f>
        <v>2.0611764705882353E-4</v>
      </c>
      <c r="L219" s="83"/>
      <c r="M219" s="197">
        <f>F219*'2. Emissions Units &amp; Activities'!K$34*(1-$E219)</f>
        <v>7.5294117647058821E-7</v>
      </c>
      <c r="N219" s="197">
        <f>F219*'2. Emissions Units &amp; Activities'!L$34*(1-$E219)</f>
        <v>1.1294117647058824E-6</v>
      </c>
      <c r="O219" s="83"/>
    </row>
    <row r="220" spans="1:15" x14ac:dyDescent="0.25">
      <c r="A220" s="79" t="s">
        <v>1380</v>
      </c>
      <c r="B220" s="100" t="s">
        <v>1055</v>
      </c>
      <c r="C220" s="81" t="str">
        <f>IFERROR(IF(B220="No CAS","",INDEX('DEQ Pollutant List'!$C$7:$C$611,MATCH('3. Pollutant Emissions - EF'!B220,'DEQ Pollutant List'!$B$7:$B$611,0))),"")</f>
        <v>Vanadium (fume or dust)</v>
      </c>
      <c r="D220" s="115">
        <f>IFERROR(IF(OR($B220="",$B220="No CAS"),INDEX('DEQ Pollutant List'!$A$7:$A$611,MATCH($C220,'DEQ Pollutant List'!$C$7:$C$611,0)),INDEX('DEQ Pollutant List'!$A$7:$A$611,MATCH($B220,'DEQ Pollutant List'!$B$7:$B$611,0))),"")</f>
        <v>620</v>
      </c>
      <c r="E220" s="101">
        <v>0</v>
      </c>
      <c r="F220" s="202">
        <v>2.3E-3</v>
      </c>
      <c r="G220" s="202"/>
      <c r="H220" s="83" t="s">
        <v>1433</v>
      </c>
      <c r="I220" s="104" t="s">
        <v>1447</v>
      </c>
      <c r="J220" s="197">
        <f>F220*'2. Emissions Units &amp; Activities'!H$34*(1-$E220)</f>
        <v>3.0984863281250004E-3</v>
      </c>
      <c r="K220" s="197">
        <f>F220*'2. Emissions Units &amp; Activities'!I$34*(1-$E220)</f>
        <v>1.9752941176470588E-2</v>
      </c>
      <c r="L220" s="83"/>
      <c r="M220" s="197">
        <f>F220*'2. Emissions Units &amp; Activities'!K$34*(1-$E220)</f>
        <v>7.2156862745098037E-5</v>
      </c>
      <c r="N220" s="197">
        <f>F220*'2. Emissions Units &amp; Activities'!L$34*(1-$E220)</f>
        <v>1.0823529411764705E-4</v>
      </c>
      <c r="O220" s="83"/>
    </row>
    <row r="221" spans="1:15" x14ac:dyDescent="0.25">
      <c r="A221" s="79" t="s">
        <v>1380</v>
      </c>
      <c r="B221" s="100" t="s">
        <v>1076</v>
      </c>
      <c r="C221" s="81" t="str">
        <f>IFERROR(IF(B221="No CAS","",INDEX('DEQ Pollutant List'!$C$7:$C$611,MATCH('3. Pollutant Emissions - EF'!B221,'DEQ Pollutant List'!$B$7:$B$611,0))),"")</f>
        <v>Zinc and compounds</v>
      </c>
      <c r="D221" s="115">
        <f>IFERROR(IF(OR($B221="",$B221="No CAS"),INDEX('DEQ Pollutant List'!$A$7:$A$611,MATCH($C221,'DEQ Pollutant List'!$C$7:$C$611,0)),INDEX('DEQ Pollutant List'!$A$7:$A$611,MATCH($B221,'DEQ Pollutant List'!$B$7:$B$611,0))),"")</f>
        <v>632</v>
      </c>
      <c r="E221" s="101">
        <v>0</v>
      </c>
      <c r="F221" s="202">
        <v>2.9000000000000001E-2</v>
      </c>
      <c r="G221" s="202"/>
      <c r="H221" s="83" t="s">
        <v>1433</v>
      </c>
      <c r="I221" s="104" t="s">
        <v>1447</v>
      </c>
      <c r="J221" s="197">
        <f>F221*'2. Emissions Units &amp; Activities'!H$34*(1-$E221)</f>
        <v>3.9067871093750012E-2</v>
      </c>
      <c r="K221" s="197">
        <f>F221*'2. Emissions Units &amp; Activities'!I$34*(1-$E221)</f>
        <v>0.24905882352941178</v>
      </c>
      <c r="L221" s="83"/>
      <c r="M221" s="197">
        <f>F221*'2. Emissions Units &amp; Activities'!K$34*(1-$E221)</f>
        <v>9.0980392156862744E-4</v>
      </c>
      <c r="N221" s="197">
        <f>F221*'2. Emissions Units &amp; Activities'!L$34*(1-$E221)</f>
        <v>1.3647058823529413E-3</v>
      </c>
      <c r="O221" s="83"/>
    </row>
    <row r="222" spans="1:15" x14ac:dyDescent="0.25">
      <c r="A222" s="79" t="s">
        <v>1381</v>
      </c>
      <c r="B222" s="100" t="s">
        <v>98</v>
      </c>
      <c r="C222" s="81" t="str">
        <f>IFERROR(IF(B222="No CAS","",INDEX('DEQ Pollutant List'!$C$7:$C$611,MATCH('3. Pollutant Emissions - EF'!B222,'DEQ Pollutant List'!$B$7:$B$611,0))),"")</f>
        <v>Benzene</v>
      </c>
      <c r="D222" s="115">
        <f>IFERROR(IF(OR($B222="",$B222="No CAS"),INDEX('DEQ Pollutant List'!$A$7:$A$611,MATCH($C222,'DEQ Pollutant List'!$C$7:$C$611,0)),INDEX('DEQ Pollutant List'!$A$7:$A$611,MATCH($B222,'DEQ Pollutant List'!$B$7:$B$611,0))),"")</f>
        <v>46</v>
      </c>
      <c r="E222" s="101">
        <v>0</v>
      </c>
      <c r="F222" s="202">
        <v>8.0000000000000002E-3</v>
      </c>
      <c r="G222" s="202"/>
      <c r="H222" s="83" t="s">
        <v>1433</v>
      </c>
      <c r="I222" s="104" t="s">
        <v>1447</v>
      </c>
      <c r="J222" s="197">
        <f>F222*'2. Emissions Units &amp; Activities'!H$35*(1-$E222)</f>
        <v>2.1554687500000007E-3</v>
      </c>
      <c r="K222" s="197">
        <f>F222*'2. Emissions Units &amp; Activities'!I$35*(1-$E222)</f>
        <v>1.3741176470588236E-2</v>
      </c>
      <c r="L222" s="83"/>
      <c r="M222" s="197">
        <f>F222*'2. Emissions Units &amp; Activities'!K$35*(1-$E222)</f>
        <v>5.0196078431372554E-5</v>
      </c>
      <c r="N222" s="197">
        <f>F222*'2. Emissions Units &amp; Activities'!L$35*(1-$E222)</f>
        <v>7.529411764705883E-5</v>
      </c>
      <c r="O222" s="83"/>
    </row>
    <row r="223" spans="1:15" x14ac:dyDescent="0.25">
      <c r="A223" s="79" t="s">
        <v>1381</v>
      </c>
      <c r="B223" s="100" t="s">
        <v>443</v>
      </c>
      <c r="C223" s="81" t="str">
        <f>IFERROR(IF(B223="No CAS","",INDEX('DEQ Pollutant List'!$C$7:$C$611,MATCH('3. Pollutant Emissions - EF'!B223,'DEQ Pollutant List'!$B$7:$B$611,0))),"")</f>
        <v>Formaldehyde</v>
      </c>
      <c r="D223" s="115">
        <f>IFERROR(IF(OR($B223="",$B223="No CAS"),INDEX('DEQ Pollutant List'!$A$7:$A$611,MATCH($C223,'DEQ Pollutant List'!$C$7:$C$611,0)),INDEX('DEQ Pollutant List'!$A$7:$A$611,MATCH($B223,'DEQ Pollutant List'!$B$7:$B$611,0))),"")</f>
        <v>250</v>
      </c>
      <c r="E223" s="101">
        <v>0</v>
      </c>
      <c r="F223" s="202">
        <v>1.7000000000000001E-2</v>
      </c>
      <c r="G223" s="202"/>
      <c r="H223" s="83" t="s">
        <v>1433</v>
      </c>
      <c r="I223" s="104" t="s">
        <v>1447</v>
      </c>
      <c r="J223" s="197">
        <f>F223*'2. Emissions Units &amp; Activities'!H$35*(1-$E223)</f>
        <v>4.5803710937500014E-3</v>
      </c>
      <c r="K223" s="197">
        <f>F223*'2. Emissions Units &amp; Activities'!I$35*(1-$E223)</f>
        <v>2.9200000000000004E-2</v>
      </c>
      <c r="L223" s="83"/>
      <c r="M223" s="197">
        <f>F223*'2. Emissions Units &amp; Activities'!K$35*(1-$E223)</f>
        <v>1.0666666666666668E-4</v>
      </c>
      <c r="N223" s="197">
        <f>F223*'2. Emissions Units &amp; Activities'!L$35*(1-$E223)</f>
        <v>1.6000000000000004E-4</v>
      </c>
      <c r="O223" s="83"/>
    </row>
    <row r="224" spans="1:15" x14ac:dyDescent="0.25">
      <c r="A224" s="79" t="s">
        <v>1381</v>
      </c>
      <c r="B224" s="100">
        <v>401</v>
      </c>
      <c r="C224" s="81" t="str">
        <f>IFERROR(IF(B224="No CAS","",INDEX('DEQ Pollutant List'!$C$7:$C$611,MATCH('3. Pollutant Emissions - EF'!B224,'DEQ Pollutant List'!$B$7:$B$611,0))),"")</f>
        <v>Polycyclic aromatic hydrocarbons (PAHs)</v>
      </c>
      <c r="D224" s="115">
        <f>IFERROR(IF(OR($B224="",$B224="No CAS"),INDEX('DEQ Pollutant List'!$A$7:$A$611,MATCH($C224,'DEQ Pollutant List'!$C$7:$C$611,0)),INDEX('DEQ Pollutant List'!$A$7:$A$611,MATCH($B224,'DEQ Pollutant List'!$B$7:$B$611,0))),"")</f>
        <v>401</v>
      </c>
      <c r="E224" s="101">
        <v>0</v>
      </c>
      <c r="F224" s="202">
        <v>1E-4</v>
      </c>
      <c r="G224" s="202"/>
      <c r="H224" s="83" t="s">
        <v>1433</v>
      </c>
      <c r="I224" s="104" t="s">
        <v>1447</v>
      </c>
      <c r="J224" s="197">
        <f>F224*'2. Emissions Units &amp; Activities'!H$35*(1-$E224)</f>
        <v>2.694335937500001E-5</v>
      </c>
      <c r="K224" s="197">
        <f>F224*'2. Emissions Units &amp; Activities'!I$35*(1-$E224)</f>
        <v>1.7176470588235295E-4</v>
      </c>
      <c r="L224" s="83"/>
      <c r="M224" s="197">
        <f>F224*'2. Emissions Units &amp; Activities'!K$35*(1-$E224)</f>
        <v>6.2745098039215696E-7</v>
      </c>
      <c r="N224" s="197">
        <f>F224*'2. Emissions Units &amp; Activities'!L$35*(1-$E224)</f>
        <v>9.4117647058823544E-7</v>
      </c>
      <c r="O224" s="83"/>
    </row>
    <row r="225" spans="1:15" x14ac:dyDescent="0.25">
      <c r="A225" s="79" t="s">
        <v>1381</v>
      </c>
      <c r="B225" s="100" t="s">
        <v>581</v>
      </c>
      <c r="C225" s="81" t="str">
        <f>IFERROR(IF(B225="No CAS","",INDEX('DEQ Pollutant List'!$C$7:$C$611,MATCH('3. Pollutant Emissions - EF'!B225,'DEQ Pollutant List'!$B$7:$B$611,0))),"")</f>
        <v>Naphthalene</v>
      </c>
      <c r="D225" s="115">
        <f>IFERROR(IF(OR($B225="",$B225="No CAS"),INDEX('DEQ Pollutant List'!$A$7:$A$611,MATCH($C225,'DEQ Pollutant List'!$C$7:$C$611,0)),INDEX('DEQ Pollutant List'!$A$7:$A$611,MATCH($B225,'DEQ Pollutant List'!$B$7:$B$611,0))),"")</f>
        <v>428</v>
      </c>
      <c r="E225" s="101">
        <v>0</v>
      </c>
      <c r="F225" s="202">
        <v>2.9999999999999997E-4</v>
      </c>
      <c r="G225" s="202"/>
      <c r="H225" s="83" t="s">
        <v>1433</v>
      </c>
      <c r="I225" s="104" t="s">
        <v>1447</v>
      </c>
      <c r="J225" s="197">
        <f>F225*'2. Emissions Units &amp; Activities'!H$35*(1-$E225)</f>
        <v>8.0830078125000024E-5</v>
      </c>
      <c r="K225" s="197">
        <f>F225*'2. Emissions Units &amp; Activities'!I$35*(1-$E225)</f>
        <v>5.1529411764705878E-4</v>
      </c>
      <c r="L225" s="83"/>
      <c r="M225" s="197">
        <f>F225*'2. Emissions Units &amp; Activities'!K$35*(1-$E225)</f>
        <v>1.8823529411764707E-6</v>
      </c>
      <c r="N225" s="197">
        <f>F225*'2. Emissions Units &amp; Activities'!L$35*(1-$E225)</f>
        <v>2.8235294117647058E-6</v>
      </c>
      <c r="O225" s="83"/>
    </row>
    <row r="226" spans="1:15" x14ac:dyDescent="0.25">
      <c r="A226" s="79" t="s">
        <v>1381</v>
      </c>
      <c r="B226" s="100" t="s">
        <v>14</v>
      </c>
      <c r="C226" s="81" t="str">
        <f>IFERROR(IF(B226="No CAS","",INDEX('DEQ Pollutant List'!$C$7:$C$611,MATCH('3. Pollutant Emissions - EF'!B226,'DEQ Pollutant List'!$B$7:$B$611,0))),"")</f>
        <v>Acetaldehyde</v>
      </c>
      <c r="D226" s="115">
        <f>IFERROR(IF(OR($B226="",$B226="No CAS"),INDEX('DEQ Pollutant List'!$A$7:$A$611,MATCH($C226,'DEQ Pollutant List'!$C$7:$C$611,0)),INDEX('DEQ Pollutant List'!$A$7:$A$611,MATCH($B226,'DEQ Pollutant List'!$B$7:$B$611,0))),"")</f>
        <v>1</v>
      </c>
      <c r="E226" s="101">
        <v>0</v>
      </c>
      <c r="F226" s="202">
        <v>4.3E-3</v>
      </c>
      <c r="G226" s="202"/>
      <c r="H226" s="83" t="s">
        <v>1433</v>
      </c>
      <c r="I226" s="104" t="s">
        <v>1447</v>
      </c>
      <c r="J226" s="197">
        <f>F226*'2. Emissions Units &amp; Activities'!H$35*(1-$E226)</f>
        <v>1.1585644531250004E-3</v>
      </c>
      <c r="K226" s="197">
        <f>F226*'2. Emissions Units &amp; Activities'!I$35*(1-$E226)</f>
        <v>7.385882352941177E-3</v>
      </c>
      <c r="L226" s="83"/>
      <c r="M226" s="197">
        <f>F226*'2. Emissions Units &amp; Activities'!K$35*(1-$E226)</f>
        <v>2.6980392156862748E-5</v>
      </c>
      <c r="N226" s="197">
        <f>F226*'2. Emissions Units &amp; Activities'!L$35*(1-$E226)</f>
        <v>4.0470588235294124E-5</v>
      </c>
      <c r="O226" s="83"/>
    </row>
    <row r="227" spans="1:15" x14ac:dyDescent="0.25">
      <c r="A227" s="79" t="s">
        <v>1381</v>
      </c>
      <c r="B227" s="100" t="s">
        <v>24</v>
      </c>
      <c r="C227" s="81" t="str">
        <f>IFERROR(IF(B227="No CAS","",INDEX('DEQ Pollutant List'!$C$7:$C$611,MATCH('3. Pollutant Emissions - EF'!B227,'DEQ Pollutant List'!$B$7:$B$611,0))),"")</f>
        <v>Acrolein</v>
      </c>
      <c r="D227" s="115"/>
      <c r="E227" s="101">
        <v>0</v>
      </c>
      <c r="F227" s="202">
        <v>2.7000000000000001E-3</v>
      </c>
      <c r="G227" s="202"/>
      <c r="H227" s="83" t="s">
        <v>1433</v>
      </c>
      <c r="I227" s="104" t="s">
        <v>1447</v>
      </c>
      <c r="J227" s="197">
        <f>F227*'2. Emissions Units &amp; Activities'!H$35*(1-$E227)</f>
        <v>7.2747070312500031E-4</v>
      </c>
      <c r="K227" s="197">
        <f>F227*'2. Emissions Units &amp; Activities'!I$35*(1-$E227)</f>
        <v>4.6376470588235302E-3</v>
      </c>
      <c r="L227" s="83"/>
      <c r="M227" s="197">
        <f>F227*'2. Emissions Units &amp; Activities'!K$35*(1-$E227)</f>
        <v>1.6941176470588237E-5</v>
      </c>
      <c r="N227" s="197">
        <f>F227*'2. Emissions Units &amp; Activities'!L$35*(1-$E227)</f>
        <v>2.5411764705882358E-5</v>
      </c>
      <c r="O227" s="83"/>
    </row>
    <row r="228" spans="1:15" x14ac:dyDescent="0.25">
      <c r="A228" s="79" t="s">
        <v>1381</v>
      </c>
      <c r="B228" s="100" t="s">
        <v>61</v>
      </c>
      <c r="C228" s="81" t="str">
        <f>IFERROR(IF(B228="No CAS","",INDEX('DEQ Pollutant List'!$C$7:$C$611,MATCH('3. Pollutant Emissions - EF'!B228,'DEQ Pollutant List'!$B$7:$B$611,0))),"")</f>
        <v>Ammonia</v>
      </c>
      <c r="D228" s="115">
        <f>IFERROR(IF(OR($B228="",$B228="No CAS"),INDEX('DEQ Pollutant List'!$A$7:$A$611,MATCH($C228,'DEQ Pollutant List'!$C$7:$C$611,0)),INDEX('DEQ Pollutant List'!$A$7:$A$611,MATCH($B228,'DEQ Pollutant List'!$B$7:$B$611,0))),"")</f>
        <v>26</v>
      </c>
      <c r="E228" s="101">
        <v>0</v>
      </c>
      <c r="F228" s="202">
        <v>18</v>
      </c>
      <c r="G228" s="202"/>
      <c r="H228" s="83" t="s">
        <v>1433</v>
      </c>
      <c r="I228" s="104" t="s">
        <v>1447</v>
      </c>
      <c r="J228" s="197">
        <f>F228*'2. Emissions Units &amp; Activities'!H$35*(1-$E228)</f>
        <v>4.8498046875000016</v>
      </c>
      <c r="K228" s="197">
        <f>F228*'2. Emissions Units &amp; Activities'!I$35*(1-$E228)</f>
        <v>30.917647058823533</v>
      </c>
      <c r="L228" s="83"/>
      <c r="M228" s="197">
        <f>F228*'2. Emissions Units &amp; Activities'!K$35*(1-$E228)</f>
        <v>0.11294117647058824</v>
      </c>
      <c r="N228" s="197">
        <f>F228*'2. Emissions Units &amp; Activities'!L$35*(1-$E228)</f>
        <v>0.16941176470588237</v>
      </c>
      <c r="O228" s="83"/>
    </row>
    <row r="229" spans="1:15" x14ac:dyDescent="0.25">
      <c r="A229" s="79" t="s">
        <v>1381</v>
      </c>
      <c r="B229" s="100" t="s">
        <v>410</v>
      </c>
      <c r="C229" s="81" t="str">
        <f>IFERROR(IF(B229="No CAS","",INDEX('DEQ Pollutant List'!$C$7:$C$611,MATCH('3. Pollutant Emissions - EF'!B229,'DEQ Pollutant List'!$B$7:$B$611,0))),"")</f>
        <v>Ethyl benzene</v>
      </c>
      <c r="D229" s="115">
        <f>IFERROR(IF(OR($B229="",$B229="No CAS"),INDEX('DEQ Pollutant List'!$A$7:$A$611,MATCH($C229,'DEQ Pollutant List'!$C$7:$C$611,0)),INDEX('DEQ Pollutant List'!$A$7:$A$611,MATCH($B229,'DEQ Pollutant List'!$B$7:$B$611,0))),"")</f>
        <v>229</v>
      </c>
      <c r="E229" s="101">
        <v>0</v>
      </c>
      <c r="F229" s="202">
        <v>9.4999999999999998E-3</v>
      </c>
      <c r="G229" s="202"/>
      <c r="H229" s="83" t="s">
        <v>1433</v>
      </c>
      <c r="I229" s="104" t="s">
        <v>1447</v>
      </c>
      <c r="J229" s="197">
        <f>F229*'2. Emissions Units &amp; Activities'!H$35*(1-$E229)</f>
        <v>2.5596191406250008E-3</v>
      </c>
      <c r="K229" s="197">
        <f>F229*'2. Emissions Units &amp; Activities'!I$35*(1-$E229)</f>
        <v>1.631764705882353E-2</v>
      </c>
      <c r="L229" s="83"/>
      <c r="M229" s="197">
        <f>F229*'2. Emissions Units &amp; Activities'!K$35*(1-$E229)</f>
        <v>5.9607843137254906E-5</v>
      </c>
      <c r="N229" s="197">
        <f>F229*'2. Emissions Units &amp; Activities'!L$35*(1-$E229)</f>
        <v>8.9411764705882359E-5</v>
      </c>
      <c r="O229" s="83"/>
    </row>
    <row r="230" spans="1:15" x14ac:dyDescent="0.25">
      <c r="A230" s="79" t="s">
        <v>1381</v>
      </c>
      <c r="B230" s="100" t="s">
        <v>483</v>
      </c>
      <c r="C230" s="81" t="str">
        <f>IFERROR(IF(B230="No CAS","",INDEX('DEQ Pollutant List'!$C$7:$C$611,MATCH('3. Pollutant Emissions - EF'!B230,'DEQ Pollutant List'!$B$7:$B$611,0))),"")</f>
        <v>Hexane</v>
      </c>
      <c r="D230" s="115">
        <f>IFERROR(IF(OR($B230="",$B230="No CAS"),INDEX('DEQ Pollutant List'!$A$7:$A$611,MATCH($C230,'DEQ Pollutant List'!$C$7:$C$611,0)),INDEX('DEQ Pollutant List'!$A$7:$A$611,MATCH($B230,'DEQ Pollutant List'!$B$7:$B$611,0))),"")</f>
        <v>289</v>
      </c>
      <c r="E230" s="101">
        <v>0</v>
      </c>
      <c r="F230" s="202">
        <v>6.3E-3</v>
      </c>
      <c r="G230" s="202"/>
      <c r="H230" s="83" t="s">
        <v>1433</v>
      </c>
      <c r="I230" s="104" t="s">
        <v>1447</v>
      </c>
      <c r="J230" s="197">
        <f>F230*'2. Emissions Units &amp; Activities'!H$35*(1-$E230)</f>
        <v>1.6974316406250006E-3</v>
      </c>
      <c r="K230" s="197">
        <f>F230*'2. Emissions Units &amp; Activities'!I$35*(1-$E230)</f>
        <v>1.0821176470588237E-2</v>
      </c>
      <c r="L230" s="83"/>
      <c r="M230" s="197">
        <f>F230*'2. Emissions Units &amp; Activities'!K$35*(1-$E230)</f>
        <v>3.952941176470589E-5</v>
      </c>
      <c r="N230" s="197">
        <f>F230*'2. Emissions Units &amp; Activities'!L$35*(1-$E230)</f>
        <v>5.9294117647058828E-5</v>
      </c>
      <c r="O230" s="83"/>
    </row>
    <row r="231" spans="1:15" x14ac:dyDescent="0.25">
      <c r="A231" s="79" t="s">
        <v>1381</v>
      </c>
      <c r="B231" s="100" t="s">
        <v>994</v>
      </c>
      <c r="C231" s="81" t="str">
        <f>IFERROR(IF(B231="No CAS","",INDEX('DEQ Pollutant List'!$C$7:$C$611,MATCH('3. Pollutant Emissions - EF'!B231,'DEQ Pollutant List'!$B$7:$B$611,0))),"")</f>
        <v>Toluene</v>
      </c>
      <c r="D231" s="115">
        <f>IFERROR(IF(OR($B231="",$B231="No CAS"),INDEX('DEQ Pollutant List'!$A$7:$A$611,MATCH($C231,'DEQ Pollutant List'!$C$7:$C$611,0)),INDEX('DEQ Pollutant List'!$A$7:$A$611,MATCH($B231,'DEQ Pollutant List'!$B$7:$B$611,0))),"")</f>
        <v>600</v>
      </c>
      <c r="E231" s="101">
        <v>0</v>
      </c>
      <c r="F231" s="202">
        <v>3.6600000000000001E-2</v>
      </c>
      <c r="G231" s="202"/>
      <c r="H231" s="83" t="s">
        <v>1433</v>
      </c>
      <c r="I231" s="104" t="s">
        <v>1447</v>
      </c>
      <c r="J231" s="197">
        <f>F231*'2. Emissions Units &amp; Activities'!H$35*(1-$E231)</f>
        <v>9.861269531250003E-3</v>
      </c>
      <c r="K231" s="197">
        <f>F231*'2. Emissions Units &amp; Activities'!I$35*(1-$E231)</f>
        <v>6.2865882352941188E-2</v>
      </c>
      <c r="L231" s="83"/>
      <c r="M231" s="197">
        <f>F231*'2. Emissions Units &amp; Activities'!K$35*(1-$E231)</f>
        <v>2.2964705882352944E-4</v>
      </c>
      <c r="N231" s="197">
        <f>F231*'2. Emissions Units &amp; Activities'!L$35*(1-$E231)</f>
        <v>3.4447058823529417E-4</v>
      </c>
      <c r="O231" s="83"/>
    </row>
    <row r="232" spans="1:15" x14ac:dyDescent="0.25">
      <c r="A232" s="79" t="s">
        <v>1381</v>
      </c>
      <c r="B232" s="100" t="s">
        <v>1071</v>
      </c>
      <c r="C232" s="81" t="str">
        <f>IFERROR(IF(B232="No CAS","",INDEX('DEQ Pollutant List'!$C$7:$C$611,MATCH('3. Pollutant Emissions - EF'!B232,'DEQ Pollutant List'!$B$7:$B$611,0))),"")</f>
        <v>Xylene (mixture), including m-xylene, o-xylene, p-xylene</v>
      </c>
      <c r="D232" s="115">
        <f>IFERROR(IF(OR($B232="",$B232="No CAS"),INDEX('DEQ Pollutant List'!$A$7:$A$611,MATCH($C232,'DEQ Pollutant List'!$C$7:$C$611,0)),INDEX('DEQ Pollutant List'!$A$7:$A$611,MATCH($B232,'DEQ Pollutant List'!$B$7:$B$611,0))),"")</f>
        <v>628</v>
      </c>
      <c r="E232" s="101">
        <v>0</v>
      </c>
      <c r="F232" s="202">
        <v>2.7199999999999998E-2</v>
      </c>
      <c r="G232" s="202"/>
      <c r="H232" s="83" t="s">
        <v>1433</v>
      </c>
      <c r="I232" s="104" t="s">
        <v>1447</v>
      </c>
      <c r="J232" s="197">
        <f>F232*'2. Emissions Units &amp; Activities'!H$35*(1-$E232)</f>
        <v>7.3285937500000018E-3</v>
      </c>
      <c r="K232" s="197">
        <f>F232*'2. Emissions Units &amp; Activities'!I$35*(1-$E232)</f>
        <v>4.6719999999999998E-2</v>
      </c>
      <c r="L232" s="83"/>
      <c r="M232" s="197">
        <f>F232*'2. Emissions Units &amp; Activities'!K$35*(1-$E232)</f>
        <v>1.7066666666666668E-4</v>
      </c>
      <c r="N232" s="197">
        <f>F232*'2. Emissions Units &amp; Activities'!L$35*(1-$E232)</f>
        <v>2.5599999999999999E-4</v>
      </c>
      <c r="O232" s="83"/>
    </row>
    <row r="233" spans="1:15" x14ac:dyDescent="0.25">
      <c r="A233" s="79" t="s">
        <v>1381</v>
      </c>
      <c r="B233" s="100" t="s">
        <v>81</v>
      </c>
      <c r="C233" s="81" t="str">
        <f>IFERROR(IF(B233="No CAS","",INDEX('DEQ Pollutant List'!$C$7:$C$611,MATCH('3. Pollutant Emissions - EF'!B233,'DEQ Pollutant List'!$B$7:$B$611,0))),"")</f>
        <v>Arsenic and compounds</v>
      </c>
      <c r="D233" s="115">
        <f>IFERROR(IF(OR($B233="",$B233="No CAS"),INDEX('DEQ Pollutant List'!$A$7:$A$611,MATCH($C233,'DEQ Pollutant List'!$C$7:$C$611,0)),INDEX('DEQ Pollutant List'!$A$7:$A$611,MATCH($B233,'DEQ Pollutant List'!$B$7:$B$611,0))),"")</f>
        <v>37</v>
      </c>
      <c r="E233" s="101">
        <v>0</v>
      </c>
      <c r="F233" s="202">
        <v>2.0000000000000001E-4</v>
      </c>
      <c r="G233" s="202"/>
      <c r="H233" s="83" t="s">
        <v>1433</v>
      </c>
      <c r="I233" s="104" t="s">
        <v>1447</v>
      </c>
      <c r="J233" s="197">
        <f>F233*'2. Emissions Units &amp; Activities'!H$35*(1-$E233)</f>
        <v>5.388671875000002E-5</v>
      </c>
      <c r="K233" s="197">
        <f>F233*'2. Emissions Units &amp; Activities'!I$35*(1-$E233)</f>
        <v>3.4352941176470591E-4</v>
      </c>
      <c r="L233" s="83"/>
      <c r="M233" s="197">
        <f>F233*'2. Emissions Units &amp; Activities'!K$35*(1-$E233)</f>
        <v>1.2549019607843139E-6</v>
      </c>
      <c r="N233" s="197">
        <f>F233*'2. Emissions Units &amp; Activities'!L$35*(1-$E233)</f>
        <v>1.8823529411764709E-6</v>
      </c>
      <c r="O233" s="83"/>
    </row>
    <row r="234" spans="1:15" x14ac:dyDescent="0.25">
      <c r="A234" s="79" t="s">
        <v>1381</v>
      </c>
      <c r="B234" s="100" t="s">
        <v>96</v>
      </c>
      <c r="C234" s="81" t="str">
        <f>IFERROR(IF(B234="No CAS","",INDEX('DEQ Pollutant List'!$C$7:$C$611,MATCH('3. Pollutant Emissions - EF'!B234,'DEQ Pollutant List'!$B$7:$B$611,0))),"")</f>
        <v>Barium and compounds</v>
      </c>
      <c r="D234" s="115">
        <f>IFERROR(IF(OR($B234="",$B234="No CAS"),INDEX('DEQ Pollutant List'!$A$7:$A$611,MATCH($C234,'DEQ Pollutant List'!$C$7:$C$611,0)),INDEX('DEQ Pollutant List'!$A$7:$A$611,MATCH($B234,'DEQ Pollutant List'!$B$7:$B$611,0))),"")</f>
        <v>45</v>
      </c>
      <c r="E234" s="101">
        <v>0</v>
      </c>
      <c r="F234" s="202">
        <v>4.4000000000000003E-3</v>
      </c>
      <c r="G234" s="202"/>
      <c r="H234" s="83" t="s">
        <v>1433</v>
      </c>
      <c r="I234" s="104" t="s">
        <v>1447</v>
      </c>
      <c r="J234" s="197">
        <f>F234*'2. Emissions Units &amp; Activities'!H$35*(1-$E234)</f>
        <v>1.1855078125000004E-3</v>
      </c>
      <c r="K234" s="197">
        <f>F234*'2. Emissions Units &amp; Activities'!I$35*(1-$E234)</f>
        <v>7.5576470588235301E-3</v>
      </c>
      <c r="L234" s="83"/>
      <c r="M234" s="197">
        <f>F234*'2. Emissions Units &amp; Activities'!K$35*(1-$E234)</f>
        <v>2.7607843137254907E-5</v>
      </c>
      <c r="N234" s="197">
        <f>F234*'2. Emissions Units &amp; Activities'!L$35*(1-$E234)</f>
        <v>4.1411764705882357E-5</v>
      </c>
      <c r="O234" s="83"/>
    </row>
    <row r="235" spans="1:15" x14ac:dyDescent="0.25">
      <c r="A235" s="79" t="s">
        <v>1381</v>
      </c>
      <c r="B235" s="100" t="s">
        <v>113</v>
      </c>
      <c r="C235" s="81" t="str">
        <f>IFERROR(IF(B235="No CAS","",INDEX('DEQ Pollutant List'!$C$7:$C$611,MATCH('3. Pollutant Emissions - EF'!B235,'DEQ Pollutant List'!$B$7:$B$611,0))),"")</f>
        <v>Beryllium and compounds</v>
      </c>
      <c r="D235" s="115">
        <f>IFERROR(IF(OR($B235="",$B235="No CAS"),INDEX('DEQ Pollutant List'!$A$7:$A$611,MATCH($C235,'DEQ Pollutant List'!$C$7:$C$611,0)),INDEX('DEQ Pollutant List'!$A$7:$A$611,MATCH($B235,'DEQ Pollutant List'!$B$7:$B$611,0))),"")</f>
        <v>58</v>
      </c>
      <c r="E235" s="101">
        <v>0</v>
      </c>
      <c r="F235" s="202">
        <v>1.2E-5</v>
      </c>
      <c r="G235" s="202"/>
      <c r="H235" s="83" t="s">
        <v>1433</v>
      </c>
      <c r="I235" s="104" t="s">
        <v>1447</v>
      </c>
      <c r="J235" s="197">
        <f>F235*'2. Emissions Units &amp; Activities'!H$35*(1-$E235)</f>
        <v>3.2332031250000013E-6</v>
      </c>
      <c r="K235" s="197">
        <f>F235*'2. Emissions Units &amp; Activities'!I$35*(1-$E235)</f>
        <v>2.0611764705882353E-5</v>
      </c>
      <c r="L235" s="83"/>
      <c r="M235" s="197">
        <f>F235*'2. Emissions Units &amp; Activities'!K$35*(1-$E235)</f>
        <v>7.5294117647058831E-8</v>
      </c>
      <c r="N235" s="197">
        <f>F235*'2. Emissions Units &amp; Activities'!L$35*(1-$E235)</f>
        <v>1.1294117647058825E-7</v>
      </c>
      <c r="O235" s="83"/>
    </row>
    <row r="236" spans="1:15" x14ac:dyDescent="0.25">
      <c r="A236" s="79" t="s">
        <v>1381</v>
      </c>
      <c r="B236" s="100" t="s">
        <v>154</v>
      </c>
      <c r="C236" s="81" t="str">
        <f>IFERROR(IF(B236="No CAS","",INDEX('DEQ Pollutant List'!$C$7:$C$611,MATCH('3. Pollutant Emissions - EF'!B236,'DEQ Pollutant List'!$B$7:$B$611,0))),"")</f>
        <v>Cadmium and compounds</v>
      </c>
      <c r="D236" s="115">
        <f>IFERROR(IF(OR($B236="",$B236="No CAS"),INDEX('DEQ Pollutant List'!$A$7:$A$611,MATCH($C236,'DEQ Pollutant List'!$C$7:$C$611,0)),INDEX('DEQ Pollutant List'!$A$7:$A$611,MATCH($B236,'DEQ Pollutant List'!$B$7:$B$611,0))),"")</f>
        <v>83</v>
      </c>
      <c r="E236" s="101">
        <v>0</v>
      </c>
      <c r="F236" s="202">
        <v>1.1000000000000001E-3</v>
      </c>
      <c r="G236" s="202"/>
      <c r="H236" s="83" t="s">
        <v>1433</v>
      </c>
      <c r="I236" s="104" t="s">
        <v>1447</v>
      </c>
      <c r="J236" s="197">
        <f>F236*'2. Emissions Units &amp; Activities'!H$35*(1-$E236)</f>
        <v>2.9637695312500009E-4</v>
      </c>
      <c r="K236" s="197">
        <f>F236*'2. Emissions Units &amp; Activities'!I$35*(1-$E236)</f>
        <v>1.8894117647058825E-3</v>
      </c>
      <c r="L236" s="83"/>
      <c r="M236" s="197">
        <f>F236*'2. Emissions Units &amp; Activities'!K$35*(1-$E236)</f>
        <v>6.9019607843137268E-6</v>
      </c>
      <c r="N236" s="197">
        <f>F236*'2. Emissions Units &amp; Activities'!L$35*(1-$E236)</f>
        <v>1.0352941176470589E-5</v>
      </c>
      <c r="O236" s="83"/>
    </row>
    <row r="237" spans="1:15" x14ac:dyDescent="0.25">
      <c r="A237" s="79" t="s">
        <v>1381</v>
      </c>
      <c r="B237" s="100" t="s">
        <v>230</v>
      </c>
      <c r="C237" s="81" t="str">
        <f>IFERROR(IF(B237="No CAS","",INDEX('DEQ Pollutant List'!$C$7:$C$611,MATCH('3. Pollutant Emissions - EF'!B237,'DEQ Pollutant List'!$B$7:$B$611,0))),"")</f>
        <v>Chromium VI, chromate and dichromate particulate</v>
      </c>
      <c r="D237" s="115">
        <f>IFERROR(IF(OR($B237="",$B237="No CAS"),INDEX('DEQ Pollutant List'!$A$7:$A$611,MATCH($C237,'DEQ Pollutant List'!$C$7:$C$611,0)),INDEX('DEQ Pollutant List'!$A$7:$A$611,MATCH($B237,'DEQ Pollutant List'!$B$7:$B$611,0))),"")</f>
        <v>136</v>
      </c>
      <c r="E237" s="101">
        <v>0</v>
      </c>
      <c r="F237" s="202">
        <v>1.4E-3</v>
      </c>
      <c r="G237" s="202"/>
      <c r="H237" s="83" t="s">
        <v>1433</v>
      </c>
      <c r="I237" s="104" t="s">
        <v>1447</v>
      </c>
      <c r="J237" s="197">
        <f>F237*'2. Emissions Units &amp; Activities'!H$35*(1-$E237)</f>
        <v>3.772070312500001E-4</v>
      </c>
      <c r="K237" s="197">
        <f>F237*'2. Emissions Units &amp; Activities'!I$35*(1-$E237)</f>
        <v>2.4047058823529412E-3</v>
      </c>
      <c r="L237" s="83"/>
      <c r="M237" s="197">
        <f>F237*'2. Emissions Units &amp; Activities'!K$35*(1-$E237)</f>
        <v>8.7843137254901962E-6</v>
      </c>
      <c r="N237" s="197">
        <f>F237*'2. Emissions Units &amp; Activities'!L$35*(1-$E237)</f>
        <v>1.3176470588235296E-5</v>
      </c>
      <c r="O237" s="83"/>
    </row>
    <row r="238" spans="1:15" x14ac:dyDescent="0.25">
      <c r="A238" s="79" t="s">
        <v>1381</v>
      </c>
      <c r="B238" s="100" t="s">
        <v>234</v>
      </c>
      <c r="C238" s="81" t="str">
        <f>IFERROR(IF(B238="No CAS","",INDEX('DEQ Pollutant List'!$C$7:$C$611,MATCH('3. Pollutant Emissions - EF'!B238,'DEQ Pollutant List'!$B$7:$B$611,0))),"")</f>
        <v>Cobalt and compounds</v>
      </c>
      <c r="D238" s="115">
        <f>IFERROR(IF(OR($B238="",$B238="No CAS"),INDEX('DEQ Pollutant List'!$A$7:$A$611,MATCH($C238,'DEQ Pollutant List'!$C$7:$C$611,0)),INDEX('DEQ Pollutant List'!$A$7:$A$611,MATCH($B238,'DEQ Pollutant List'!$B$7:$B$611,0))),"")</f>
        <v>146</v>
      </c>
      <c r="E238" s="101">
        <v>0</v>
      </c>
      <c r="F238" s="202">
        <v>8.3999999999999995E-5</v>
      </c>
      <c r="G238" s="202"/>
      <c r="H238" s="83" t="s">
        <v>1433</v>
      </c>
      <c r="I238" s="104" t="s">
        <v>1447</v>
      </c>
      <c r="J238" s="197">
        <f>F238*'2. Emissions Units &amp; Activities'!H$35*(1-$E238)</f>
        <v>2.2632421875000008E-5</v>
      </c>
      <c r="K238" s="197">
        <f>F238*'2. Emissions Units &amp; Activities'!I$35*(1-$E238)</f>
        <v>1.4428235294117647E-4</v>
      </c>
      <c r="L238" s="83"/>
      <c r="M238" s="197">
        <f>F238*'2. Emissions Units &amp; Activities'!K$35*(1-$E238)</f>
        <v>5.2705882352941182E-7</v>
      </c>
      <c r="N238" s="197">
        <f>F238*'2. Emissions Units &amp; Activities'!L$35*(1-$E238)</f>
        <v>7.9058823529411768E-7</v>
      </c>
      <c r="O238" s="83"/>
    </row>
    <row r="239" spans="1:15" x14ac:dyDescent="0.25">
      <c r="A239" s="79" t="s">
        <v>1381</v>
      </c>
      <c r="B239" s="100" t="s">
        <v>236</v>
      </c>
      <c r="C239" s="81" t="str">
        <f>IFERROR(IF(B239="No CAS","",INDEX('DEQ Pollutant List'!$C$7:$C$611,MATCH('3. Pollutant Emissions - EF'!B239,'DEQ Pollutant List'!$B$7:$B$611,0))),"")</f>
        <v>Copper and compounds</v>
      </c>
      <c r="D239" s="115">
        <f>IFERROR(IF(OR($B239="",$B239="No CAS"),INDEX('DEQ Pollutant List'!$A$7:$A$611,MATCH($C239,'DEQ Pollutant List'!$C$7:$C$611,0)),INDEX('DEQ Pollutant List'!$A$7:$A$611,MATCH($B239,'DEQ Pollutant List'!$B$7:$B$611,0))),"")</f>
        <v>149</v>
      </c>
      <c r="E239" s="101">
        <v>0</v>
      </c>
      <c r="F239" s="202">
        <v>8.4999999999999995E-4</v>
      </c>
      <c r="G239" s="202"/>
      <c r="H239" s="83" t="s">
        <v>1433</v>
      </c>
      <c r="I239" s="104" t="s">
        <v>1447</v>
      </c>
      <c r="J239" s="197">
        <f>F239*'2. Emissions Units &amp; Activities'!H$35*(1-$E239)</f>
        <v>2.2901855468750006E-4</v>
      </c>
      <c r="K239" s="197">
        <f>F239*'2. Emissions Units &amp; Activities'!I$35*(1-$E239)</f>
        <v>1.4599999999999999E-3</v>
      </c>
      <c r="L239" s="83"/>
      <c r="M239" s="197">
        <f>F239*'2. Emissions Units &amp; Activities'!K$35*(1-$E239)</f>
        <v>5.3333333333333337E-6</v>
      </c>
      <c r="N239" s="197">
        <f>F239*'2. Emissions Units &amp; Activities'!L$35*(1-$E239)</f>
        <v>7.9999999999999996E-6</v>
      </c>
      <c r="O239" s="83"/>
    </row>
    <row r="240" spans="1:15" x14ac:dyDescent="0.25">
      <c r="A240" s="79" t="s">
        <v>1381</v>
      </c>
      <c r="B240" s="100" t="s">
        <v>518</v>
      </c>
      <c r="C240" s="81" t="str">
        <f>IFERROR(IF(B240="No CAS","",INDEX('DEQ Pollutant List'!$C$7:$C$611,MATCH('3. Pollutant Emissions - EF'!B240,'DEQ Pollutant List'!$B$7:$B$611,0))),"")</f>
        <v>Manganese and compounds</v>
      </c>
      <c r="D240" s="115">
        <f>IFERROR(IF(OR($B240="",$B240="No CAS"),INDEX('DEQ Pollutant List'!$A$7:$A$611,MATCH($C240,'DEQ Pollutant List'!$C$7:$C$611,0)),INDEX('DEQ Pollutant List'!$A$7:$A$611,MATCH($B240,'DEQ Pollutant List'!$B$7:$B$611,0))),"")</f>
        <v>312</v>
      </c>
      <c r="E240" s="101">
        <v>0</v>
      </c>
      <c r="F240" s="202">
        <v>3.8000000000000002E-4</v>
      </c>
      <c r="G240" s="202"/>
      <c r="H240" s="83" t="s">
        <v>1433</v>
      </c>
      <c r="I240" s="104" t="s">
        <v>1447</v>
      </c>
      <c r="J240" s="197">
        <f>F240*'2. Emissions Units &amp; Activities'!H$35*(1-$E240)</f>
        <v>1.0238476562500005E-4</v>
      </c>
      <c r="K240" s="197">
        <f>F240*'2. Emissions Units &amp; Activities'!I$35*(1-$E240)</f>
        <v>6.5270588235294121E-4</v>
      </c>
      <c r="L240" s="83"/>
      <c r="M240" s="197">
        <f>F240*'2. Emissions Units &amp; Activities'!K$35*(1-$E240)</f>
        <v>2.3843137254901965E-6</v>
      </c>
      <c r="N240" s="197">
        <f>F240*'2. Emissions Units &amp; Activities'!L$35*(1-$E240)</f>
        <v>3.5764705882352948E-6</v>
      </c>
      <c r="O240" s="83"/>
    </row>
    <row r="241" spans="1:15" x14ac:dyDescent="0.25">
      <c r="A241" s="79" t="s">
        <v>1381</v>
      </c>
      <c r="B241" s="100" t="s">
        <v>524</v>
      </c>
      <c r="C241" s="81" t="str">
        <f>IFERROR(IF(B241="No CAS","",INDEX('DEQ Pollutant List'!$C$7:$C$611,MATCH('3. Pollutant Emissions - EF'!B241,'DEQ Pollutant List'!$B$7:$B$611,0))),"")</f>
        <v>Mercury and compounds</v>
      </c>
      <c r="D241" s="115">
        <f>IFERROR(IF(OR($B241="",$B241="No CAS"),INDEX('DEQ Pollutant List'!$A$7:$A$611,MATCH($C241,'DEQ Pollutant List'!$C$7:$C$611,0)),INDEX('DEQ Pollutant List'!$A$7:$A$611,MATCH($B241,'DEQ Pollutant List'!$B$7:$B$611,0))),"")</f>
        <v>316</v>
      </c>
      <c r="E241" s="101">
        <v>0</v>
      </c>
      <c r="F241" s="202">
        <v>2.5999999999999998E-4</v>
      </c>
      <c r="G241" s="202"/>
      <c r="H241" s="83" t="s">
        <v>1433</v>
      </c>
      <c r="I241" s="104" t="s">
        <v>1447</v>
      </c>
      <c r="J241" s="197">
        <f>F241*'2. Emissions Units &amp; Activities'!H$35*(1-$E241)</f>
        <v>7.005273437500002E-5</v>
      </c>
      <c r="K241" s="197">
        <f>F241*'2. Emissions Units &amp; Activities'!I$35*(1-$E241)</f>
        <v>4.4658823529411762E-4</v>
      </c>
      <c r="L241" s="83"/>
      <c r="M241" s="197">
        <f>F241*'2. Emissions Units &amp; Activities'!K$35*(1-$E241)</f>
        <v>1.6313725490196078E-6</v>
      </c>
      <c r="N241" s="197">
        <f>F241*'2. Emissions Units &amp; Activities'!L$35*(1-$E241)</f>
        <v>2.4470588235294118E-6</v>
      </c>
      <c r="O241" s="83"/>
    </row>
    <row r="242" spans="1:15" x14ac:dyDescent="0.25">
      <c r="A242" s="79" t="s">
        <v>1381</v>
      </c>
      <c r="B242" s="100" t="s">
        <v>575</v>
      </c>
      <c r="C242" s="81" t="str">
        <f>IFERROR(IF(B242="No CAS","",INDEX('DEQ Pollutant List'!$C$7:$C$611,MATCH('3. Pollutant Emissions - EF'!B242,'DEQ Pollutant List'!$B$7:$B$611,0))),"")</f>
        <v>Molybdenum trioxide</v>
      </c>
      <c r="D242" s="115">
        <f>IFERROR(IF(OR($B242="",$B242="No CAS"),INDEX('DEQ Pollutant List'!$A$7:$A$611,MATCH($C242,'DEQ Pollutant List'!$C$7:$C$611,0)),INDEX('DEQ Pollutant List'!$A$7:$A$611,MATCH($B242,'DEQ Pollutant List'!$B$7:$B$611,0))),"")</f>
        <v>361</v>
      </c>
      <c r="E242" s="101">
        <v>0</v>
      </c>
      <c r="F242" s="202">
        <v>1.6501719645648776E-3</v>
      </c>
      <c r="G242" s="202"/>
      <c r="H242" s="83" t="s">
        <v>1433</v>
      </c>
      <c r="I242" s="104" t="s">
        <v>1447</v>
      </c>
      <c r="J242" s="197">
        <f>F242*'2. Emissions Units &amp; Activities'!H$35*(1-$E242)</f>
        <v>4.4461176271821278E-4</v>
      </c>
      <c r="K242" s="197">
        <f>F242*'2. Emissions Units &amp; Activities'!I$35*(1-$E242)</f>
        <v>2.8344130214879074E-3</v>
      </c>
      <c r="L242" s="83"/>
      <c r="M242" s="197">
        <f>F242*'2. Emissions Units &amp; Activities'!K$35*(1-$E242)</f>
        <v>1.0354020169818841E-5</v>
      </c>
      <c r="N242" s="197">
        <f>F242*'2. Emissions Units &amp; Activities'!L$35*(1-$E242)</f>
        <v>1.5531030254728262E-5</v>
      </c>
      <c r="O242" s="83"/>
    </row>
    <row r="243" spans="1:15" x14ac:dyDescent="0.25">
      <c r="A243" s="79" t="s">
        <v>1381</v>
      </c>
      <c r="B243" s="100">
        <v>365</v>
      </c>
      <c r="C243" s="81" t="str">
        <f>IFERROR(IF(B243="No CAS","",INDEX('DEQ Pollutant List'!$C$7:$C$611,MATCH('3. Pollutant Emissions - EF'!B243,'DEQ Pollutant List'!$B$7:$B$611,0))),"")</f>
        <v>Nickel compounds, insoluble</v>
      </c>
      <c r="D243" s="115">
        <f>IFERROR(IF(OR($B243="",$B243="No CAS"),INDEX('DEQ Pollutant List'!$A$7:$A$611,MATCH($C243,'DEQ Pollutant List'!$C$7:$C$611,0)),INDEX('DEQ Pollutant List'!$A$7:$A$611,MATCH($B243,'DEQ Pollutant List'!$B$7:$B$611,0))),"")</f>
        <v>365</v>
      </c>
      <c r="E243" s="101">
        <v>0</v>
      </c>
      <c r="F243" s="202">
        <v>2.0999999999999999E-3</v>
      </c>
      <c r="G243" s="202"/>
      <c r="H243" s="83" t="s">
        <v>1433</v>
      </c>
      <c r="I243" s="104" t="s">
        <v>1447</v>
      </c>
      <c r="J243" s="197">
        <f>F243*'2. Emissions Units &amp; Activities'!H$35*(1-$E243)</f>
        <v>5.6581054687500018E-4</v>
      </c>
      <c r="K243" s="197">
        <f>F243*'2. Emissions Units &amp; Activities'!I$35*(1-$E243)</f>
        <v>3.607058823529412E-3</v>
      </c>
      <c r="L243" s="83"/>
      <c r="M243" s="197">
        <f>F243*'2. Emissions Units &amp; Activities'!K$35*(1-$E243)</f>
        <v>1.3176470588235294E-5</v>
      </c>
      <c r="N243" s="197">
        <f>F243*'2. Emissions Units &amp; Activities'!L$35*(1-$E243)</f>
        <v>1.9764705882352941E-5</v>
      </c>
      <c r="O243" s="83"/>
    </row>
    <row r="244" spans="1:15" x14ac:dyDescent="0.25">
      <c r="A244" s="79" t="s">
        <v>1381</v>
      </c>
      <c r="B244" s="100" t="s">
        <v>945</v>
      </c>
      <c r="C244" s="81" t="str">
        <f>IFERROR(IF(B244="No CAS","",INDEX('DEQ Pollutant List'!$C$7:$C$611,MATCH('3. Pollutant Emissions - EF'!B244,'DEQ Pollutant List'!$B$7:$B$611,0))),"")</f>
        <v>Selenium and compounds</v>
      </c>
      <c r="D244" s="115">
        <f>IFERROR(IF(OR($B244="",$B244="No CAS"),INDEX('DEQ Pollutant List'!$A$7:$A$611,MATCH($C244,'DEQ Pollutant List'!$C$7:$C$611,0)),INDEX('DEQ Pollutant List'!$A$7:$A$611,MATCH($B244,'DEQ Pollutant List'!$B$7:$B$611,0))),"")</f>
        <v>575</v>
      </c>
      <c r="E244" s="101">
        <v>0</v>
      </c>
      <c r="F244" s="202">
        <v>2.4000000000000001E-5</v>
      </c>
      <c r="G244" s="202"/>
      <c r="H244" s="83" t="s">
        <v>1433</v>
      </c>
      <c r="I244" s="104" t="s">
        <v>1447</v>
      </c>
      <c r="J244" s="197">
        <f>F244*'2. Emissions Units &amp; Activities'!H$35*(1-$E244)</f>
        <v>6.4664062500000026E-6</v>
      </c>
      <c r="K244" s="197">
        <f>F244*'2. Emissions Units &amp; Activities'!I$35*(1-$E244)</f>
        <v>4.1223529411764707E-5</v>
      </c>
      <c r="L244" s="83"/>
      <c r="M244" s="197">
        <f>F244*'2. Emissions Units &amp; Activities'!K$35*(1-$E244)</f>
        <v>1.5058823529411766E-7</v>
      </c>
      <c r="N244" s="197">
        <f>F244*'2. Emissions Units &amp; Activities'!L$35*(1-$E244)</f>
        <v>2.2588235294117649E-7</v>
      </c>
      <c r="O244" s="83"/>
    </row>
    <row r="245" spans="1:15" x14ac:dyDescent="0.25">
      <c r="A245" s="79" t="s">
        <v>1381</v>
      </c>
      <c r="B245" s="100" t="s">
        <v>1055</v>
      </c>
      <c r="C245" s="81" t="str">
        <f>IFERROR(IF(B245="No CAS","",INDEX('DEQ Pollutant List'!$C$7:$C$611,MATCH('3. Pollutant Emissions - EF'!B245,'DEQ Pollutant List'!$B$7:$B$611,0))),"")</f>
        <v>Vanadium (fume or dust)</v>
      </c>
      <c r="D245" s="115">
        <f>IFERROR(IF(OR($B245="",$B245="No CAS"),INDEX('DEQ Pollutant List'!$A$7:$A$611,MATCH($C245,'DEQ Pollutant List'!$C$7:$C$611,0)),INDEX('DEQ Pollutant List'!$A$7:$A$611,MATCH($B245,'DEQ Pollutant List'!$B$7:$B$611,0))),"")</f>
        <v>620</v>
      </c>
      <c r="E245" s="101">
        <v>0</v>
      </c>
      <c r="F245" s="202">
        <v>2.3E-3</v>
      </c>
      <c r="G245" s="202"/>
      <c r="H245" s="83" t="s">
        <v>1433</v>
      </c>
      <c r="I245" s="104" t="s">
        <v>1447</v>
      </c>
      <c r="J245" s="197">
        <f>F245*'2. Emissions Units &amp; Activities'!H$35*(1-$E245)</f>
        <v>6.1969726562500019E-4</v>
      </c>
      <c r="K245" s="197">
        <f>F245*'2. Emissions Units &amp; Activities'!I$35*(1-$E245)</f>
        <v>3.9505882352941181E-3</v>
      </c>
      <c r="L245" s="83"/>
      <c r="M245" s="197">
        <f>F245*'2. Emissions Units &amp; Activities'!K$35*(1-$E245)</f>
        <v>1.443137254901961E-5</v>
      </c>
      <c r="N245" s="197">
        <f>F245*'2. Emissions Units &amp; Activities'!L$35*(1-$E245)</f>
        <v>2.1647058823529413E-5</v>
      </c>
      <c r="O245" s="83"/>
    </row>
    <row r="246" spans="1:15" x14ac:dyDescent="0.25">
      <c r="A246" s="79" t="s">
        <v>1381</v>
      </c>
      <c r="B246" s="100" t="s">
        <v>1076</v>
      </c>
      <c r="C246" s="81" t="str">
        <f>IFERROR(IF(B246="No CAS","",INDEX('DEQ Pollutant List'!$C$7:$C$611,MATCH('3. Pollutant Emissions - EF'!B246,'DEQ Pollutant List'!$B$7:$B$611,0))),"")</f>
        <v>Zinc and compounds</v>
      </c>
      <c r="D246" s="115">
        <f>IFERROR(IF(OR($B246="",$B246="No CAS"),INDEX('DEQ Pollutant List'!$A$7:$A$611,MATCH($C246,'DEQ Pollutant List'!$C$7:$C$611,0)),INDEX('DEQ Pollutant List'!$A$7:$A$611,MATCH($B246,'DEQ Pollutant List'!$B$7:$B$611,0))),"")</f>
        <v>632</v>
      </c>
      <c r="E246" s="101">
        <v>0</v>
      </c>
      <c r="F246" s="202">
        <v>2.9000000000000001E-2</v>
      </c>
      <c r="G246" s="202"/>
      <c r="H246" s="83" t="s">
        <v>1433</v>
      </c>
      <c r="I246" s="104" t="s">
        <v>1447</v>
      </c>
      <c r="J246" s="197">
        <f>F246*'2. Emissions Units &amp; Activities'!H$35*(1-$E246)</f>
        <v>7.8135742187500027E-3</v>
      </c>
      <c r="K246" s="197">
        <f>F246*'2. Emissions Units &amp; Activities'!I$35*(1-$E246)</f>
        <v>4.9811764705882361E-2</v>
      </c>
      <c r="L246" s="83"/>
      <c r="M246" s="197">
        <f>F246*'2. Emissions Units &amp; Activities'!K$35*(1-$E246)</f>
        <v>1.8196078431372551E-4</v>
      </c>
      <c r="N246" s="197">
        <f>F246*'2. Emissions Units &amp; Activities'!L$35*(1-$E246)</f>
        <v>2.7294117647058827E-4</v>
      </c>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202"/>
      <c r="G247" s="202"/>
      <c r="H247" s="83"/>
      <c r="I247" s="104"/>
      <c r="J247" s="197"/>
      <c r="K247" s="197"/>
      <c r="L247" s="83"/>
      <c r="M247" s="197"/>
      <c r="N247" s="197"/>
      <c r="O247" s="83"/>
    </row>
    <row r="248" spans="1:15" x14ac:dyDescent="0.25">
      <c r="A248" s="79"/>
      <c r="B248" s="100"/>
      <c r="C248" s="81" t="str">
        <f>IFERROR(IF(B248="No CAS","",INDEX('DEQ Pollutant List'!$C$7:$C$611,MATCH('3. Pollutant Emissions - EF'!B248,'DEQ Pollutant List'!$B$7:$B$611,0))),"")</f>
        <v/>
      </c>
      <c r="D248" s="115"/>
      <c r="E248" s="101"/>
      <c r="F248" s="202"/>
      <c r="G248" s="202"/>
      <c r="H248" s="83"/>
      <c r="I248" s="104"/>
      <c r="J248" s="197"/>
      <c r="K248" s="197"/>
      <c r="L248" s="83"/>
      <c r="M248" s="197"/>
      <c r="N248" s="197"/>
      <c r="O248" s="83"/>
    </row>
    <row r="249" spans="1:15" x14ac:dyDescent="0.25">
      <c r="A249" s="79"/>
      <c r="B249" s="100"/>
      <c r="C249" s="81" t="str">
        <f>IFERROR(IF(B249="No CAS","",INDEX('DEQ Pollutant List'!$C$7:$C$611,MATCH('3. Pollutant Emissions - EF'!B249,'DEQ Pollutant List'!$B$7:$B$611,0))),"")</f>
        <v/>
      </c>
      <c r="D249" s="115"/>
      <c r="E249" s="101"/>
      <c r="F249" s="202"/>
      <c r="G249" s="202"/>
      <c r="H249" s="83"/>
      <c r="I249" s="104"/>
      <c r="J249" s="197"/>
      <c r="K249" s="197"/>
      <c r="L249" s="83"/>
      <c r="M249" s="197"/>
      <c r="N249" s="197"/>
      <c r="O249" s="83"/>
    </row>
    <row r="250" spans="1:15" x14ac:dyDescent="0.25">
      <c r="A250" s="79"/>
      <c r="B250" s="100"/>
      <c r="C250" s="81" t="str">
        <f>IFERROR(IF(B250="No CAS","",INDEX('DEQ Pollutant List'!$C$7:$C$611,MATCH('3. Pollutant Emissions - EF'!B250,'DEQ Pollutant List'!$B$7:$B$611,0))),"")</f>
        <v/>
      </c>
      <c r="D250" s="115"/>
      <c r="E250" s="101"/>
      <c r="F250" s="202"/>
      <c r="G250" s="202"/>
      <c r="H250" s="83"/>
      <c r="I250" s="104"/>
      <c r="J250" s="197"/>
      <c r="K250" s="197"/>
      <c r="L250" s="83"/>
      <c r="M250" s="197"/>
      <c r="N250" s="197"/>
      <c r="O250" s="83"/>
    </row>
    <row r="251" spans="1:15" x14ac:dyDescent="0.25">
      <c r="A251" s="79"/>
      <c r="B251" s="100"/>
      <c r="C251" s="81" t="str">
        <f>IFERROR(IF(B251="No CAS","",INDEX('DEQ Pollutant List'!$C$7:$C$611,MATCH('3. Pollutant Emissions - EF'!B251,'DEQ Pollutant List'!$B$7:$B$611,0))),"")</f>
        <v/>
      </c>
      <c r="D251" s="115"/>
      <c r="E251" s="101"/>
      <c r="F251" s="202"/>
      <c r="G251" s="202"/>
      <c r="H251" s="83"/>
      <c r="I251" s="104"/>
      <c r="J251" s="197"/>
      <c r="K251" s="197"/>
      <c r="L251" s="83"/>
      <c r="M251" s="197"/>
      <c r="N251" s="197"/>
      <c r="O251" s="83"/>
    </row>
    <row r="252" spans="1:15" x14ac:dyDescent="0.25">
      <c r="A252" s="79"/>
      <c r="B252" s="100"/>
      <c r="C252" s="81" t="str">
        <f>IFERROR(IF(B252="No CAS","",INDEX('DEQ Pollutant List'!$C$7:$C$611,MATCH('3. Pollutant Emissions - EF'!B252,'DEQ Pollutant List'!$B$7:$B$611,0))),"")</f>
        <v/>
      </c>
      <c r="D252" s="115"/>
      <c r="E252" s="101"/>
      <c r="F252" s="202"/>
      <c r="G252" s="202"/>
      <c r="H252" s="83"/>
      <c r="I252" s="104"/>
      <c r="J252" s="197"/>
      <c r="K252" s="197"/>
      <c r="L252" s="83"/>
      <c r="M252" s="197"/>
      <c r="N252" s="197"/>
      <c r="O252" s="83"/>
    </row>
    <row r="253" spans="1:15" x14ac:dyDescent="0.25">
      <c r="A253" s="79"/>
      <c r="B253" s="100"/>
      <c r="C253" s="81" t="str">
        <f>IFERROR(IF(B253="No CAS","",INDEX('DEQ Pollutant List'!$C$7:$C$611,MATCH('3. Pollutant Emissions - EF'!B253,'DEQ Pollutant List'!$B$7:$B$611,0))),"")</f>
        <v/>
      </c>
      <c r="D253" s="115"/>
      <c r="E253" s="101"/>
      <c r="F253" s="202"/>
      <c r="G253" s="202"/>
      <c r="H253" s="83"/>
      <c r="I253" s="104"/>
      <c r="J253" s="197"/>
      <c r="K253" s="197"/>
      <c r="L253" s="83"/>
      <c r="M253" s="197"/>
      <c r="N253" s="197"/>
      <c r="O253" s="83"/>
    </row>
    <row r="254" spans="1:15" x14ac:dyDescent="0.25">
      <c r="A254" s="79"/>
      <c r="B254" s="100"/>
      <c r="C254" s="81" t="str">
        <f>IFERROR(IF(B254="No CAS","",INDEX('DEQ Pollutant List'!$C$7:$C$611,MATCH('3. Pollutant Emissions - EF'!B254,'DEQ Pollutant List'!$B$7:$B$611,0))),"")</f>
        <v/>
      </c>
      <c r="D254" s="115"/>
      <c r="E254" s="101"/>
      <c r="F254" s="202"/>
      <c r="G254" s="202"/>
      <c r="H254" s="83"/>
      <c r="I254" s="104"/>
      <c r="J254" s="197"/>
      <c r="K254" s="197"/>
      <c r="L254" s="83"/>
      <c r="M254" s="197"/>
      <c r="N254" s="197"/>
      <c r="O254" s="83"/>
    </row>
    <row r="255" spans="1:15" x14ac:dyDescent="0.25">
      <c r="A255" s="79"/>
      <c r="B255" s="100"/>
      <c r="C255" s="81" t="str">
        <f>IFERROR(IF(B255="No CAS","",INDEX('DEQ Pollutant List'!$C$7:$C$611,MATCH('3. Pollutant Emissions - EF'!B255,'DEQ Pollutant List'!$B$7:$B$611,0))),"")</f>
        <v/>
      </c>
      <c r="D255" s="115"/>
      <c r="E255" s="101"/>
      <c r="F255" s="202"/>
      <c r="G255" s="202"/>
      <c r="H255" s="83"/>
      <c r="I255" s="104"/>
      <c r="J255" s="197"/>
      <c r="K255" s="197"/>
      <c r="L255" s="83"/>
      <c r="M255" s="197"/>
      <c r="N255" s="197"/>
      <c r="O255" s="83"/>
    </row>
    <row r="256" spans="1:15" x14ac:dyDescent="0.25">
      <c r="A256" s="79"/>
      <c r="B256" s="100"/>
      <c r="C256" s="81" t="str">
        <f>IFERROR(IF(B256="No CAS","",INDEX('DEQ Pollutant List'!$C$7:$C$611,MATCH('3. Pollutant Emissions - EF'!B256,'DEQ Pollutant List'!$B$7:$B$611,0))),"")</f>
        <v/>
      </c>
      <c r="D256" s="115"/>
      <c r="E256" s="101"/>
      <c r="F256" s="202"/>
      <c r="G256" s="202"/>
      <c r="H256" s="83"/>
      <c r="I256" s="104"/>
      <c r="J256" s="197"/>
      <c r="K256" s="197"/>
      <c r="L256" s="83"/>
      <c r="M256" s="197"/>
      <c r="N256" s="197"/>
      <c r="O256" s="83"/>
    </row>
    <row r="257" spans="1:15" x14ac:dyDescent="0.25">
      <c r="A257" s="79"/>
      <c r="B257" s="100"/>
      <c r="C257" s="81" t="str">
        <f>IFERROR(IF(B257="No CAS","",INDEX('DEQ Pollutant List'!$C$7:$C$611,MATCH('3. Pollutant Emissions - EF'!B257,'DEQ Pollutant List'!$B$7:$B$611,0))),"")</f>
        <v/>
      </c>
      <c r="D257" s="115"/>
      <c r="E257" s="101"/>
      <c r="F257" s="202"/>
      <c r="G257" s="202"/>
      <c r="H257" s="83"/>
      <c r="I257" s="104"/>
      <c r="J257" s="197"/>
      <c r="K257" s="197"/>
      <c r="L257" s="83"/>
      <c r="M257" s="197"/>
      <c r="N257" s="197"/>
      <c r="O257" s="83"/>
    </row>
    <row r="258" spans="1:15" x14ac:dyDescent="0.25">
      <c r="A258" s="79"/>
      <c r="B258" s="100"/>
      <c r="C258" s="81" t="str">
        <f>IFERROR(IF(B258="No CAS","",INDEX('DEQ Pollutant List'!$C$7:$C$611,MATCH('3. Pollutant Emissions - EF'!B258,'DEQ Pollutant List'!$B$7:$B$611,0))),"")</f>
        <v/>
      </c>
      <c r="D258" s="115"/>
      <c r="E258" s="101"/>
      <c r="F258" s="202"/>
      <c r="G258" s="202"/>
      <c r="H258" s="83"/>
      <c r="I258" s="104"/>
      <c r="J258" s="197"/>
      <c r="K258" s="197"/>
      <c r="L258" s="83"/>
      <c r="M258" s="197"/>
      <c r="N258" s="197"/>
      <c r="O258" s="83"/>
    </row>
    <row r="259" spans="1:15" x14ac:dyDescent="0.25">
      <c r="A259" s="79"/>
      <c r="B259" s="100"/>
      <c r="C259" s="81" t="str">
        <f>IFERROR(IF(B259="No CAS","",INDEX('DEQ Pollutant List'!$C$7:$C$611,MATCH('3. Pollutant Emissions - EF'!B259,'DEQ Pollutant List'!$B$7:$B$611,0))),"")</f>
        <v/>
      </c>
      <c r="D259" s="115"/>
      <c r="E259" s="101"/>
      <c r="F259" s="202"/>
      <c r="G259" s="202"/>
      <c r="H259" s="83"/>
      <c r="I259" s="104"/>
      <c r="J259" s="197"/>
      <c r="K259" s="197"/>
      <c r="L259" s="83"/>
      <c r="M259" s="197"/>
      <c r="N259" s="197"/>
      <c r="O259" s="83"/>
    </row>
    <row r="260" spans="1:15" x14ac:dyDescent="0.25">
      <c r="A260" s="79"/>
      <c r="B260" s="100"/>
      <c r="C260" s="81" t="str">
        <f>IFERROR(IF(B260="No CAS","",INDEX('DEQ Pollutant List'!$C$7:$C$611,MATCH('3. Pollutant Emissions - EF'!B260,'DEQ Pollutant List'!$B$7:$B$611,0))),"")</f>
        <v/>
      </c>
      <c r="D260" s="115"/>
      <c r="E260" s="101"/>
      <c r="F260" s="202"/>
      <c r="G260" s="202"/>
      <c r="H260" s="83"/>
      <c r="I260" s="104"/>
      <c r="J260" s="197"/>
      <c r="K260" s="197"/>
      <c r="L260" s="83"/>
      <c r="M260" s="197"/>
      <c r="N260" s="197"/>
      <c r="O260" s="83"/>
    </row>
    <row r="261" spans="1:15" x14ac:dyDescent="0.25">
      <c r="A261" s="79"/>
      <c r="B261" s="100"/>
      <c r="C261" s="81" t="str">
        <f>IFERROR(IF(B261="No CAS","",INDEX('DEQ Pollutant List'!$C$7:$C$611,MATCH('3. Pollutant Emissions - EF'!B261,'DEQ Pollutant List'!$B$7:$B$611,0))),"")</f>
        <v/>
      </c>
      <c r="D261" s="115"/>
      <c r="E261" s="101"/>
      <c r="F261" s="202"/>
      <c r="G261" s="202"/>
      <c r="H261" s="83"/>
      <c r="I261" s="104"/>
      <c r="J261" s="197"/>
      <c r="K261" s="197"/>
      <c r="L261" s="83"/>
      <c r="M261" s="197"/>
      <c r="N261" s="197"/>
      <c r="O261" s="83"/>
    </row>
    <row r="262" spans="1:15" x14ac:dyDescent="0.25">
      <c r="A262" s="79"/>
      <c r="B262" s="100"/>
      <c r="C262" s="81" t="str">
        <f>IFERROR(IF(B262="No CAS","",INDEX('DEQ Pollutant List'!$C$7:$C$611,MATCH('3. Pollutant Emissions - EF'!B262,'DEQ Pollutant List'!$B$7:$B$611,0))),"")</f>
        <v/>
      </c>
      <c r="D262" s="115"/>
      <c r="E262" s="101"/>
      <c r="F262" s="202"/>
      <c r="G262" s="202"/>
      <c r="H262" s="83"/>
      <c r="I262" s="104"/>
      <c r="J262" s="197"/>
      <c r="K262" s="197"/>
      <c r="L262" s="83"/>
      <c r="M262" s="197"/>
      <c r="N262" s="197"/>
      <c r="O262" s="83"/>
    </row>
    <row r="263" spans="1:15" x14ac:dyDescent="0.25">
      <c r="A263" s="79"/>
      <c r="B263" s="100"/>
      <c r="C263" s="81" t="str">
        <f>IFERROR(IF(B263="No CAS","",INDEX('DEQ Pollutant List'!$C$7:$C$611,MATCH('3. Pollutant Emissions - EF'!B263,'DEQ Pollutant List'!$B$7:$B$611,0))),"")</f>
        <v/>
      </c>
      <c r="D263" s="115"/>
      <c r="E263" s="101"/>
      <c r="F263" s="202"/>
      <c r="G263" s="202"/>
      <c r="H263" s="83"/>
      <c r="I263" s="104"/>
      <c r="J263" s="197"/>
      <c r="K263" s="197"/>
      <c r="L263" s="83"/>
      <c r="M263" s="197"/>
      <c r="N263" s="197"/>
      <c r="O263" s="83"/>
    </row>
    <row r="264" spans="1:15" x14ac:dyDescent="0.25">
      <c r="A264" s="79"/>
      <c r="B264" s="100"/>
      <c r="C264" s="81" t="str">
        <f>IFERROR(IF(B264="No CAS","",INDEX('DEQ Pollutant List'!$C$7:$C$611,MATCH('3. Pollutant Emissions - EF'!B264,'DEQ Pollutant List'!$B$7:$B$611,0))),"")</f>
        <v/>
      </c>
      <c r="D264" s="115"/>
      <c r="E264" s="101"/>
      <c r="F264" s="202"/>
      <c r="G264" s="202"/>
      <c r="H264" s="83"/>
      <c r="I264" s="104"/>
      <c r="J264" s="197"/>
      <c r="K264" s="197"/>
      <c r="L264" s="83"/>
      <c r="M264" s="197"/>
      <c r="N264" s="197"/>
      <c r="O264" s="83"/>
    </row>
    <row r="265" spans="1:15" x14ac:dyDescent="0.25">
      <c r="A265" s="79"/>
      <c r="B265" s="100"/>
      <c r="C265" s="81" t="str">
        <f>IFERROR(IF(B265="No CAS","",INDEX('DEQ Pollutant List'!$C$7:$C$611,MATCH('3. Pollutant Emissions - EF'!B265,'DEQ Pollutant List'!$B$7:$B$611,0))),"")</f>
        <v/>
      </c>
      <c r="D265" s="115"/>
      <c r="E265" s="101"/>
      <c r="F265" s="202"/>
      <c r="G265" s="202"/>
      <c r="H265" s="83"/>
      <c r="I265" s="104"/>
      <c r="J265" s="197"/>
      <c r="K265" s="197"/>
      <c r="L265" s="83"/>
      <c r="M265" s="197"/>
      <c r="N265" s="197"/>
      <c r="O265" s="83"/>
    </row>
    <row r="266" spans="1:15" x14ac:dyDescent="0.25">
      <c r="A266" s="79"/>
      <c r="B266" s="100"/>
      <c r="C266" s="81" t="str">
        <f>IFERROR(IF(B266="No CAS","",INDEX('DEQ Pollutant List'!$C$7:$C$611,MATCH('3. Pollutant Emissions - EF'!B266,'DEQ Pollutant List'!$B$7:$B$611,0))),"")</f>
        <v/>
      </c>
      <c r="D266" s="115"/>
      <c r="E266" s="101"/>
      <c r="F266" s="202"/>
      <c r="G266" s="202"/>
      <c r="H266" s="83"/>
      <c r="I266" s="104"/>
      <c r="J266" s="197"/>
      <c r="K266" s="197"/>
      <c r="L266" s="83"/>
      <c r="M266" s="197"/>
      <c r="N266" s="197"/>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202"/>
      <c r="G267" s="202"/>
      <c r="H267" s="83"/>
      <c r="I267" s="104"/>
      <c r="J267" s="197"/>
      <c r="K267" s="197"/>
      <c r="L267" s="83"/>
      <c r="M267" s="197"/>
      <c r="N267" s="197"/>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202"/>
      <c r="G268" s="202"/>
      <c r="H268" s="83"/>
      <c r="I268" s="104"/>
      <c r="J268" s="197"/>
      <c r="K268" s="197"/>
      <c r="L268" s="83"/>
      <c r="M268" s="197"/>
      <c r="N268" s="197"/>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202"/>
      <c r="G269" s="202"/>
      <c r="H269" s="83"/>
      <c r="I269" s="104"/>
      <c r="J269" s="197"/>
      <c r="K269" s="197"/>
      <c r="L269" s="83"/>
      <c r="M269" s="197"/>
      <c r="N269" s="197"/>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202"/>
      <c r="G270" s="202"/>
      <c r="H270" s="83"/>
      <c r="I270" s="104"/>
      <c r="J270" s="197"/>
      <c r="K270" s="197"/>
      <c r="L270" s="83"/>
      <c r="M270" s="197"/>
      <c r="N270" s="197"/>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202"/>
      <c r="G271" s="202"/>
      <c r="H271" s="83"/>
      <c r="I271" s="104"/>
      <c r="J271" s="197"/>
      <c r="K271" s="197"/>
      <c r="L271" s="83"/>
      <c r="M271" s="197"/>
      <c r="N271" s="197"/>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202"/>
      <c r="G272" s="202"/>
      <c r="H272" s="83"/>
      <c r="I272" s="104"/>
      <c r="J272" s="197"/>
      <c r="K272" s="197"/>
      <c r="L272" s="83"/>
      <c r="M272" s="197"/>
      <c r="N272" s="197"/>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202"/>
      <c r="G273" s="202"/>
      <c r="H273" s="83"/>
      <c r="I273" s="104"/>
      <c r="J273" s="197"/>
      <c r="K273" s="197"/>
      <c r="L273" s="83"/>
      <c r="M273" s="197"/>
      <c r="N273" s="197"/>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202"/>
      <c r="G274" s="202"/>
      <c r="H274" s="83"/>
      <c r="I274" s="104"/>
      <c r="J274" s="197"/>
      <c r="K274" s="197"/>
      <c r="L274" s="83"/>
      <c r="M274" s="197"/>
      <c r="N274" s="197"/>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202"/>
      <c r="G275" s="202"/>
      <c r="H275" s="83"/>
      <c r="I275" s="104"/>
      <c r="J275" s="197"/>
      <c r="K275" s="197"/>
      <c r="L275" s="83"/>
      <c r="M275" s="197"/>
      <c r="N275" s="197"/>
      <c r="O275" s="83"/>
    </row>
    <row r="276" spans="1:15" x14ac:dyDescent="0.25">
      <c r="A276" s="79"/>
      <c r="B276" s="100"/>
      <c r="C276" s="81" t="str">
        <f>IFERROR(IF(B276="No CAS","",INDEX('DEQ Pollutant List'!$C$7:$C$611,MATCH('3. Pollutant Emissions - EF'!B276,'DEQ Pollutant List'!$B$7:$B$611,0))),"")</f>
        <v/>
      </c>
      <c r="D276" s="115"/>
      <c r="E276" s="101"/>
      <c r="F276" s="202"/>
      <c r="G276" s="202"/>
      <c r="H276" s="83"/>
      <c r="I276" s="104"/>
      <c r="J276" s="197"/>
      <c r="K276" s="197"/>
      <c r="L276" s="83"/>
      <c r="M276" s="197"/>
      <c r="N276" s="197"/>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202"/>
      <c r="G277" s="202"/>
      <c r="H277" s="83"/>
      <c r="I277" s="104"/>
      <c r="J277" s="197"/>
      <c r="K277" s="197"/>
      <c r="L277" s="83"/>
      <c r="M277" s="197"/>
      <c r="N277" s="197"/>
      <c r="O277" s="83"/>
    </row>
    <row r="278" spans="1:15" x14ac:dyDescent="0.25">
      <c r="A278" s="79"/>
      <c r="B278" s="100"/>
      <c r="C278" s="81" t="str">
        <f>IFERROR(IF(B278="No CAS","",INDEX('DEQ Pollutant List'!$C$7:$C$611,MATCH('3. Pollutant Emissions - EF'!B278,'DEQ Pollutant List'!$B$7:$B$611,0))),"")</f>
        <v/>
      </c>
      <c r="D278" s="115"/>
      <c r="E278" s="101"/>
      <c r="F278" s="202"/>
      <c r="G278" s="202"/>
      <c r="H278" s="83"/>
      <c r="I278" s="104"/>
      <c r="J278" s="197"/>
      <c r="K278" s="197"/>
      <c r="L278" s="83"/>
      <c r="M278" s="197"/>
      <c r="N278" s="197"/>
      <c r="O278" s="83"/>
    </row>
    <row r="279" spans="1:15" x14ac:dyDescent="0.25">
      <c r="A279" s="79"/>
      <c r="B279" s="100"/>
      <c r="C279" s="81" t="str">
        <f>IFERROR(IF(B279="No CAS","",INDEX('DEQ Pollutant List'!$C$7:$C$611,MATCH('3. Pollutant Emissions - EF'!B279,'DEQ Pollutant List'!$B$7:$B$611,0))),"")</f>
        <v/>
      </c>
      <c r="D279" s="115"/>
      <c r="E279" s="101"/>
      <c r="F279" s="202"/>
      <c r="G279" s="202"/>
      <c r="H279" s="83"/>
      <c r="I279" s="104"/>
      <c r="J279" s="197"/>
      <c r="K279" s="197"/>
      <c r="L279" s="83"/>
      <c r="M279" s="197"/>
      <c r="N279" s="197"/>
      <c r="O279" s="83"/>
    </row>
    <row r="280" spans="1:15" x14ac:dyDescent="0.25">
      <c r="A280" s="79"/>
      <c r="B280" s="100"/>
      <c r="C280" s="81" t="str">
        <f>IFERROR(IF(B280="No CAS","",INDEX('DEQ Pollutant List'!$C$7:$C$611,MATCH('3. Pollutant Emissions - EF'!B280,'DEQ Pollutant List'!$B$7:$B$611,0))),"")</f>
        <v/>
      </c>
      <c r="D280" s="115"/>
      <c r="E280" s="101"/>
      <c r="F280" s="202"/>
      <c r="G280" s="202"/>
      <c r="H280" s="83"/>
      <c r="I280" s="104"/>
      <c r="J280" s="197"/>
      <c r="K280" s="197"/>
      <c r="L280" s="83"/>
      <c r="M280" s="197"/>
      <c r="N280" s="197"/>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202"/>
      <c r="G281" s="202"/>
      <c r="H281" s="83"/>
      <c r="I281" s="104"/>
      <c r="J281" s="197"/>
      <c r="K281" s="197"/>
      <c r="L281" s="83"/>
      <c r="M281" s="197"/>
      <c r="N281" s="197"/>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202"/>
      <c r="G282" s="202"/>
      <c r="H282" s="83"/>
      <c r="I282" s="104"/>
      <c r="J282" s="197"/>
      <c r="K282" s="197"/>
      <c r="L282" s="83"/>
      <c r="M282" s="197"/>
      <c r="N282" s="197"/>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202"/>
      <c r="G283" s="202"/>
      <c r="H283" s="83"/>
      <c r="I283" s="104"/>
      <c r="J283" s="197"/>
      <c r="K283" s="197"/>
      <c r="L283" s="83"/>
      <c r="M283" s="197"/>
      <c r="N283" s="197"/>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202"/>
      <c r="G284" s="202"/>
      <c r="H284" s="83"/>
      <c r="I284" s="104"/>
      <c r="J284" s="197"/>
      <c r="K284" s="197"/>
      <c r="L284" s="83"/>
      <c r="M284" s="197"/>
      <c r="N284" s="197"/>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202"/>
      <c r="G285" s="202"/>
      <c r="H285" s="83"/>
      <c r="I285" s="104"/>
      <c r="J285" s="197"/>
      <c r="K285" s="197"/>
      <c r="L285" s="83"/>
      <c r="M285" s="197"/>
      <c r="N285" s="197"/>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202"/>
      <c r="G286" s="202"/>
      <c r="H286" s="83"/>
      <c r="I286" s="104"/>
      <c r="J286" s="197"/>
      <c r="K286" s="197"/>
      <c r="L286" s="83"/>
      <c r="M286" s="197"/>
      <c r="N286" s="197"/>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202"/>
      <c r="G287" s="202"/>
      <c r="H287" s="83"/>
      <c r="I287" s="104"/>
      <c r="J287" s="197"/>
      <c r="K287" s="197"/>
      <c r="L287" s="83"/>
      <c r="M287" s="197"/>
      <c r="N287" s="197"/>
      <c r="O287" s="83"/>
    </row>
    <row r="288" spans="1:15" x14ac:dyDescent="0.25">
      <c r="A288" s="79"/>
      <c r="B288" s="100"/>
      <c r="C288" s="81" t="str">
        <f>IFERROR(IF(B288="No CAS","",INDEX('DEQ Pollutant List'!$C$7:$C$611,MATCH('3. Pollutant Emissions - EF'!B288,'DEQ Pollutant List'!$B$7:$B$611,0))),"")</f>
        <v/>
      </c>
      <c r="D288" s="115"/>
      <c r="E288" s="101"/>
      <c r="F288" s="202"/>
      <c r="G288" s="202"/>
      <c r="H288" s="83"/>
      <c r="I288" s="104"/>
      <c r="J288" s="197"/>
      <c r="K288" s="197"/>
      <c r="L288" s="83"/>
      <c r="M288" s="197"/>
      <c r="N288" s="197"/>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202"/>
      <c r="G289" s="202"/>
      <c r="H289" s="83"/>
      <c r="I289" s="104"/>
      <c r="J289" s="197"/>
      <c r="K289" s="197"/>
      <c r="L289" s="83"/>
      <c r="M289" s="197"/>
      <c r="N289" s="197"/>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202"/>
      <c r="G290" s="202"/>
      <c r="H290" s="83"/>
      <c r="I290" s="104"/>
      <c r="J290" s="197"/>
      <c r="K290" s="197"/>
      <c r="L290" s="83"/>
      <c r="M290" s="197"/>
      <c r="N290" s="197"/>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202"/>
      <c r="G291" s="202"/>
      <c r="H291" s="83"/>
      <c r="I291" s="104"/>
      <c r="J291" s="197"/>
      <c r="K291" s="197"/>
      <c r="L291" s="83"/>
      <c r="M291" s="197"/>
      <c r="N291" s="197"/>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202"/>
      <c r="G292" s="202"/>
      <c r="H292" s="83"/>
      <c r="I292" s="104"/>
      <c r="J292" s="197"/>
      <c r="K292" s="197"/>
      <c r="L292" s="83"/>
      <c r="M292" s="197"/>
      <c r="N292" s="197"/>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202"/>
      <c r="G293" s="202"/>
      <c r="H293" s="83"/>
      <c r="I293" s="104"/>
      <c r="J293" s="197"/>
      <c r="K293" s="197"/>
      <c r="L293" s="83"/>
      <c r="M293" s="197"/>
      <c r="N293" s="197"/>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202"/>
      <c r="G294" s="202"/>
      <c r="H294" s="83"/>
      <c r="I294" s="104"/>
      <c r="J294" s="197"/>
      <c r="K294" s="197"/>
      <c r="L294" s="83"/>
      <c r="M294" s="197"/>
      <c r="N294" s="197"/>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202"/>
      <c r="G295" s="202"/>
      <c r="H295" s="83"/>
      <c r="I295" s="104"/>
      <c r="J295" s="197"/>
      <c r="K295" s="197"/>
      <c r="L295" s="83"/>
      <c r="M295" s="197"/>
      <c r="N295" s="197"/>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202"/>
      <c r="G296" s="202"/>
      <c r="H296" s="83"/>
      <c r="I296" s="104"/>
      <c r="J296" s="197"/>
      <c r="K296" s="197"/>
      <c r="L296" s="83"/>
      <c r="M296" s="197"/>
      <c r="N296" s="197"/>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202"/>
      <c r="G297" s="202"/>
      <c r="H297" s="83"/>
      <c r="I297" s="104"/>
      <c r="J297" s="197"/>
      <c r="K297" s="197"/>
      <c r="L297" s="83"/>
      <c r="M297" s="197"/>
      <c r="N297" s="197"/>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202"/>
      <c r="G298" s="202"/>
      <c r="H298" s="83"/>
      <c r="I298" s="104"/>
      <c r="J298" s="197"/>
      <c r="K298" s="197"/>
      <c r="L298" s="83"/>
      <c r="M298" s="197"/>
      <c r="N298" s="197"/>
      <c r="O298" s="83"/>
    </row>
    <row r="299" spans="1:15" x14ac:dyDescent="0.25">
      <c r="A299" s="79"/>
      <c r="B299" s="100"/>
      <c r="C299" s="81" t="str">
        <f>IFERROR(IF(B299="No CAS","",INDEX('DEQ Pollutant List'!$C$7:$C$611,MATCH('3. Pollutant Emissions - EF'!B299,'DEQ Pollutant List'!$B$7:$B$611,0))),"")</f>
        <v/>
      </c>
      <c r="D299" s="115"/>
      <c r="E299" s="101"/>
      <c r="F299" s="202"/>
      <c r="G299" s="202"/>
      <c r="H299" s="83"/>
      <c r="I299" s="104"/>
      <c r="J299" s="197"/>
      <c r="K299" s="197"/>
      <c r="L299" s="83"/>
      <c r="M299" s="197"/>
      <c r="N299" s="197"/>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202"/>
      <c r="G300" s="202"/>
      <c r="H300" s="83"/>
      <c r="I300" s="104"/>
      <c r="J300" s="197"/>
      <c r="K300" s="197"/>
      <c r="L300" s="83"/>
      <c r="M300" s="197"/>
      <c r="N300" s="197"/>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202"/>
      <c r="G301" s="202"/>
      <c r="H301" s="83"/>
      <c r="I301" s="104"/>
      <c r="J301" s="197"/>
      <c r="K301" s="197"/>
      <c r="L301" s="83"/>
      <c r="M301" s="197"/>
      <c r="N301" s="197"/>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202"/>
      <c r="G302" s="202"/>
      <c r="H302" s="83"/>
      <c r="I302" s="104"/>
      <c r="J302" s="197"/>
      <c r="K302" s="197"/>
      <c r="L302" s="83"/>
      <c r="M302" s="197"/>
      <c r="N302" s="197"/>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202"/>
      <c r="G303" s="202"/>
      <c r="H303" s="83"/>
      <c r="I303" s="104"/>
      <c r="J303" s="197"/>
      <c r="K303" s="197"/>
      <c r="L303" s="83"/>
      <c r="M303" s="197"/>
      <c r="N303" s="197"/>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202"/>
      <c r="G304" s="202"/>
      <c r="H304" s="83"/>
      <c r="I304" s="104"/>
      <c r="J304" s="197"/>
      <c r="K304" s="197"/>
      <c r="L304" s="83"/>
      <c r="M304" s="197"/>
      <c r="N304" s="197"/>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202"/>
      <c r="G305" s="202"/>
      <c r="H305" s="83"/>
      <c r="I305" s="104"/>
      <c r="J305" s="197"/>
      <c r="K305" s="197"/>
      <c r="L305" s="83"/>
      <c r="M305" s="197"/>
      <c r="N305" s="197"/>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202"/>
      <c r="G306" s="202"/>
      <c r="H306" s="83"/>
      <c r="I306" s="104"/>
      <c r="J306" s="197"/>
      <c r="K306" s="197"/>
      <c r="L306" s="83"/>
      <c r="M306" s="197"/>
      <c r="N306" s="197"/>
      <c r="O306" s="83"/>
    </row>
    <row r="307" spans="1:15" x14ac:dyDescent="0.25">
      <c r="A307" s="79"/>
      <c r="B307" s="100"/>
      <c r="C307" s="81" t="str">
        <f>IFERROR(IF(B307="No CAS","",INDEX('DEQ Pollutant List'!$C$7:$C$611,MATCH('3. Pollutant Emissions - EF'!B307,'DEQ Pollutant List'!$B$7:$B$611,0))),"")</f>
        <v/>
      </c>
      <c r="D307" s="115"/>
      <c r="E307" s="101"/>
      <c r="F307" s="202"/>
      <c r="G307" s="202"/>
      <c r="H307" s="83"/>
      <c r="I307" s="104"/>
      <c r="J307" s="197"/>
      <c r="K307" s="197"/>
      <c r="L307" s="83"/>
      <c r="M307" s="197"/>
      <c r="N307" s="197"/>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202"/>
      <c r="G308" s="202"/>
      <c r="H308" s="83"/>
      <c r="I308" s="104"/>
      <c r="J308" s="197"/>
      <c r="K308" s="197"/>
      <c r="L308" s="83"/>
      <c r="M308" s="197"/>
      <c r="N308" s="197"/>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202"/>
      <c r="G309" s="202"/>
      <c r="H309" s="83"/>
      <c r="I309" s="104"/>
      <c r="J309" s="197"/>
      <c r="K309" s="197"/>
      <c r="L309" s="83"/>
      <c r="M309" s="197"/>
      <c r="N309" s="197"/>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202"/>
      <c r="G310" s="202"/>
      <c r="H310" s="83"/>
      <c r="I310" s="104"/>
      <c r="J310" s="197"/>
      <c r="K310" s="197"/>
      <c r="L310" s="83"/>
      <c r="M310" s="197"/>
      <c r="N310" s="197"/>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202"/>
      <c r="G311" s="202"/>
      <c r="H311" s="83"/>
      <c r="I311" s="104"/>
      <c r="J311" s="197"/>
      <c r="K311" s="197"/>
      <c r="L311" s="83"/>
      <c r="M311" s="197"/>
      <c r="N311" s="197"/>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202"/>
      <c r="G312" s="202"/>
      <c r="H312" s="83"/>
      <c r="I312" s="104"/>
      <c r="J312" s="197"/>
      <c r="K312" s="197"/>
      <c r="L312" s="83"/>
      <c r="M312" s="197"/>
      <c r="N312" s="197"/>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202"/>
      <c r="G313" s="202"/>
      <c r="H313" s="83"/>
      <c r="I313" s="104"/>
      <c r="J313" s="197"/>
      <c r="K313" s="197"/>
      <c r="L313" s="83"/>
      <c r="M313" s="197"/>
      <c r="N313" s="197"/>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202"/>
      <c r="G314" s="202"/>
      <c r="H314" s="83"/>
      <c r="I314" s="104"/>
      <c r="J314" s="197"/>
      <c r="K314" s="197"/>
      <c r="L314" s="83"/>
      <c r="M314" s="197"/>
      <c r="N314" s="197"/>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202"/>
      <c r="G315" s="202"/>
      <c r="H315" s="83"/>
      <c r="I315" s="104"/>
      <c r="J315" s="197"/>
      <c r="K315" s="197"/>
      <c r="L315" s="83"/>
      <c r="M315" s="197"/>
      <c r="N315" s="197"/>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202"/>
      <c r="G316" s="202"/>
      <c r="H316" s="83"/>
      <c r="I316" s="104"/>
      <c r="J316" s="197"/>
      <c r="K316" s="197"/>
      <c r="L316" s="83"/>
      <c r="M316" s="197"/>
      <c r="N316" s="197"/>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202"/>
      <c r="G317" s="202"/>
      <c r="H317" s="83"/>
      <c r="I317" s="104"/>
      <c r="J317" s="197"/>
      <c r="K317" s="197"/>
      <c r="L317" s="83"/>
      <c r="M317" s="197"/>
      <c r="N317" s="197"/>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202"/>
      <c r="G318" s="202"/>
      <c r="H318" s="83"/>
      <c r="I318" s="104"/>
      <c r="J318" s="197"/>
      <c r="K318" s="197"/>
      <c r="L318" s="83"/>
      <c r="M318" s="197"/>
      <c r="N318" s="197"/>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202"/>
      <c r="G319" s="202"/>
      <c r="H319" s="83"/>
      <c r="I319" s="104"/>
      <c r="J319" s="197"/>
      <c r="K319" s="197"/>
      <c r="L319" s="83"/>
      <c r="M319" s="197"/>
      <c r="N319" s="197"/>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202"/>
      <c r="G320" s="202"/>
      <c r="H320" s="83"/>
      <c r="I320" s="104"/>
      <c r="J320" s="197"/>
      <c r="K320" s="197"/>
      <c r="L320" s="83"/>
      <c r="M320" s="197"/>
      <c r="N320" s="197"/>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202"/>
      <c r="G321" s="202"/>
      <c r="H321" s="83"/>
      <c r="I321" s="104"/>
      <c r="J321" s="197"/>
      <c r="K321" s="197"/>
      <c r="L321" s="83"/>
      <c r="M321" s="197"/>
      <c r="N321" s="197"/>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202"/>
      <c r="G322" s="202"/>
      <c r="H322" s="83"/>
      <c r="I322" s="104"/>
      <c r="J322" s="197"/>
      <c r="K322" s="197"/>
      <c r="L322" s="83"/>
      <c r="M322" s="197"/>
      <c r="N322" s="197"/>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202"/>
      <c r="G323" s="202"/>
      <c r="H323" s="83"/>
      <c r="I323" s="104"/>
      <c r="J323" s="197"/>
      <c r="K323" s="197"/>
      <c r="L323" s="83"/>
      <c r="M323" s="197"/>
      <c r="N323" s="197"/>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202"/>
      <c r="G324" s="202"/>
      <c r="H324" s="83"/>
      <c r="I324" s="104"/>
      <c r="J324" s="197"/>
      <c r="K324" s="197"/>
      <c r="L324" s="83"/>
      <c r="M324" s="197"/>
      <c r="N324" s="197"/>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202"/>
      <c r="G325" s="202"/>
      <c r="H325" s="83"/>
      <c r="I325" s="104"/>
      <c r="J325" s="197"/>
      <c r="K325" s="197"/>
      <c r="L325" s="83"/>
      <c r="M325" s="197"/>
      <c r="N325" s="197"/>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202"/>
      <c r="G326" s="202"/>
      <c r="H326" s="83"/>
      <c r="I326" s="104"/>
      <c r="J326" s="197"/>
      <c r="K326" s="197"/>
      <c r="L326" s="83"/>
      <c r="M326" s="197"/>
      <c r="N326" s="197"/>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202"/>
      <c r="G327" s="202"/>
      <c r="H327" s="83"/>
      <c r="I327" s="104"/>
      <c r="J327" s="197"/>
      <c r="K327" s="197"/>
      <c r="L327" s="83"/>
      <c r="M327" s="197"/>
      <c r="N327" s="197"/>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202"/>
      <c r="G328" s="202"/>
      <c r="H328" s="83"/>
      <c r="I328" s="104"/>
      <c r="J328" s="197"/>
      <c r="K328" s="197"/>
      <c r="L328" s="83"/>
      <c r="M328" s="197"/>
      <c r="N328" s="197"/>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202"/>
      <c r="G329" s="202"/>
      <c r="H329" s="83"/>
      <c r="I329" s="104"/>
      <c r="J329" s="197"/>
      <c r="K329" s="197"/>
      <c r="L329" s="83"/>
      <c r="M329" s="197"/>
      <c r="N329" s="197"/>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202"/>
      <c r="G330" s="202"/>
      <c r="H330" s="83"/>
      <c r="I330" s="104"/>
      <c r="J330" s="197"/>
      <c r="K330" s="197"/>
      <c r="L330" s="83"/>
      <c r="M330" s="197"/>
      <c r="N330" s="197"/>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202"/>
      <c r="G331" s="202"/>
      <c r="H331" s="83"/>
      <c r="I331" s="104"/>
      <c r="J331" s="197"/>
      <c r="K331" s="197"/>
      <c r="L331" s="83"/>
      <c r="M331" s="197"/>
      <c r="N331" s="197"/>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202"/>
      <c r="G332" s="202"/>
      <c r="H332" s="83"/>
      <c r="I332" s="104"/>
      <c r="J332" s="197"/>
      <c r="K332" s="197"/>
      <c r="L332" s="83"/>
      <c r="M332" s="197"/>
      <c r="N332" s="197"/>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202"/>
      <c r="G333" s="202"/>
      <c r="H333" s="83"/>
      <c r="I333" s="104"/>
      <c r="J333" s="197"/>
      <c r="K333" s="197"/>
      <c r="L333" s="83"/>
      <c r="M333" s="197"/>
      <c r="N333" s="197"/>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202"/>
      <c r="G334" s="202"/>
      <c r="H334" s="83"/>
      <c r="I334" s="104"/>
      <c r="J334" s="197"/>
      <c r="K334" s="197"/>
      <c r="L334" s="83"/>
      <c r="M334" s="197"/>
      <c r="N334" s="197"/>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202"/>
      <c r="G335" s="202"/>
      <c r="H335" s="83"/>
      <c r="I335" s="104"/>
      <c r="J335" s="197"/>
      <c r="K335" s="197"/>
      <c r="L335" s="83"/>
      <c r="M335" s="197"/>
      <c r="N335" s="197"/>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202"/>
      <c r="G336" s="202"/>
      <c r="H336" s="83"/>
      <c r="I336" s="104"/>
      <c r="J336" s="197"/>
      <c r="K336" s="197"/>
      <c r="L336" s="83"/>
      <c r="M336" s="197"/>
      <c r="N336" s="197"/>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202"/>
      <c r="G337" s="202"/>
      <c r="H337" s="83"/>
      <c r="I337" s="104"/>
      <c r="J337" s="197"/>
      <c r="K337" s="197"/>
      <c r="L337" s="83"/>
      <c r="M337" s="197"/>
      <c r="N337" s="197"/>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202"/>
      <c r="G338" s="202"/>
      <c r="H338" s="83"/>
      <c r="I338" s="104"/>
      <c r="J338" s="197"/>
      <c r="K338" s="197"/>
      <c r="L338" s="83"/>
      <c r="M338" s="197"/>
      <c r="N338" s="197"/>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202"/>
      <c r="G339" s="202"/>
      <c r="H339" s="83"/>
      <c r="I339" s="104"/>
      <c r="J339" s="197"/>
      <c r="K339" s="197"/>
      <c r="L339" s="83"/>
      <c r="M339" s="197"/>
      <c r="N339" s="197"/>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202"/>
      <c r="G340" s="202"/>
      <c r="H340" s="83"/>
      <c r="I340" s="104"/>
      <c r="J340" s="197"/>
      <c r="K340" s="197"/>
      <c r="L340" s="83"/>
      <c r="M340" s="197"/>
      <c r="N340" s="197"/>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202"/>
      <c r="G341" s="202"/>
      <c r="H341" s="83"/>
      <c r="I341" s="104"/>
      <c r="J341" s="197"/>
      <c r="K341" s="197"/>
      <c r="L341" s="83"/>
      <c r="M341" s="197"/>
      <c r="N341" s="197"/>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202"/>
      <c r="G342" s="202"/>
      <c r="H342" s="83"/>
      <c r="I342" s="104"/>
      <c r="J342" s="197"/>
      <c r="K342" s="197"/>
      <c r="L342" s="83"/>
      <c r="M342" s="197"/>
      <c r="N342" s="197"/>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202"/>
      <c r="G343" s="202"/>
      <c r="H343" s="83"/>
      <c r="I343" s="104"/>
      <c r="J343" s="197"/>
      <c r="K343" s="197"/>
      <c r="L343" s="83"/>
      <c r="M343" s="197"/>
      <c r="N343" s="197"/>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202"/>
      <c r="G344" s="202"/>
      <c r="H344" s="83"/>
      <c r="I344" s="104"/>
      <c r="J344" s="197"/>
      <c r="K344" s="197"/>
      <c r="L344" s="83"/>
      <c r="M344" s="197"/>
      <c r="N344" s="197"/>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202"/>
      <c r="G345" s="202"/>
      <c r="H345" s="83"/>
      <c r="I345" s="104"/>
      <c r="J345" s="197"/>
      <c r="K345" s="197"/>
      <c r="L345" s="83"/>
      <c r="M345" s="197"/>
      <c r="N345" s="197"/>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202"/>
      <c r="G346" s="202"/>
      <c r="H346" s="83"/>
      <c r="I346" s="104"/>
      <c r="J346" s="197"/>
      <c r="K346" s="197"/>
      <c r="L346" s="83"/>
      <c r="M346" s="197"/>
      <c r="N346" s="197"/>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202"/>
      <c r="G347" s="202"/>
      <c r="H347" s="83"/>
      <c r="I347" s="104"/>
      <c r="J347" s="197"/>
      <c r="K347" s="197"/>
      <c r="L347" s="83"/>
      <c r="M347" s="197"/>
      <c r="N347" s="197"/>
      <c r="O347" s="201"/>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202"/>
      <c r="G348" s="202"/>
      <c r="H348" s="83"/>
      <c r="I348" s="104"/>
      <c r="J348" s="197"/>
      <c r="K348" s="197"/>
      <c r="L348" s="83"/>
      <c r="M348" s="197"/>
      <c r="N348" s="197"/>
      <c r="O348" s="201"/>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202"/>
      <c r="G349" s="202"/>
      <c r="H349" s="83"/>
      <c r="I349" s="104"/>
      <c r="J349" s="197"/>
      <c r="K349" s="197"/>
      <c r="L349" s="83"/>
      <c r="M349" s="197"/>
      <c r="N349" s="197"/>
      <c r="O349" s="201"/>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202"/>
      <c r="G350" s="202"/>
      <c r="H350" s="83"/>
      <c r="I350" s="104"/>
      <c r="J350" s="197"/>
      <c r="K350" s="197"/>
      <c r="L350" s="83"/>
      <c r="M350" s="197"/>
      <c r="N350" s="197"/>
      <c r="O350" s="201"/>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202"/>
      <c r="G351" s="202"/>
      <c r="H351" s="83"/>
      <c r="I351" s="104"/>
      <c r="J351" s="197"/>
      <c r="K351" s="197"/>
      <c r="L351" s="83"/>
      <c r="M351" s="197"/>
      <c r="N351" s="197"/>
      <c r="O351" s="201"/>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202"/>
      <c r="G352" s="202"/>
      <c r="H352" s="83"/>
      <c r="I352" s="104"/>
      <c r="J352" s="197"/>
      <c r="K352" s="197"/>
      <c r="L352" s="83"/>
      <c r="M352" s="197"/>
      <c r="N352" s="197"/>
      <c r="O352" s="201"/>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202"/>
      <c r="G353" s="202"/>
      <c r="H353" s="83"/>
      <c r="I353" s="104"/>
      <c r="J353" s="197"/>
      <c r="K353" s="197"/>
      <c r="L353" s="83"/>
      <c r="M353" s="197"/>
      <c r="N353" s="197"/>
      <c r="O353" s="201"/>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202"/>
      <c r="G354" s="202"/>
      <c r="H354" s="83"/>
      <c r="I354" s="104"/>
      <c r="J354" s="197"/>
      <c r="K354" s="197"/>
      <c r="L354" s="83"/>
      <c r="M354" s="197"/>
      <c r="N354" s="197"/>
      <c r="O354" s="201"/>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202"/>
      <c r="G355" s="202"/>
      <c r="H355" s="83"/>
      <c r="I355" s="104"/>
      <c r="J355" s="197"/>
      <c r="K355" s="197"/>
      <c r="L355" s="201"/>
      <c r="M355" s="197"/>
      <c r="N355" s="197"/>
      <c r="O355" s="201"/>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202"/>
      <c r="G356" s="202"/>
      <c r="H356" s="83"/>
      <c r="I356" s="104"/>
      <c r="J356" s="197"/>
      <c r="K356" s="197"/>
      <c r="L356" s="201"/>
      <c r="M356" s="197"/>
      <c r="N356" s="197"/>
      <c r="O356" s="201"/>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202"/>
      <c r="G357" s="202"/>
      <c r="H357" s="83"/>
      <c r="I357" s="104"/>
      <c r="J357" s="197"/>
      <c r="K357" s="197"/>
      <c r="L357" s="201"/>
      <c r="M357" s="197"/>
      <c r="N357" s="197"/>
      <c r="O357" s="201"/>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202"/>
      <c r="G358" s="202"/>
      <c r="H358" s="83"/>
      <c r="I358" s="104"/>
      <c r="J358" s="197"/>
      <c r="K358" s="197"/>
      <c r="L358" s="201"/>
      <c r="M358" s="197"/>
      <c r="N358" s="197"/>
      <c r="O358" s="201"/>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202"/>
      <c r="G359" s="202"/>
      <c r="H359" s="83"/>
      <c r="I359" s="104"/>
      <c r="J359" s="197"/>
      <c r="K359" s="197"/>
      <c r="L359" s="201"/>
      <c r="M359" s="197"/>
      <c r="N359" s="197"/>
      <c r="O359" s="201"/>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202"/>
      <c r="G360" s="202"/>
      <c r="H360" s="83"/>
      <c r="I360" s="104"/>
      <c r="J360" s="197"/>
      <c r="K360" s="197"/>
      <c r="L360" s="201"/>
      <c r="M360" s="197"/>
      <c r="N360" s="197"/>
      <c r="O360" s="201"/>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202"/>
      <c r="G361" s="202"/>
      <c r="H361" s="83"/>
      <c r="I361" s="104"/>
      <c r="J361" s="197"/>
      <c r="K361" s="197"/>
      <c r="L361" s="201"/>
      <c r="M361" s="197"/>
      <c r="N361" s="197"/>
      <c r="O361" s="201"/>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202"/>
      <c r="G362" s="202"/>
      <c r="H362" s="83"/>
      <c r="I362" s="104"/>
      <c r="J362" s="197"/>
      <c r="K362" s="197"/>
      <c r="L362" s="201"/>
      <c r="M362" s="197"/>
      <c r="N362" s="197"/>
      <c r="O362" s="201"/>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202"/>
      <c r="G363" s="202"/>
      <c r="H363" s="83"/>
      <c r="I363" s="104"/>
      <c r="J363" s="197"/>
      <c r="K363" s="197"/>
      <c r="L363" s="201"/>
      <c r="M363" s="197"/>
      <c r="N363" s="197"/>
      <c r="O363" s="201"/>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202"/>
      <c r="G364" s="202"/>
      <c r="H364" s="83"/>
      <c r="I364" s="104"/>
      <c r="J364" s="197"/>
      <c r="K364" s="197"/>
      <c r="L364" s="201"/>
      <c r="M364" s="197"/>
      <c r="N364" s="197"/>
      <c r="O364" s="201"/>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202"/>
      <c r="G365" s="202"/>
      <c r="H365" s="83"/>
      <c r="I365" s="104"/>
      <c r="J365" s="197"/>
      <c r="K365" s="197"/>
      <c r="L365" s="201"/>
      <c r="M365" s="197"/>
      <c r="N365" s="197"/>
      <c r="O365" s="201"/>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202"/>
      <c r="G366" s="202"/>
      <c r="H366" s="83"/>
      <c r="I366" s="104"/>
      <c r="J366" s="197"/>
      <c r="K366" s="197"/>
      <c r="L366" s="201"/>
      <c r="M366" s="197"/>
      <c r="N366" s="197"/>
      <c r="O366" s="201"/>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202"/>
      <c r="G367" s="202"/>
      <c r="H367" s="83"/>
      <c r="I367" s="104"/>
      <c r="J367" s="197"/>
      <c r="K367" s="197"/>
      <c r="L367" s="201"/>
      <c r="M367" s="197"/>
      <c r="N367" s="197"/>
      <c r="O367" s="201"/>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202"/>
      <c r="G368" s="202"/>
      <c r="H368" s="83"/>
      <c r="I368" s="104"/>
      <c r="J368" s="197"/>
      <c r="K368" s="197"/>
      <c r="L368" s="201"/>
      <c r="M368" s="197"/>
      <c r="N368" s="197"/>
      <c r="O368" s="201"/>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202"/>
      <c r="G369" s="202"/>
      <c r="H369" s="83"/>
      <c r="I369" s="104"/>
      <c r="J369" s="197"/>
      <c r="K369" s="197"/>
      <c r="L369" s="201"/>
      <c r="M369" s="197"/>
      <c r="N369" s="197"/>
      <c r="O369" s="201"/>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202"/>
      <c r="G370" s="202"/>
      <c r="H370" s="83"/>
      <c r="I370" s="104"/>
      <c r="J370" s="197"/>
      <c r="K370" s="197"/>
      <c r="L370" s="201"/>
      <c r="M370" s="197"/>
      <c r="N370" s="197"/>
      <c r="O370" s="201"/>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202"/>
      <c r="G371" s="202"/>
      <c r="H371" s="83"/>
      <c r="I371" s="104"/>
      <c r="J371" s="197"/>
      <c r="K371" s="197"/>
      <c r="L371" s="201"/>
      <c r="M371" s="197"/>
      <c r="N371" s="197"/>
      <c r="O371" s="201"/>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202"/>
      <c r="G372" s="202"/>
      <c r="H372" s="83"/>
      <c r="I372" s="104"/>
      <c r="J372" s="197"/>
      <c r="K372" s="197"/>
      <c r="L372" s="201"/>
      <c r="M372" s="197"/>
      <c r="N372" s="197"/>
      <c r="O372" s="201"/>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202"/>
      <c r="G373" s="202"/>
      <c r="H373" s="83"/>
      <c r="I373" s="104"/>
      <c r="J373" s="197"/>
      <c r="K373" s="197"/>
      <c r="L373" s="201"/>
      <c r="M373" s="197"/>
      <c r="N373" s="197"/>
      <c r="O373" s="201"/>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202"/>
      <c r="G374" s="202"/>
      <c r="H374" s="83"/>
      <c r="I374" s="104"/>
      <c r="J374" s="197"/>
      <c r="K374" s="197"/>
      <c r="L374" s="201"/>
      <c r="M374" s="197"/>
      <c r="N374" s="197"/>
      <c r="O374" s="201"/>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202"/>
      <c r="G375" s="202"/>
      <c r="H375" s="83"/>
      <c r="I375" s="104"/>
      <c r="J375" s="197"/>
      <c r="K375" s="197"/>
      <c r="L375" s="201"/>
      <c r="M375" s="197"/>
      <c r="N375" s="197"/>
      <c r="O375" s="201"/>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202"/>
      <c r="G376" s="202"/>
      <c r="H376" s="83"/>
      <c r="I376" s="104"/>
      <c r="J376" s="197"/>
      <c r="K376" s="197"/>
      <c r="L376" s="201"/>
      <c r="M376" s="197"/>
      <c r="N376" s="197"/>
      <c r="O376" s="201"/>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202"/>
      <c r="G377" s="202"/>
      <c r="H377" s="83"/>
      <c r="I377" s="104"/>
      <c r="J377" s="197"/>
      <c r="K377" s="197"/>
      <c r="L377" s="201"/>
      <c r="M377" s="197"/>
      <c r="N377" s="197"/>
      <c r="O377" s="201"/>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202"/>
      <c r="G378" s="202"/>
      <c r="H378" s="83"/>
      <c r="I378" s="104"/>
      <c r="J378" s="197"/>
      <c r="K378" s="197"/>
      <c r="L378" s="201"/>
      <c r="M378" s="197"/>
      <c r="N378" s="197"/>
      <c r="O378" s="201"/>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202"/>
      <c r="G379" s="202"/>
      <c r="H379" s="83"/>
      <c r="I379" s="104"/>
      <c r="J379" s="197"/>
      <c r="K379" s="197"/>
      <c r="L379" s="201"/>
      <c r="M379" s="197"/>
      <c r="N379" s="197"/>
      <c r="O379" s="201"/>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202"/>
      <c r="G380" s="202"/>
      <c r="H380" s="83"/>
      <c r="I380" s="104"/>
      <c r="J380" s="197"/>
      <c r="K380" s="197"/>
      <c r="L380" s="201"/>
      <c r="M380" s="197"/>
      <c r="N380" s="197"/>
      <c r="O380" s="201"/>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202"/>
      <c r="G381" s="202"/>
      <c r="H381" s="83"/>
      <c r="I381" s="104"/>
      <c r="J381" s="197"/>
      <c r="K381" s="197"/>
      <c r="L381" s="201"/>
      <c r="M381" s="197"/>
      <c r="N381" s="197"/>
      <c r="O381" s="201"/>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202"/>
      <c r="G382" s="202"/>
      <c r="H382" s="83"/>
      <c r="I382" s="104"/>
      <c r="J382" s="197"/>
      <c r="K382" s="197"/>
      <c r="L382" s="201"/>
      <c r="M382" s="197"/>
      <c r="N382" s="197"/>
      <c r="O382" s="201"/>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202"/>
      <c r="G383" s="202"/>
      <c r="H383" s="83"/>
      <c r="I383" s="104"/>
      <c r="J383" s="197"/>
      <c r="K383" s="197"/>
      <c r="L383" s="201"/>
      <c r="M383" s="197"/>
      <c r="N383" s="197"/>
      <c r="O383" s="201"/>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202"/>
      <c r="G384" s="202"/>
      <c r="H384" s="83"/>
      <c r="I384" s="104"/>
      <c r="J384" s="197"/>
      <c r="K384" s="197"/>
      <c r="L384" s="201"/>
      <c r="M384" s="197"/>
      <c r="N384" s="197"/>
      <c r="O384" s="201"/>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202"/>
      <c r="G385" s="202"/>
      <c r="H385" s="83"/>
      <c r="I385" s="104"/>
      <c r="J385" s="197"/>
      <c r="K385" s="197"/>
      <c r="L385" s="201"/>
      <c r="M385" s="197"/>
      <c r="N385" s="197"/>
      <c r="O385" s="201"/>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202"/>
      <c r="G386" s="202"/>
      <c r="H386" s="83"/>
      <c r="I386" s="104"/>
      <c r="J386" s="197"/>
      <c r="K386" s="197"/>
      <c r="L386" s="201"/>
      <c r="M386" s="197"/>
      <c r="N386" s="197"/>
      <c r="O386" s="201"/>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202"/>
      <c r="G387" s="202"/>
      <c r="H387" s="83"/>
      <c r="I387" s="104"/>
      <c r="J387" s="197"/>
      <c r="K387" s="197"/>
      <c r="L387" s="201"/>
      <c r="M387" s="197"/>
      <c r="N387" s="197"/>
      <c r="O387" s="201"/>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202"/>
      <c r="G388" s="202"/>
      <c r="H388" s="83"/>
      <c r="I388" s="104"/>
      <c r="J388" s="197"/>
      <c r="K388" s="197"/>
      <c r="L388" s="201"/>
      <c r="M388" s="197"/>
      <c r="N388" s="197"/>
      <c r="O388" s="201"/>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202"/>
      <c r="G389" s="202"/>
      <c r="H389" s="83"/>
      <c r="I389" s="104"/>
      <c r="J389" s="197"/>
      <c r="K389" s="197"/>
      <c r="L389" s="201"/>
      <c r="M389" s="197"/>
      <c r="N389" s="197"/>
      <c r="O389" s="201"/>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202"/>
      <c r="G390" s="202"/>
      <c r="H390" s="83"/>
      <c r="I390" s="104"/>
      <c r="J390" s="197"/>
      <c r="K390" s="197"/>
      <c r="L390" s="201"/>
      <c r="M390" s="197"/>
      <c r="N390" s="197"/>
      <c r="O390" s="201"/>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202"/>
      <c r="G391" s="202"/>
      <c r="H391" s="83"/>
      <c r="I391" s="104"/>
      <c r="J391" s="197"/>
      <c r="K391" s="197"/>
      <c r="L391" s="201"/>
      <c r="M391" s="197"/>
      <c r="N391" s="197"/>
      <c r="O391" s="201"/>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202"/>
      <c r="G392" s="202"/>
      <c r="H392" s="83"/>
      <c r="I392" s="104"/>
      <c r="J392" s="197"/>
      <c r="K392" s="197"/>
      <c r="L392" s="201"/>
      <c r="M392" s="197"/>
      <c r="N392" s="197"/>
      <c r="O392" s="201"/>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202"/>
      <c r="G393" s="202"/>
      <c r="H393" s="83"/>
      <c r="I393" s="104"/>
      <c r="J393" s="197"/>
      <c r="K393" s="197"/>
      <c r="L393" s="201"/>
      <c r="M393" s="197"/>
      <c r="N393" s="197"/>
      <c r="O393" s="201"/>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202"/>
      <c r="G394" s="202"/>
      <c r="H394" s="83"/>
      <c r="I394" s="104"/>
      <c r="J394" s="197"/>
      <c r="K394" s="197"/>
      <c r="L394" s="201"/>
      <c r="M394" s="197"/>
      <c r="N394" s="197"/>
      <c r="O394" s="201"/>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202"/>
      <c r="G395" s="202"/>
      <c r="H395" s="83"/>
      <c r="I395" s="104"/>
      <c r="J395" s="197"/>
      <c r="K395" s="197"/>
      <c r="L395" s="201"/>
      <c r="M395" s="197"/>
      <c r="N395" s="197"/>
      <c r="O395" s="201"/>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202"/>
      <c r="G396" s="202"/>
      <c r="H396" s="83"/>
      <c r="I396" s="104"/>
      <c r="J396" s="197"/>
      <c r="K396" s="197"/>
      <c r="L396" s="201"/>
      <c r="M396" s="197"/>
      <c r="N396" s="197"/>
      <c r="O396" s="201"/>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202"/>
      <c r="G397" s="202"/>
      <c r="H397" s="83"/>
      <c r="I397" s="104"/>
      <c r="J397" s="197"/>
      <c r="K397" s="197"/>
      <c r="L397" s="201"/>
      <c r="M397" s="197"/>
      <c r="N397" s="197"/>
      <c r="O397" s="201"/>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202"/>
      <c r="G398" s="202"/>
      <c r="H398" s="83"/>
      <c r="I398" s="104"/>
      <c r="J398" s="197"/>
      <c r="K398" s="197"/>
      <c r="L398" s="201"/>
      <c r="M398" s="197"/>
      <c r="N398" s="197"/>
      <c r="O398" s="201"/>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202"/>
      <c r="G399" s="202"/>
      <c r="H399" s="83"/>
      <c r="I399" s="104"/>
      <c r="J399" s="197"/>
      <c r="K399" s="197"/>
      <c r="L399" s="201"/>
      <c r="M399" s="197"/>
      <c r="N399" s="197"/>
      <c r="O399" s="201"/>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202"/>
      <c r="G400" s="202"/>
      <c r="H400" s="83"/>
      <c r="I400" s="104"/>
      <c r="J400" s="197"/>
      <c r="K400" s="197"/>
      <c r="L400" s="201"/>
      <c r="M400" s="197"/>
      <c r="N400" s="197"/>
      <c r="O400" s="201"/>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202"/>
      <c r="G401" s="202"/>
      <c r="H401" s="83"/>
      <c r="I401" s="104"/>
      <c r="J401" s="197"/>
      <c r="K401" s="197"/>
      <c r="L401" s="201"/>
      <c r="M401" s="197"/>
      <c r="N401" s="197"/>
      <c r="O401" s="201"/>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202"/>
      <c r="G402" s="202"/>
      <c r="H402" s="83"/>
      <c r="I402" s="104"/>
      <c r="J402" s="197"/>
      <c r="K402" s="197"/>
      <c r="L402" s="201"/>
      <c r="M402" s="197"/>
      <c r="N402" s="197"/>
      <c r="O402" s="201"/>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202"/>
      <c r="G403" s="202"/>
      <c r="H403" s="83"/>
      <c r="I403" s="104"/>
      <c r="J403" s="197"/>
      <c r="K403" s="197"/>
      <c r="L403" s="83"/>
      <c r="M403" s="197"/>
      <c r="N403" s="197"/>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202"/>
      <c r="G404" s="202"/>
      <c r="H404" s="83"/>
      <c r="I404" s="104"/>
      <c r="J404" s="197"/>
      <c r="K404" s="197"/>
      <c r="L404" s="83"/>
      <c r="M404" s="197"/>
      <c r="N404" s="197"/>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202"/>
      <c r="G405" s="202"/>
      <c r="H405" s="83"/>
      <c r="I405" s="104"/>
      <c r="J405" s="197"/>
      <c r="K405" s="197"/>
      <c r="L405" s="83"/>
      <c r="M405" s="197"/>
      <c r="N405" s="197"/>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202"/>
      <c r="G406" s="202"/>
      <c r="H406" s="83"/>
      <c r="I406" s="104"/>
      <c r="J406" s="197"/>
      <c r="K406" s="197"/>
      <c r="L406" s="83"/>
      <c r="M406" s="197"/>
      <c r="N406" s="197"/>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202"/>
      <c r="G407" s="202"/>
      <c r="H407" s="83"/>
      <c r="I407" s="104"/>
      <c r="J407" s="197"/>
      <c r="K407" s="197"/>
      <c r="L407" s="83"/>
      <c r="M407" s="197"/>
      <c r="N407" s="197"/>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202"/>
      <c r="G408" s="202"/>
      <c r="H408" s="83"/>
      <c r="I408" s="104"/>
      <c r="J408" s="197"/>
      <c r="K408" s="197"/>
      <c r="L408" s="83"/>
      <c r="M408" s="197"/>
      <c r="N408" s="197"/>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202"/>
      <c r="G409" s="202"/>
      <c r="H409" s="83"/>
      <c r="I409" s="104"/>
      <c r="J409" s="197"/>
      <c r="K409" s="197"/>
      <c r="L409" s="83"/>
      <c r="M409" s="197"/>
      <c r="N409" s="197"/>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202"/>
      <c r="G410" s="202"/>
      <c r="H410" s="83"/>
      <c r="I410" s="104"/>
      <c r="J410" s="197"/>
      <c r="K410" s="197"/>
      <c r="L410" s="83"/>
      <c r="M410" s="197"/>
      <c r="N410" s="197"/>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202"/>
      <c r="G411" s="202"/>
      <c r="H411" s="83"/>
      <c r="I411" s="104"/>
      <c r="J411" s="197"/>
      <c r="K411" s="197"/>
      <c r="L411" s="83"/>
      <c r="M411" s="197"/>
      <c r="N411" s="197"/>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202"/>
      <c r="G412" s="202"/>
      <c r="H412" s="83"/>
      <c r="I412" s="104"/>
      <c r="J412" s="197"/>
      <c r="K412" s="197"/>
      <c r="L412" s="83"/>
      <c r="M412" s="197"/>
      <c r="N412" s="197"/>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202"/>
      <c r="G413" s="202"/>
      <c r="H413" s="83"/>
      <c r="I413" s="104"/>
      <c r="J413" s="197"/>
      <c r="K413" s="197"/>
      <c r="L413" s="83"/>
      <c r="M413" s="197"/>
      <c r="N413" s="197"/>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202"/>
      <c r="G414" s="202"/>
      <c r="H414" s="83"/>
      <c r="I414" s="104"/>
      <c r="J414" s="197"/>
      <c r="K414" s="197"/>
      <c r="L414" s="83"/>
      <c r="M414" s="197"/>
      <c r="N414" s="197"/>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202"/>
      <c r="G415" s="202"/>
      <c r="H415" s="83"/>
      <c r="I415" s="104"/>
      <c r="J415" s="197"/>
      <c r="K415" s="197"/>
      <c r="L415" s="83"/>
      <c r="M415" s="197"/>
      <c r="N415" s="197"/>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202"/>
      <c r="G416" s="202"/>
      <c r="H416" s="83"/>
      <c r="I416" s="104"/>
      <c r="J416" s="197"/>
      <c r="K416" s="197"/>
      <c r="L416" s="83"/>
      <c r="M416" s="197"/>
      <c r="N416" s="197"/>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202"/>
      <c r="G417" s="202"/>
      <c r="H417" s="83"/>
      <c r="I417" s="104"/>
      <c r="J417" s="197"/>
      <c r="K417" s="197"/>
      <c r="L417" s="83"/>
      <c r="M417" s="197"/>
      <c r="N417" s="197"/>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202"/>
      <c r="G418" s="202"/>
      <c r="H418" s="83"/>
      <c r="I418" s="104"/>
      <c r="J418" s="197"/>
      <c r="K418" s="197"/>
      <c r="L418" s="83"/>
      <c r="M418" s="197"/>
      <c r="N418" s="197"/>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202"/>
      <c r="G419" s="202"/>
      <c r="H419" s="83"/>
      <c r="I419" s="104"/>
      <c r="J419" s="197"/>
      <c r="K419" s="197"/>
      <c r="L419" s="83"/>
      <c r="M419" s="197"/>
      <c r="N419" s="197"/>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202"/>
      <c r="G420" s="202"/>
      <c r="H420" s="83"/>
      <c r="I420" s="104"/>
      <c r="J420" s="197"/>
      <c r="K420" s="197"/>
      <c r="L420" s="83"/>
      <c r="M420" s="197"/>
      <c r="N420" s="197"/>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202"/>
      <c r="G421" s="202"/>
      <c r="H421" s="83"/>
      <c r="I421" s="104"/>
      <c r="J421" s="197"/>
      <c r="K421" s="197"/>
      <c r="L421" s="83"/>
      <c r="M421" s="197"/>
      <c r="N421" s="197"/>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202"/>
      <c r="G422" s="202"/>
      <c r="H422" s="83"/>
      <c r="I422" s="104"/>
      <c r="J422" s="197"/>
      <c r="K422" s="197"/>
      <c r="L422" s="83"/>
      <c r="M422" s="197"/>
      <c r="N422" s="197"/>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202"/>
      <c r="G423" s="202"/>
      <c r="H423" s="83"/>
      <c r="I423" s="104"/>
      <c r="J423" s="197"/>
      <c r="K423" s="197"/>
      <c r="L423" s="83"/>
      <c r="M423" s="197"/>
      <c r="N423" s="197"/>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202"/>
      <c r="G424" s="202"/>
      <c r="H424" s="83"/>
      <c r="I424" s="104"/>
      <c r="J424" s="197"/>
      <c r="K424" s="197"/>
      <c r="L424" s="83"/>
      <c r="M424" s="197"/>
      <c r="N424" s="197"/>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202"/>
      <c r="G425" s="202"/>
      <c r="H425" s="83"/>
      <c r="I425" s="104"/>
      <c r="J425" s="197"/>
      <c r="K425" s="197"/>
      <c r="L425" s="83"/>
      <c r="M425" s="197"/>
      <c r="N425" s="197"/>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202"/>
      <c r="G426" s="202"/>
      <c r="H426" s="83"/>
      <c r="I426" s="104"/>
      <c r="J426" s="197"/>
      <c r="K426" s="197"/>
      <c r="L426" s="83"/>
      <c r="M426" s="197"/>
      <c r="N426" s="197"/>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202"/>
      <c r="G427" s="202"/>
      <c r="H427" s="83"/>
      <c r="I427" s="104"/>
      <c r="J427" s="197"/>
      <c r="K427" s="197"/>
      <c r="L427" s="83"/>
      <c r="M427" s="197"/>
      <c r="N427" s="197"/>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202"/>
      <c r="G428" s="202"/>
      <c r="H428" s="83"/>
      <c r="I428" s="104"/>
      <c r="J428" s="197"/>
      <c r="K428" s="197"/>
      <c r="L428" s="83"/>
      <c r="M428" s="197"/>
      <c r="N428" s="197"/>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202"/>
      <c r="G429" s="202"/>
      <c r="H429" s="83"/>
      <c r="I429" s="104"/>
      <c r="J429" s="197"/>
      <c r="K429" s="197"/>
      <c r="L429" s="83"/>
      <c r="M429" s="197"/>
      <c r="N429" s="197"/>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202"/>
      <c r="G430" s="202"/>
      <c r="H430" s="83"/>
      <c r="I430" s="104"/>
      <c r="J430" s="197"/>
      <c r="K430" s="197"/>
      <c r="L430" s="83"/>
      <c r="M430" s="197"/>
      <c r="N430" s="197"/>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202"/>
      <c r="G431" s="202"/>
      <c r="H431" s="83"/>
      <c r="I431" s="104"/>
      <c r="J431" s="197"/>
      <c r="K431" s="197"/>
      <c r="L431" s="83"/>
      <c r="M431" s="197"/>
      <c r="N431" s="197"/>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202"/>
      <c r="G432" s="202"/>
      <c r="H432" s="83"/>
      <c r="I432" s="104"/>
      <c r="J432" s="197"/>
      <c r="K432" s="197"/>
      <c r="L432" s="83"/>
      <c r="M432" s="197"/>
      <c r="N432" s="197"/>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202"/>
      <c r="G433" s="202"/>
      <c r="H433" s="83"/>
      <c r="I433" s="104"/>
      <c r="J433" s="197"/>
      <c r="K433" s="197"/>
      <c r="L433" s="83"/>
      <c r="M433" s="197"/>
      <c r="N433" s="197"/>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202"/>
      <c r="G434" s="202"/>
      <c r="H434" s="83"/>
      <c r="I434" s="104"/>
      <c r="J434" s="197"/>
      <c r="K434" s="197"/>
      <c r="L434" s="83"/>
      <c r="M434" s="197"/>
      <c r="N434" s="197"/>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202"/>
      <c r="G435" s="202"/>
      <c r="H435" s="83"/>
      <c r="I435" s="104"/>
      <c r="J435" s="197"/>
      <c r="K435" s="197"/>
      <c r="L435" s="83"/>
      <c r="M435" s="197"/>
      <c r="N435" s="197"/>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202"/>
      <c r="G436" s="202"/>
      <c r="H436" s="83"/>
      <c r="I436" s="104"/>
      <c r="J436" s="197"/>
      <c r="K436" s="197"/>
      <c r="L436" s="83"/>
      <c r="M436" s="197"/>
      <c r="N436" s="197"/>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202"/>
      <c r="G437" s="202"/>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202"/>
      <c r="G438" s="202"/>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202"/>
      <c r="G439" s="202"/>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202"/>
      <c r="G440" s="202"/>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202"/>
      <c r="G441" s="202"/>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202"/>
      <c r="G442" s="202"/>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202"/>
      <c r="G443" s="202"/>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202"/>
      <c r="G444" s="202"/>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202"/>
      <c r="G445" s="202"/>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202"/>
      <c r="G446" s="202"/>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202"/>
      <c r="G447" s="202"/>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202"/>
      <c r="G448" s="202"/>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202"/>
      <c r="G449" s="202"/>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202"/>
      <c r="G450" s="202"/>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202"/>
      <c r="G451" s="202"/>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202"/>
      <c r="G452" s="202"/>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202"/>
      <c r="G453" s="202"/>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202"/>
      <c r="G454" s="202"/>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202"/>
      <c r="G455" s="202"/>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202"/>
      <c r="G456" s="202"/>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200"/>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200"/>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200"/>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200"/>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200"/>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200"/>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200"/>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200"/>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2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2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2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2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2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2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2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25">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25">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25">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25">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25">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25">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25">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25">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25">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25">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25">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25">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25">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25">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25">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25">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25">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25">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25">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25">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25">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25">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25">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25">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25">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25">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25">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25">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25">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25">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25">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25">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25">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25">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25">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25">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25">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25">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25">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25">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25">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25">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25">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25">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25">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25">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25">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25">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25">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25">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25">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25">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25">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25">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25">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x14ac:dyDescent="0.25">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x14ac:dyDescent="0.25">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x14ac:dyDescent="0.25">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x14ac:dyDescent="0.25">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x14ac:dyDescent="0.25">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x14ac:dyDescent="0.25">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x14ac:dyDescent="0.25">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x14ac:dyDescent="0.25">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x14ac:dyDescent="0.25">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x14ac:dyDescent="0.25">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x14ac:dyDescent="0.25">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x14ac:dyDescent="0.25">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x14ac:dyDescent="0.25">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x14ac:dyDescent="0.25">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x14ac:dyDescent="0.25">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x14ac:dyDescent="0.25">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x14ac:dyDescent="0.25">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x14ac:dyDescent="0.25">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x14ac:dyDescent="0.25">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x14ac:dyDescent="0.25">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x14ac:dyDescent="0.25">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x14ac:dyDescent="0.25">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x14ac:dyDescent="0.25">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x14ac:dyDescent="0.25">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x14ac:dyDescent="0.25">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x14ac:dyDescent="0.25">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x14ac:dyDescent="0.25">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x14ac:dyDescent="0.25">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x14ac:dyDescent="0.25">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x14ac:dyDescent="0.25">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x14ac:dyDescent="0.25">
      <c r="A594" s="79"/>
      <c r="B594" s="100"/>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1"/>
      <c r="F594" s="102"/>
      <c r="G594" s="103"/>
      <c r="H594" s="83"/>
      <c r="I594" s="104"/>
      <c r="J594" s="102"/>
      <c r="K594" s="105"/>
      <c r="L594" s="83"/>
      <c r="M594" s="102"/>
      <c r="N594" s="105"/>
      <c r="O594" s="83"/>
    </row>
    <row r="595" spans="1:15" x14ac:dyDescent="0.25">
      <c r="A595" s="79"/>
      <c r="B595" s="100"/>
      <c r="C595" s="81" t="str">
        <f>IFERROR(IF(B595="No CAS","",INDEX('DEQ Pollutant List'!$C$7:$C$611,MATCH('3. Pollutant Emissions - EF'!B595,'DEQ Pollutant List'!$B$7:$B$611,0))),"")</f>
        <v/>
      </c>
      <c r="D595" s="115" t="str">
        <f>IFERROR(IF(OR($B595="",$B595="No CAS"),INDEX('DEQ Pollutant List'!$A$7:$A$611,MATCH($C595,'DEQ Pollutant List'!$C$7:$C$611,0)),INDEX('DEQ Pollutant List'!$A$7:$A$611,MATCH($B595,'DEQ Pollutant List'!$B$7:$B$611,0))),"")</f>
        <v/>
      </c>
      <c r="E595" s="101"/>
      <c r="F595" s="102"/>
      <c r="G595" s="103"/>
      <c r="H595" s="83"/>
      <c r="I595" s="104"/>
      <c r="J595" s="102"/>
      <c r="K595" s="105"/>
      <c r="L595" s="83"/>
      <c r="M595" s="102"/>
      <c r="N595" s="105"/>
      <c r="O595" s="83"/>
    </row>
    <row r="596" spans="1:15" x14ac:dyDescent="0.25">
      <c r="A596" s="79"/>
      <c r="B596" s="100"/>
      <c r="C596" s="81" t="str">
        <f>IFERROR(IF(B596="No CAS","",INDEX('DEQ Pollutant List'!$C$7:$C$611,MATCH('3. Pollutant Emissions - EF'!B596,'DEQ Pollutant List'!$B$7:$B$611,0))),"")</f>
        <v/>
      </c>
      <c r="D596" s="115" t="str">
        <f>IFERROR(IF(OR($B596="",$B596="No CAS"),INDEX('DEQ Pollutant List'!$A$7:$A$611,MATCH($C596,'DEQ Pollutant List'!$C$7:$C$611,0)),INDEX('DEQ Pollutant List'!$A$7:$A$611,MATCH($B596,'DEQ Pollutant List'!$B$7:$B$611,0))),"")</f>
        <v/>
      </c>
      <c r="E596" s="101"/>
      <c r="F596" s="102"/>
      <c r="G596" s="103"/>
      <c r="H596" s="83"/>
      <c r="I596" s="104"/>
      <c r="J596" s="102"/>
      <c r="K596" s="105"/>
      <c r="L596" s="83"/>
      <c r="M596" s="102"/>
      <c r="N596" s="105"/>
      <c r="O596" s="83"/>
    </row>
    <row r="597" spans="1:15" x14ac:dyDescent="0.25">
      <c r="A597" s="79"/>
      <c r="B597" s="100"/>
      <c r="C597" s="81" t="str">
        <f>IFERROR(IF(B597="No CAS","",INDEX('DEQ Pollutant List'!$C$7:$C$611,MATCH('3. Pollutant Emissions - EF'!B597,'DEQ Pollutant List'!$B$7:$B$611,0))),"")</f>
        <v/>
      </c>
      <c r="D597" s="115" t="str">
        <f>IFERROR(IF(OR($B597="",$B597="No CAS"),INDEX('DEQ Pollutant List'!$A$7:$A$611,MATCH($C597,'DEQ Pollutant List'!$C$7:$C$611,0)),INDEX('DEQ Pollutant List'!$A$7:$A$611,MATCH($B597,'DEQ Pollutant List'!$B$7:$B$611,0))),"")</f>
        <v/>
      </c>
      <c r="E597" s="101"/>
      <c r="F597" s="102"/>
      <c r="G597" s="103"/>
      <c r="H597" s="83"/>
      <c r="I597" s="104"/>
      <c r="J597" s="102"/>
      <c r="K597" s="105"/>
      <c r="L597" s="83"/>
      <c r="M597" s="102"/>
      <c r="N597" s="105"/>
      <c r="O597" s="83"/>
    </row>
    <row r="598" spans="1:15" x14ac:dyDescent="0.25">
      <c r="A598" s="79"/>
      <c r="B598" s="100"/>
      <c r="C598" s="81" t="str">
        <f>IFERROR(IF(B598="No CAS","",INDEX('DEQ Pollutant List'!$C$7:$C$611,MATCH('3. Pollutant Emissions - EF'!B598,'DEQ Pollutant List'!$B$7:$B$611,0))),"")</f>
        <v/>
      </c>
      <c r="D598" s="115" t="str">
        <f>IFERROR(IF(OR($B598="",$B598="No CAS"),INDEX('DEQ Pollutant List'!$A$7:$A$611,MATCH($C598,'DEQ Pollutant List'!$C$7:$C$611,0)),INDEX('DEQ Pollutant List'!$A$7:$A$611,MATCH($B598,'DEQ Pollutant List'!$B$7:$B$611,0))),"")</f>
        <v/>
      </c>
      <c r="E598" s="101"/>
      <c r="F598" s="102"/>
      <c r="G598" s="103"/>
      <c r="H598" s="83"/>
      <c r="I598" s="104"/>
      <c r="J598" s="102"/>
      <c r="K598" s="105"/>
      <c r="L598" s="83"/>
      <c r="M598" s="102"/>
      <c r="N598" s="105"/>
      <c r="O598" s="83"/>
    </row>
    <row r="599" spans="1:15" ht="15.75" thickBot="1" x14ac:dyDescent="0.3">
      <c r="A599" s="87"/>
      <c r="B599" s="106"/>
      <c r="C599" s="81" t="str">
        <f>IFERROR(IF(B599="No CAS","",INDEX('DEQ Pollutant List'!$C$7:$C$611,MATCH('3. Pollutant Emissions - EF'!B599,'DEQ Pollutant List'!$B$7:$B$611,0))),"")</f>
        <v/>
      </c>
      <c r="D599" s="115" t="str">
        <f>IFERROR(IF(OR($B599="",$B599="No CAS"),INDEX('DEQ Pollutant List'!$A$7:$A$611,MATCH($C599,'DEQ Pollutant List'!$C$7:$C$611,0)),INDEX('DEQ Pollutant List'!$A$7:$A$611,MATCH($B599,'DEQ Pollutant List'!$B$7:$B$611,0))),"")</f>
        <v/>
      </c>
      <c r="E599" s="107"/>
      <c r="F599" s="108"/>
      <c r="G599" s="109"/>
      <c r="H599" s="91"/>
      <c r="I599" s="110"/>
      <c r="J599" s="108"/>
      <c r="K599" s="111"/>
      <c r="L599" s="91"/>
      <c r="M599" s="108"/>
      <c r="N599" s="111"/>
      <c r="O599" s="91"/>
    </row>
    <row r="600" spans="1:15" x14ac:dyDescent="0.25">
      <c r="A600" s="242" t="s">
        <v>1138</v>
      </c>
      <c r="B600" s="243"/>
      <c r="C600" s="243"/>
      <c r="D600" s="243"/>
      <c r="E600" s="243"/>
      <c r="F600" s="243"/>
      <c r="G600" s="243"/>
      <c r="H600" s="243"/>
      <c r="I600" s="243"/>
      <c r="J600" s="243"/>
      <c r="K600" s="243"/>
      <c r="L600" s="243"/>
      <c r="M600" s="243"/>
      <c r="N600" s="243"/>
      <c r="O600" s="244"/>
    </row>
    <row r="601" spans="1:15" x14ac:dyDescent="0.25">
      <c r="A601" s="245"/>
      <c r="B601" s="246"/>
      <c r="C601" s="246"/>
      <c r="D601" s="246"/>
      <c r="E601" s="246"/>
      <c r="F601" s="246"/>
      <c r="G601" s="246"/>
      <c r="H601" s="246"/>
      <c r="I601" s="246"/>
      <c r="J601" s="246"/>
      <c r="K601" s="246"/>
      <c r="L601" s="246"/>
      <c r="M601" s="246"/>
      <c r="N601" s="246"/>
      <c r="O601" s="247"/>
    </row>
    <row r="602" spans="1:15" ht="15.75" thickBot="1" x14ac:dyDescent="0.3">
      <c r="A602" s="248"/>
      <c r="B602" s="249"/>
      <c r="C602" s="249"/>
      <c r="D602" s="249"/>
      <c r="E602" s="249"/>
      <c r="F602" s="249"/>
      <c r="G602" s="249"/>
      <c r="H602" s="249"/>
      <c r="I602" s="249"/>
      <c r="J602" s="249"/>
      <c r="K602" s="249"/>
      <c r="L602" s="249"/>
      <c r="M602" s="249"/>
      <c r="N602" s="249"/>
      <c r="O602" s="250"/>
    </row>
    <row r="603" spans="1:15" x14ac:dyDescent="0.25">
      <c r="A603" s="22"/>
      <c r="B603" s="112"/>
      <c r="C603" s="113"/>
      <c r="D603" s="22"/>
      <c r="E603" s="114"/>
      <c r="F603" s="22"/>
      <c r="G603" s="22"/>
      <c r="H603" s="22"/>
      <c r="I603" s="113"/>
      <c r="J603" s="22"/>
      <c r="K603" s="22"/>
      <c r="L603" s="22"/>
      <c r="M603" s="22"/>
      <c r="N603" s="22"/>
      <c r="O603" s="22"/>
    </row>
    <row r="604" spans="1:15" x14ac:dyDescent="0.25">
      <c r="A604" s="22"/>
      <c r="B604" s="112"/>
      <c r="C604" s="113"/>
      <c r="D604" s="22"/>
      <c r="E604" s="114"/>
      <c r="F604" s="22"/>
      <c r="G604" s="22"/>
      <c r="H604" s="22"/>
      <c r="I604" s="113"/>
      <c r="J604" s="22"/>
      <c r="K604" s="22"/>
      <c r="L604" s="22"/>
      <c r="M604" s="22"/>
      <c r="N604" s="22"/>
      <c r="O604" s="22"/>
    </row>
    <row r="605" spans="1:15" x14ac:dyDescent="0.25">
      <c r="A605" s="22"/>
      <c r="B605" s="112"/>
      <c r="C605" s="113"/>
      <c r="D605" s="22"/>
      <c r="E605" s="114"/>
      <c r="F605" s="22"/>
      <c r="G605" s="22"/>
      <c r="H605" s="22"/>
      <c r="I605" s="113"/>
      <c r="J605" s="22"/>
      <c r="K605" s="22"/>
      <c r="L605" s="22"/>
      <c r="M605" s="22"/>
      <c r="N605" s="22"/>
      <c r="O605" s="22"/>
    </row>
    <row r="606" spans="1:15" x14ac:dyDescent="0.25">
      <c r="A606" s="22"/>
      <c r="B606" s="112"/>
      <c r="C606" s="113"/>
      <c r="D606" s="22"/>
      <c r="E606" s="114"/>
      <c r="F606" s="22"/>
      <c r="G606" s="22"/>
      <c r="H606" s="22"/>
      <c r="I606" s="113"/>
      <c r="J606" s="22"/>
      <c r="K606" s="22"/>
      <c r="L606" s="22"/>
      <c r="M606" s="22"/>
      <c r="N606" s="22"/>
      <c r="O606" s="22"/>
    </row>
    <row r="607" spans="1:15" x14ac:dyDescent="0.25">
      <c r="A607" s="22"/>
      <c r="B607" s="112"/>
      <c r="C607" s="113"/>
      <c r="D607" s="22"/>
      <c r="E607" s="114"/>
      <c r="F607" s="22"/>
      <c r="G607" s="22"/>
      <c r="H607" s="22"/>
      <c r="I607" s="113"/>
      <c r="J607" s="22"/>
      <c r="K607" s="22"/>
      <c r="L607" s="22"/>
      <c r="M607" s="22"/>
      <c r="N607" s="22"/>
      <c r="O607" s="22"/>
    </row>
    <row r="608" spans="1:15" x14ac:dyDescent="0.25">
      <c r="A608" s="22"/>
      <c r="B608" s="112"/>
      <c r="C608" s="113"/>
      <c r="D608" s="22"/>
      <c r="E608" s="114"/>
      <c r="F608" s="22"/>
      <c r="G608" s="22"/>
      <c r="H608" s="22"/>
      <c r="I608" s="113"/>
      <c r="J608" s="22"/>
      <c r="K608" s="22"/>
      <c r="L608" s="22"/>
      <c r="M608" s="22"/>
      <c r="N608" s="22"/>
      <c r="O608" s="22"/>
    </row>
    <row r="609" spans="1:15" x14ac:dyDescent="0.25">
      <c r="A609" s="22"/>
      <c r="B609" s="112"/>
      <c r="C609" s="113"/>
      <c r="D609" s="22"/>
      <c r="E609" s="114"/>
      <c r="F609" s="22"/>
      <c r="G609" s="22"/>
      <c r="H609" s="22"/>
      <c r="I609" s="113"/>
      <c r="J609" s="22"/>
      <c r="K609" s="22"/>
      <c r="L609" s="22"/>
      <c r="M609" s="22"/>
      <c r="N609" s="22"/>
      <c r="O609" s="22"/>
    </row>
    <row r="610" spans="1:15" x14ac:dyDescent="0.25">
      <c r="A610" s="22"/>
      <c r="B610" s="112"/>
      <c r="C610" s="113"/>
      <c r="D610" s="22"/>
      <c r="E610" s="114"/>
      <c r="F610" s="22"/>
      <c r="G610" s="22"/>
      <c r="H610" s="22"/>
      <c r="I610" s="113"/>
      <c r="J610" s="22"/>
      <c r="K610" s="22"/>
      <c r="L610" s="22"/>
      <c r="M610" s="22"/>
      <c r="N610" s="22"/>
      <c r="O610" s="22"/>
    </row>
    <row r="611" spans="1:15" x14ac:dyDescent="0.25">
      <c r="A611" s="22"/>
      <c r="B611" s="112"/>
      <c r="C611" s="113"/>
      <c r="D611" s="22"/>
      <c r="E611" s="114"/>
      <c r="F611" s="22"/>
      <c r="G611" s="22"/>
      <c r="H611" s="22"/>
      <c r="I611" s="113"/>
      <c r="J611" s="22"/>
      <c r="K611" s="22"/>
      <c r="L611" s="22"/>
      <c r="M611" s="22"/>
      <c r="N611" s="22"/>
      <c r="O611" s="22"/>
    </row>
    <row r="612" spans="1:15" x14ac:dyDescent="0.25">
      <c r="A612" s="22"/>
      <c r="B612" s="112"/>
      <c r="C612" s="113"/>
      <c r="D612" s="22"/>
      <c r="E612" s="114"/>
      <c r="F612" s="22"/>
      <c r="G612" s="22"/>
      <c r="H612" s="22"/>
      <c r="I612" s="113"/>
      <c r="J612" s="22"/>
      <c r="K612" s="22"/>
      <c r="L612" s="22"/>
      <c r="M612" s="22"/>
      <c r="N612" s="22"/>
      <c r="O612" s="22"/>
    </row>
    <row r="613" spans="1:15" x14ac:dyDescent="0.25">
      <c r="A613" s="22"/>
      <c r="B613" s="112"/>
      <c r="C613" s="113"/>
      <c r="D613" s="22"/>
      <c r="E613" s="114"/>
      <c r="F613" s="22"/>
      <c r="G613" s="22"/>
      <c r="H613" s="22"/>
      <c r="I613" s="113"/>
      <c r="J613" s="22"/>
      <c r="K613" s="22"/>
      <c r="L613" s="22"/>
      <c r="M613" s="22"/>
      <c r="N613" s="22"/>
      <c r="O613" s="22"/>
    </row>
    <row r="614" spans="1:15" x14ac:dyDescent="0.25">
      <c r="A614" s="22"/>
      <c r="B614" s="112"/>
      <c r="C614" s="113"/>
      <c r="D614" s="22"/>
      <c r="E614" s="114"/>
      <c r="F614" s="22"/>
      <c r="G614" s="22"/>
      <c r="H614" s="22"/>
      <c r="I614" s="113"/>
      <c r="J614" s="22"/>
      <c r="K614" s="22"/>
      <c r="L614" s="22"/>
      <c r="M614" s="22"/>
      <c r="N614" s="22"/>
      <c r="O614" s="22"/>
    </row>
    <row r="615" spans="1:15" x14ac:dyDescent="0.25">
      <c r="A615" s="22"/>
      <c r="B615" s="112"/>
      <c r="C615" s="113"/>
      <c r="D615" s="22"/>
      <c r="E615" s="114"/>
      <c r="F615" s="22"/>
      <c r="G615" s="22"/>
      <c r="H615" s="22"/>
      <c r="I615" s="113"/>
      <c r="J615" s="22"/>
      <c r="K615" s="22"/>
      <c r="L615" s="22"/>
      <c r="M615" s="22"/>
      <c r="N615" s="22"/>
      <c r="O615" s="22"/>
    </row>
    <row r="616" spans="1:15" x14ac:dyDescent="0.25">
      <c r="A616" s="22"/>
      <c r="B616" s="112"/>
      <c r="C616" s="113"/>
      <c r="D616" s="22"/>
      <c r="E616" s="114"/>
      <c r="F616" s="22"/>
      <c r="G616" s="22"/>
      <c r="H616" s="22"/>
      <c r="I616" s="113"/>
      <c r="J616" s="22"/>
      <c r="K616" s="22"/>
      <c r="L616" s="22"/>
      <c r="M616" s="22"/>
      <c r="N616" s="22"/>
      <c r="O616" s="22"/>
    </row>
    <row r="617" spans="1:15" x14ac:dyDescent="0.25">
      <c r="A617" s="22"/>
      <c r="B617" s="112"/>
      <c r="C617" s="113"/>
      <c r="D617" s="22"/>
      <c r="E617" s="114"/>
      <c r="F617" s="22"/>
      <c r="G617" s="22"/>
      <c r="H617" s="22"/>
      <c r="I617" s="113"/>
      <c r="J617" s="22"/>
      <c r="K617" s="22"/>
      <c r="L617" s="22"/>
      <c r="M617" s="22"/>
      <c r="N617" s="22"/>
      <c r="O617" s="22"/>
    </row>
    <row r="618" spans="1:15" x14ac:dyDescent="0.25">
      <c r="A618" s="22"/>
      <c r="B618" s="112"/>
      <c r="C618" s="113"/>
      <c r="D618" s="22"/>
      <c r="E618" s="114"/>
      <c r="F618" s="22"/>
      <c r="G618" s="22"/>
      <c r="H618" s="22"/>
      <c r="I618" s="113"/>
      <c r="J618" s="22"/>
      <c r="K618" s="22"/>
      <c r="L618" s="22"/>
      <c r="M618" s="22"/>
      <c r="N618" s="22"/>
      <c r="O618" s="22"/>
    </row>
    <row r="619" spans="1:15" x14ac:dyDescent="0.25">
      <c r="A619" s="22"/>
      <c r="B619" s="112"/>
      <c r="C619" s="113"/>
      <c r="D619" s="22"/>
      <c r="E619" s="114"/>
      <c r="F619" s="22"/>
      <c r="G619" s="22"/>
      <c r="H619" s="22"/>
      <c r="I619" s="113"/>
      <c r="J619" s="22"/>
      <c r="K619" s="22"/>
      <c r="L619" s="22"/>
      <c r="M619" s="22"/>
      <c r="N619" s="22"/>
      <c r="O619" s="22"/>
    </row>
    <row r="620" spans="1:15" x14ac:dyDescent="0.25">
      <c r="A620" s="22"/>
      <c r="B620" s="112"/>
      <c r="C620" s="113"/>
      <c r="D620" s="22"/>
      <c r="E620" s="114"/>
      <c r="F620" s="22"/>
      <c r="G620" s="22"/>
      <c r="H620" s="22"/>
      <c r="I620" s="113"/>
      <c r="J620" s="22"/>
      <c r="K620" s="22"/>
      <c r="L620" s="22"/>
      <c r="M620" s="22"/>
      <c r="N620" s="22"/>
      <c r="O620" s="22"/>
    </row>
    <row r="621" spans="1:15" x14ac:dyDescent="0.25">
      <c r="A621" s="22"/>
      <c r="B621" s="112"/>
      <c r="C621" s="113"/>
      <c r="D621" s="22"/>
      <c r="E621" s="114"/>
      <c r="F621" s="22"/>
      <c r="G621" s="22"/>
      <c r="H621" s="22"/>
      <c r="I621" s="113"/>
      <c r="J621" s="22"/>
      <c r="K621" s="22"/>
      <c r="L621" s="22"/>
      <c r="M621" s="22"/>
      <c r="N621" s="22"/>
      <c r="O621" s="22"/>
    </row>
    <row r="622" spans="1:15" x14ac:dyDescent="0.25">
      <c r="A622" s="22"/>
      <c r="B622" s="112"/>
      <c r="C622" s="113"/>
      <c r="D622" s="22"/>
      <c r="E622" s="114"/>
      <c r="F622" s="22"/>
      <c r="G622" s="22"/>
      <c r="H622" s="22"/>
      <c r="I622" s="113"/>
      <c r="J622" s="22"/>
      <c r="K622" s="22"/>
      <c r="L622" s="22"/>
      <c r="M622" s="22"/>
      <c r="N622" s="22"/>
      <c r="O622" s="22"/>
    </row>
    <row r="623" spans="1:15" x14ac:dyDescent="0.25">
      <c r="A623" s="22"/>
      <c r="B623" s="112"/>
      <c r="C623" s="113"/>
      <c r="D623" s="22"/>
      <c r="E623" s="114"/>
      <c r="F623" s="22"/>
      <c r="G623" s="22"/>
      <c r="H623" s="22"/>
      <c r="I623" s="113"/>
      <c r="J623" s="22"/>
      <c r="K623" s="22"/>
      <c r="L623" s="22"/>
      <c r="M623" s="22"/>
      <c r="N623" s="22"/>
      <c r="O623" s="22"/>
    </row>
    <row r="624" spans="1:15" x14ac:dyDescent="0.25">
      <c r="A624" s="22"/>
      <c r="B624" s="112"/>
      <c r="C624" s="113"/>
      <c r="D624" s="22"/>
      <c r="E624" s="114"/>
      <c r="F624" s="22"/>
      <c r="G624" s="22"/>
      <c r="H624" s="22"/>
      <c r="I624" s="113"/>
      <c r="J624" s="22"/>
      <c r="K624" s="22"/>
      <c r="L624" s="22"/>
      <c r="M624" s="22"/>
      <c r="N624" s="22"/>
      <c r="O624" s="22"/>
    </row>
    <row r="625" spans="1:15" x14ac:dyDescent="0.25">
      <c r="A625" s="22"/>
      <c r="B625" s="112"/>
      <c r="C625" s="113"/>
      <c r="D625" s="22"/>
      <c r="E625" s="114"/>
      <c r="F625" s="22"/>
      <c r="G625" s="22"/>
      <c r="H625" s="22"/>
      <c r="I625" s="113"/>
      <c r="J625" s="22"/>
      <c r="K625" s="22"/>
      <c r="L625" s="22"/>
      <c r="M625" s="22"/>
      <c r="N625" s="22"/>
      <c r="O625" s="22"/>
    </row>
    <row r="626" spans="1:15" x14ac:dyDescent="0.25">
      <c r="A626" s="22"/>
      <c r="B626" s="112"/>
      <c r="C626" s="113"/>
      <c r="D626" s="22"/>
      <c r="E626" s="114"/>
      <c r="F626" s="22"/>
      <c r="G626" s="22"/>
      <c r="H626" s="22"/>
      <c r="I626" s="113"/>
      <c r="J626" s="22"/>
      <c r="K626" s="22"/>
      <c r="L626" s="22"/>
      <c r="M626" s="22"/>
      <c r="N626" s="22"/>
      <c r="O626" s="22"/>
    </row>
    <row r="627" spans="1:15" x14ac:dyDescent="0.25">
      <c r="A627" s="22"/>
      <c r="B627" s="112"/>
      <c r="C627" s="113"/>
      <c r="D627" s="22"/>
      <c r="E627" s="114"/>
      <c r="F627" s="22"/>
      <c r="G627" s="22"/>
      <c r="H627" s="22"/>
      <c r="I627" s="113"/>
      <c r="J627" s="22"/>
      <c r="K627" s="22"/>
      <c r="L627" s="22"/>
      <c r="M627" s="22"/>
      <c r="N627" s="22"/>
      <c r="O627" s="22"/>
    </row>
    <row r="628" spans="1:15" x14ac:dyDescent="0.25">
      <c r="A628" s="22"/>
      <c r="B628" s="112"/>
      <c r="C628" s="113"/>
      <c r="D628" s="22"/>
      <c r="E628" s="114"/>
      <c r="F628" s="22"/>
      <c r="G628" s="22"/>
      <c r="H628" s="22"/>
      <c r="I628" s="113"/>
      <c r="J628" s="22"/>
      <c r="K628" s="22"/>
      <c r="L628" s="22"/>
      <c r="M628" s="22"/>
      <c r="N628" s="22"/>
      <c r="O628" s="22"/>
    </row>
    <row r="629" spans="1:15" x14ac:dyDescent="0.25">
      <c r="A629" s="22"/>
      <c r="B629" s="112"/>
      <c r="C629" s="113"/>
      <c r="D629" s="22"/>
      <c r="E629" s="114"/>
      <c r="F629" s="22"/>
      <c r="G629" s="22"/>
      <c r="H629" s="22"/>
      <c r="I629" s="113"/>
      <c r="J629" s="22"/>
      <c r="K629" s="22"/>
      <c r="L629" s="22"/>
      <c r="M629" s="22"/>
      <c r="N629" s="22"/>
      <c r="O629" s="22"/>
    </row>
    <row r="630" spans="1:15" x14ac:dyDescent="0.25">
      <c r="A630" s="22"/>
      <c r="B630" s="112"/>
      <c r="C630" s="113"/>
      <c r="D630" s="22"/>
      <c r="E630" s="114"/>
      <c r="F630" s="22"/>
      <c r="G630" s="22"/>
      <c r="H630" s="22"/>
      <c r="I630" s="113"/>
      <c r="J630" s="22"/>
      <c r="K630" s="22"/>
      <c r="L630" s="22"/>
      <c r="M630" s="22"/>
      <c r="N630" s="22"/>
      <c r="O630" s="22"/>
    </row>
    <row r="631" spans="1:15" x14ac:dyDescent="0.25">
      <c r="A631" s="22"/>
      <c r="B631" s="112"/>
      <c r="C631" s="113"/>
      <c r="D631" s="22"/>
      <c r="E631" s="114"/>
      <c r="F631" s="22"/>
      <c r="G631" s="22"/>
      <c r="H631" s="22"/>
      <c r="I631" s="113"/>
      <c r="J631" s="22"/>
      <c r="K631" s="22"/>
      <c r="L631" s="22"/>
      <c r="M631" s="22"/>
      <c r="N631" s="22"/>
      <c r="O631" s="22"/>
    </row>
    <row r="632" spans="1:15" x14ac:dyDescent="0.25">
      <c r="A632" s="22"/>
      <c r="B632" s="112"/>
      <c r="C632" s="113"/>
      <c r="D632" s="22"/>
      <c r="E632" s="114"/>
      <c r="F632" s="22"/>
      <c r="G632" s="22"/>
      <c r="H632" s="22"/>
      <c r="I632" s="113"/>
      <c r="J632" s="22"/>
      <c r="K632" s="22"/>
      <c r="L632" s="22"/>
      <c r="M632" s="22"/>
      <c r="N632" s="22"/>
      <c r="O632" s="22"/>
    </row>
    <row r="633" spans="1:15" x14ac:dyDescent="0.25">
      <c r="A633" s="22"/>
      <c r="B633" s="112"/>
      <c r="C633" s="113"/>
      <c r="D633" s="22"/>
      <c r="E633" s="114"/>
      <c r="F633" s="22"/>
      <c r="G633" s="22"/>
      <c r="H633" s="22"/>
      <c r="I633" s="113"/>
      <c r="J633" s="22"/>
      <c r="K633" s="22"/>
      <c r="L633" s="22"/>
      <c r="M633" s="22"/>
      <c r="N633" s="22"/>
      <c r="O633" s="22"/>
    </row>
    <row r="634" spans="1:15" x14ac:dyDescent="0.25">
      <c r="A634" s="22"/>
      <c r="B634" s="112"/>
      <c r="C634" s="113"/>
      <c r="D634" s="22"/>
      <c r="E634" s="114"/>
      <c r="F634" s="22"/>
      <c r="G634" s="22"/>
      <c r="H634" s="22"/>
      <c r="I634" s="113"/>
      <c r="J634" s="22"/>
      <c r="K634" s="22"/>
      <c r="L634" s="22"/>
      <c r="M634" s="22"/>
      <c r="N634" s="22"/>
      <c r="O634" s="22"/>
    </row>
    <row r="635" spans="1:15" x14ac:dyDescent="0.25">
      <c r="A635" s="22"/>
      <c r="B635" s="112"/>
      <c r="C635" s="113"/>
      <c r="D635" s="22"/>
      <c r="E635" s="114"/>
      <c r="F635" s="22"/>
      <c r="G635" s="22"/>
      <c r="H635" s="22"/>
      <c r="I635" s="113"/>
      <c r="J635" s="22"/>
      <c r="K635" s="22"/>
      <c r="L635" s="22"/>
      <c r="M635" s="22"/>
      <c r="N635" s="22"/>
      <c r="O635" s="22"/>
    </row>
    <row r="636" spans="1:15" x14ac:dyDescent="0.25">
      <c r="A636" s="22"/>
      <c r="B636" s="112"/>
      <c r="C636" s="113"/>
      <c r="D636" s="22"/>
      <c r="E636" s="114"/>
      <c r="F636" s="22"/>
      <c r="G636" s="22"/>
      <c r="H636" s="22"/>
      <c r="I636" s="113"/>
      <c r="J636" s="22"/>
      <c r="K636" s="22"/>
      <c r="L636" s="22"/>
      <c r="M636" s="22"/>
      <c r="N636" s="22"/>
      <c r="O636" s="22"/>
    </row>
    <row r="637" spans="1:15" x14ac:dyDescent="0.25">
      <c r="A637" s="22"/>
      <c r="B637" s="112"/>
      <c r="C637" s="113"/>
      <c r="D637" s="22"/>
      <c r="E637" s="114"/>
      <c r="F637" s="22"/>
      <c r="G637" s="22"/>
      <c r="H637" s="22"/>
      <c r="I637" s="113"/>
      <c r="J637" s="22"/>
      <c r="K637" s="22"/>
      <c r="L637" s="22"/>
      <c r="M637" s="22"/>
      <c r="N637" s="22"/>
      <c r="O637" s="22"/>
    </row>
    <row r="638" spans="1:15" x14ac:dyDescent="0.25">
      <c r="A638" s="22"/>
      <c r="B638" s="112"/>
      <c r="C638" s="113"/>
      <c r="D638" s="22"/>
      <c r="E638" s="114"/>
      <c r="F638" s="22"/>
      <c r="G638" s="22"/>
      <c r="H638" s="22"/>
      <c r="I638" s="113"/>
      <c r="J638" s="22"/>
      <c r="K638" s="22"/>
      <c r="L638" s="22"/>
      <c r="M638" s="22"/>
      <c r="N638" s="22"/>
      <c r="O638" s="22"/>
    </row>
    <row r="639" spans="1:15" x14ac:dyDescent="0.25">
      <c r="A639" s="22"/>
      <c r="B639" s="112"/>
      <c r="C639" s="113"/>
      <c r="D639" s="22"/>
      <c r="E639" s="114"/>
      <c r="F639" s="22"/>
      <c r="G639" s="22"/>
      <c r="H639" s="22"/>
      <c r="I639" s="113"/>
      <c r="J639" s="22"/>
      <c r="K639" s="22"/>
      <c r="L639" s="22"/>
      <c r="M639" s="22"/>
      <c r="N639" s="22"/>
      <c r="O639" s="22"/>
    </row>
    <row r="640" spans="1:15" x14ac:dyDescent="0.25">
      <c r="A640" s="22"/>
      <c r="B640" s="112"/>
      <c r="C640" s="113"/>
      <c r="D640" s="22"/>
      <c r="E640" s="114"/>
      <c r="F640" s="22"/>
      <c r="G640" s="22"/>
      <c r="H640" s="22"/>
      <c r="I640" s="113"/>
      <c r="J640" s="22"/>
      <c r="K640" s="22"/>
      <c r="L640" s="22"/>
      <c r="M640" s="22"/>
      <c r="N640" s="22"/>
      <c r="O640" s="22"/>
    </row>
    <row r="641" spans="1:15" x14ac:dyDescent="0.25">
      <c r="A641" s="22"/>
      <c r="B641" s="112"/>
      <c r="C641" s="113"/>
      <c r="D641" s="22"/>
      <c r="E641" s="114"/>
      <c r="F641" s="22"/>
      <c r="G641" s="22"/>
      <c r="H641" s="22"/>
      <c r="I641" s="113"/>
      <c r="J641" s="22"/>
      <c r="K641" s="22"/>
      <c r="L641" s="22"/>
      <c r="M641" s="22"/>
      <c r="N641" s="22"/>
      <c r="O641" s="22"/>
    </row>
    <row r="642" spans="1:15" x14ac:dyDescent="0.25">
      <c r="A642" s="22"/>
      <c r="B642" s="112"/>
      <c r="C642" s="113"/>
      <c r="D642" s="22"/>
      <c r="E642" s="114"/>
      <c r="F642" s="22"/>
      <c r="G642" s="22"/>
      <c r="H642" s="22"/>
      <c r="I642" s="113"/>
      <c r="J642" s="22"/>
      <c r="K642" s="22"/>
      <c r="L642" s="22"/>
      <c r="M642" s="22"/>
      <c r="N642" s="22"/>
      <c r="O642" s="22"/>
    </row>
    <row r="643" spans="1:15" x14ac:dyDescent="0.25">
      <c r="A643" s="22"/>
      <c r="B643" s="112"/>
      <c r="C643" s="113"/>
      <c r="D643" s="22"/>
      <c r="E643" s="114"/>
      <c r="F643" s="22"/>
      <c r="G643" s="22"/>
      <c r="H643" s="22"/>
      <c r="I643" s="113"/>
      <c r="J643" s="22"/>
      <c r="K643" s="22"/>
      <c r="L643" s="22"/>
      <c r="M643" s="22"/>
      <c r="N643" s="22"/>
      <c r="O643" s="22"/>
    </row>
    <row r="644" spans="1:15" x14ac:dyDescent="0.25">
      <c r="A644" s="22"/>
      <c r="B644" s="112"/>
      <c r="C644" s="113"/>
      <c r="D644" s="22"/>
      <c r="E644" s="114"/>
      <c r="F644" s="22"/>
      <c r="G644" s="22"/>
      <c r="H644" s="22"/>
      <c r="I644" s="113"/>
      <c r="J644" s="22"/>
      <c r="K644" s="22"/>
      <c r="L644" s="22"/>
      <c r="M644" s="22"/>
      <c r="N644" s="22"/>
      <c r="O644" s="22"/>
    </row>
    <row r="645" spans="1:15" x14ac:dyDescent="0.25">
      <c r="A645" s="22"/>
      <c r="B645" s="112"/>
      <c r="C645" s="113"/>
      <c r="D645" s="22"/>
      <c r="E645" s="114"/>
      <c r="F645" s="22"/>
      <c r="G645" s="22"/>
      <c r="H645" s="22"/>
      <c r="I645" s="113"/>
      <c r="J645" s="22"/>
      <c r="K645" s="22"/>
      <c r="L645" s="22"/>
      <c r="M645" s="22"/>
      <c r="N645" s="22"/>
      <c r="O645" s="22"/>
    </row>
    <row r="646" spans="1:15" x14ac:dyDescent="0.25">
      <c r="A646" s="22"/>
      <c r="B646" s="112"/>
      <c r="C646" s="113"/>
      <c r="D646" s="22"/>
      <c r="E646" s="114"/>
      <c r="F646" s="22"/>
      <c r="G646" s="22"/>
      <c r="H646" s="22"/>
      <c r="I646" s="113"/>
      <c r="J646" s="22"/>
      <c r="K646" s="22"/>
      <c r="L646" s="22"/>
      <c r="M646" s="22"/>
      <c r="N646" s="22"/>
      <c r="O646" s="22"/>
    </row>
    <row r="647" spans="1:15" x14ac:dyDescent="0.25">
      <c r="A647" s="22"/>
      <c r="B647" s="112"/>
      <c r="C647" s="113"/>
      <c r="D647" s="22"/>
      <c r="E647" s="114"/>
      <c r="F647" s="22"/>
      <c r="G647" s="22"/>
      <c r="H647" s="22"/>
      <c r="I647" s="113"/>
      <c r="J647" s="22"/>
      <c r="K647" s="22"/>
      <c r="L647" s="22"/>
      <c r="M647" s="22"/>
      <c r="N647" s="22"/>
      <c r="O647" s="22"/>
    </row>
    <row r="648" spans="1:15" x14ac:dyDescent="0.25">
      <c r="A648" s="22"/>
      <c r="B648" s="112"/>
      <c r="C648" s="113"/>
      <c r="D648" s="22"/>
      <c r="E648" s="114"/>
      <c r="F648" s="22"/>
      <c r="G648" s="22"/>
      <c r="H648" s="22"/>
      <c r="I648" s="113"/>
      <c r="J648" s="22"/>
      <c r="K648" s="22"/>
      <c r="L648" s="22"/>
      <c r="M648" s="22"/>
      <c r="N648" s="22"/>
      <c r="O648" s="22"/>
    </row>
    <row r="649" spans="1:15" x14ac:dyDescent="0.25">
      <c r="A649" s="22"/>
      <c r="B649" s="112"/>
      <c r="C649" s="113"/>
      <c r="D649" s="22"/>
      <c r="E649" s="114"/>
      <c r="F649" s="22"/>
      <c r="G649" s="22"/>
      <c r="H649" s="22"/>
      <c r="I649" s="113"/>
      <c r="J649" s="22"/>
      <c r="K649" s="22"/>
      <c r="L649" s="22"/>
      <c r="M649" s="22"/>
      <c r="N649" s="22"/>
      <c r="O649" s="22"/>
    </row>
    <row r="650" spans="1:15" x14ac:dyDescent="0.25">
      <c r="A650" s="22"/>
      <c r="B650" s="112"/>
      <c r="C650" s="113"/>
      <c r="D650" s="22"/>
      <c r="E650" s="114"/>
      <c r="F650" s="22"/>
      <c r="G650" s="22"/>
      <c r="H650" s="22"/>
      <c r="I650" s="113"/>
      <c r="J650" s="22"/>
      <c r="K650" s="22"/>
      <c r="L650" s="22"/>
      <c r="M650" s="22"/>
      <c r="N650" s="22"/>
      <c r="O650" s="22"/>
    </row>
    <row r="651" spans="1:15" x14ac:dyDescent="0.25">
      <c r="A651" s="22"/>
      <c r="B651" s="112"/>
      <c r="C651" s="113"/>
      <c r="D651" s="22"/>
      <c r="E651" s="114"/>
      <c r="F651" s="22"/>
      <c r="G651" s="22"/>
      <c r="H651" s="22"/>
      <c r="I651" s="113"/>
      <c r="J651" s="22"/>
      <c r="K651" s="22"/>
      <c r="L651" s="22"/>
      <c r="M651" s="22"/>
      <c r="N651" s="22"/>
      <c r="O651" s="22"/>
    </row>
    <row r="652" spans="1:15" x14ac:dyDescent="0.25">
      <c r="A652" s="22"/>
      <c r="B652" s="112"/>
      <c r="C652" s="113"/>
      <c r="D652" s="22"/>
      <c r="E652" s="114"/>
      <c r="F652" s="22"/>
      <c r="G652" s="22"/>
      <c r="H652" s="22"/>
      <c r="I652" s="113"/>
      <c r="J652" s="22"/>
      <c r="K652" s="22"/>
      <c r="L652" s="22"/>
      <c r="M652" s="22"/>
      <c r="N652" s="22"/>
      <c r="O652" s="22"/>
    </row>
    <row r="653" spans="1:15" x14ac:dyDescent="0.25">
      <c r="A653" s="22"/>
      <c r="B653" s="112"/>
      <c r="C653" s="113"/>
      <c r="D653" s="22"/>
      <c r="E653" s="114"/>
      <c r="F653" s="22"/>
      <c r="G653" s="22"/>
      <c r="H653" s="22"/>
      <c r="I653" s="113"/>
      <c r="J653" s="22"/>
      <c r="K653" s="22"/>
      <c r="L653" s="22"/>
      <c r="M653" s="22"/>
      <c r="N653" s="22"/>
      <c r="O653" s="22"/>
    </row>
    <row r="654" spans="1:15" x14ac:dyDescent="0.25">
      <c r="A654" s="22"/>
      <c r="B654" s="112"/>
      <c r="C654" s="113"/>
      <c r="D654" s="22"/>
      <c r="E654" s="114"/>
      <c r="F654" s="22"/>
      <c r="G654" s="22"/>
      <c r="H654" s="22"/>
      <c r="I654" s="113"/>
      <c r="J654" s="22"/>
      <c r="K654" s="22"/>
      <c r="L654" s="22"/>
      <c r="M654" s="22"/>
      <c r="N654" s="22"/>
      <c r="O654" s="22"/>
    </row>
    <row r="655" spans="1:15" x14ac:dyDescent="0.25">
      <c r="A655" s="22"/>
      <c r="B655" s="112"/>
      <c r="C655" s="113"/>
      <c r="D655" s="22"/>
      <c r="E655" s="114"/>
      <c r="F655" s="22"/>
      <c r="G655" s="22"/>
      <c r="H655" s="22"/>
      <c r="I655" s="113"/>
      <c r="J655" s="22"/>
      <c r="K655" s="22"/>
      <c r="L655" s="22"/>
      <c r="M655" s="22"/>
      <c r="N655" s="22"/>
      <c r="O655" s="22"/>
    </row>
    <row r="656" spans="1:15" x14ac:dyDescent="0.25">
      <c r="A656" s="22"/>
      <c r="B656" s="112"/>
      <c r="C656" s="113"/>
      <c r="D656" s="22"/>
      <c r="E656" s="114"/>
      <c r="F656" s="22"/>
      <c r="G656" s="22"/>
      <c r="H656" s="22"/>
      <c r="I656" s="113"/>
      <c r="J656" s="22"/>
      <c r="K656" s="22"/>
      <c r="L656" s="22"/>
      <c r="M656" s="22"/>
      <c r="N656" s="22"/>
      <c r="O656" s="22"/>
    </row>
    <row r="657" spans="1:15" x14ac:dyDescent="0.25">
      <c r="A657" s="22"/>
      <c r="B657" s="112"/>
      <c r="C657" s="113"/>
      <c r="D657" s="22"/>
      <c r="E657" s="114"/>
      <c r="F657" s="22"/>
      <c r="G657" s="22"/>
      <c r="H657" s="22"/>
      <c r="I657" s="113"/>
      <c r="J657" s="22"/>
      <c r="K657" s="22"/>
      <c r="L657" s="22"/>
      <c r="M657" s="22"/>
      <c r="N657" s="22"/>
      <c r="O657" s="22"/>
    </row>
    <row r="658" spans="1:15" x14ac:dyDescent="0.25">
      <c r="A658" s="22"/>
      <c r="B658" s="112"/>
      <c r="C658" s="113"/>
      <c r="D658" s="22"/>
      <c r="E658" s="114"/>
      <c r="F658" s="22"/>
      <c r="G658" s="22"/>
      <c r="H658" s="22"/>
      <c r="I658" s="113"/>
      <c r="J658" s="22"/>
      <c r="K658" s="22"/>
      <c r="L658" s="22"/>
      <c r="M658" s="22"/>
      <c r="N658" s="22"/>
      <c r="O658" s="22"/>
    </row>
    <row r="659" spans="1:15" x14ac:dyDescent="0.25">
      <c r="A659" s="22"/>
      <c r="B659" s="112"/>
      <c r="C659" s="113"/>
      <c r="D659" s="22"/>
      <c r="E659" s="114"/>
      <c r="F659" s="22"/>
      <c r="G659" s="22"/>
      <c r="H659" s="22"/>
      <c r="I659" s="113"/>
      <c r="J659" s="22"/>
      <c r="K659" s="22"/>
      <c r="L659" s="22"/>
      <c r="M659" s="22"/>
      <c r="N659" s="22"/>
      <c r="O659" s="22"/>
    </row>
    <row r="660" spans="1:15" x14ac:dyDescent="0.25">
      <c r="A660" s="22"/>
      <c r="B660" s="112"/>
      <c r="C660" s="113"/>
      <c r="D660" s="22"/>
      <c r="E660" s="114"/>
      <c r="F660" s="22"/>
      <c r="G660" s="22"/>
      <c r="H660" s="22"/>
      <c r="I660" s="113"/>
      <c r="J660" s="22"/>
      <c r="K660" s="22"/>
      <c r="L660" s="22"/>
      <c r="M660" s="22"/>
      <c r="N660" s="22"/>
      <c r="O660" s="22"/>
    </row>
    <row r="661" spans="1:15" x14ac:dyDescent="0.25">
      <c r="A661" s="22"/>
      <c r="B661" s="112"/>
      <c r="C661" s="113"/>
      <c r="D661" s="22"/>
      <c r="E661" s="114"/>
      <c r="F661" s="22"/>
      <c r="G661" s="22"/>
      <c r="H661" s="22"/>
      <c r="I661" s="113"/>
      <c r="J661" s="22"/>
      <c r="K661" s="22"/>
      <c r="L661" s="22"/>
      <c r="M661" s="22"/>
      <c r="N661" s="22"/>
      <c r="O661" s="22"/>
    </row>
    <row r="662" spans="1:15" x14ac:dyDescent="0.25">
      <c r="A662" s="22"/>
      <c r="B662" s="112"/>
      <c r="C662" s="113"/>
      <c r="D662" s="22"/>
      <c r="E662" s="114"/>
      <c r="F662" s="22"/>
      <c r="G662" s="22"/>
      <c r="H662" s="22"/>
      <c r="I662" s="113"/>
      <c r="J662" s="22"/>
      <c r="K662" s="22"/>
      <c r="L662" s="22"/>
      <c r="M662" s="22"/>
      <c r="N662" s="22"/>
      <c r="O662" s="22"/>
    </row>
    <row r="663" spans="1:15" x14ac:dyDescent="0.25">
      <c r="A663" s="22"/>
      <c r="B663" s="112"/>
      <c r="C663" s="113"/>
      <c r="D663" s="22"/>
      <c r="E663" s="114"/>
      <c r="F663" s="22"/>
      <c r="G663" s="22"/>
      <c r="H663" s="22"/>
      <c r="I663" s="113"/>
      <c r="J663" s="22"/>
      <c r="K663" s="22"/>
      <c r="L663" s="22"/>
      <c r="M663" s="22"/>
      <c r="N663" s="22"/>
      <c r="O663" s="22"/>
    </row>
    <row r="664" spans="1:15" x14ac:dyDescent="0.25">
      <c r="A664" s="22"/>
      <c r="B664" s="112"/>
      <c r="C664" s="113"/>
      <c r="D664" s="22"/>
      <c r="E664" s="114"/>
      <c r="F664" s="22"/>
      <c r="G664" s="22"/>
      <c r="H664" s="22"/>
      <c r="I664" s="113"/>
      <c r="J664" s="22"/>
      <c r="K664" s="22"/>
      <c r="L664" s="22"/>
      <c r="M664" s="22"/>
      <c r="N664" s="22"/>
      <c r="O664" s="22"/>
    </row>
    <row r="665" spans="1:15" x14ac:dyDescent="0.25">
      <c r="A665" s="22"/>
      <c r="B665" s="112"/>
      <c r="C665" s="113"/>
      <c r="D665" s="22"/>
      <c r="E665" s="114"/>
      <c r="F665" s="22"/>
      <c r="G665" s="22"/>
      <c r="H665" s="22"/>
      <c r="I665" s="113"/>
      <c r="J665" s="22"/>
      <c r="K665" s="22"/>
      <c r="L665" s="22"/>
      <c r="M665" s="22"/>
      <c r="N665" s="22"/>
      <c r="O665" s="22"/>
    </row>
  </sheetData>
  <sheetProtection sheet="1" objects="1" insertRows="0"/>
  <mergeCells count="11">
    <mergeCell ref="J9:O9"/>
    <mergeCell ref="F10:I10"/>
    <mergeCell ref="A600:O602"/>
    <mergeCell ref="A10:A12"/>
    <mergeCell ref="E10:E12"/>
    <mergeCell ref="B10:D11"/>
    <mergeCell ref="F11:G11"/>
    <mergeCell ref="H11:H12"/>
    <mergeCell ref="I11:I12"/>
    <mergeCell ref="J10:L11"/>
    <mergeCell ref="M10:O11"/>
  </mergeCells>
  <phoneticPr fontId="48" type="noConversion"/>
  <conditionalFormatting sqref="D13:D599">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C13:C599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B13:B599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9"/>
  <sheetViews>
    <sheetView topLeftCell="A4" zoomScale="110" zoomScaleNormal="110" workbookViewId="0">
      <selection activeCell="K26" sqref="K26"/>
    </sheetView>
  </sheetViews>
  <sheetFormatPr defaultColWidth="8.85546875" defaultRowHeight="15" x14ac:dyDescent="0.25"/>
  <cols>
    <col min="1" max="1" width="22.42578125" style="1" customWidth="1"/>
    <col min="2" max="2" width="60.42578125" customWidth="1"/>
    <col min="3" max="4" width="28.42578125" customWidth="1"/>
    <col min="5" max="6" width="18.42578125" style="1" customWidth="1"/>
    <col min="7" max="18" width="12.42578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9" t="s">
        <v>1082</v>
      </c>
      <c r="B10" s="280"/>
      <c r="C10" s="280"/>
      <c r="D10" s="281"/>
      <c r="E10" s="232" t="s">
        <v>1087</v>
      </c>
      <c r="F10" s="233"/>
      <c r="G10" s="283" t="s">
        <v>1084</v>
      </c>
      <c r="H10" s="283"/>
      <c r="I10" s="283"/>
      <c r="J10" s="283"/>
      <c r="K10" s="283"/>
      <c r="L10" s="284"/>
      <c r="M10" s="282" t="s">
        <v>1085</v>
      </c>
      <c r="N10" s="283"/>
      <c r="O10" s="283"/>
      <c r="P10" s="283"/>
      <c r="Q10" s="283"/>
      <c r="R10" s="284"/>
    </row>
    <row r="11" spans="1:18" ht="20.100000000000001" customHeight="1" thickBot="1" x14ac:dyDescent="0.3">
      <c r="A11" s="277" t="s">
        <v>1185</v>
      </c>
      <c r="B11" s="257" t="s">
        <v>1080</v>
      </c>
      <c r="C11" s="287" t="s">
        <v>1103</v>
      </c>
      <c r="D11" s="285" t="s">
        <v>1081</v>
      </c>
      <c r="E11" s="230" t="s">
        <v>11</v>
      </c>
      <c r="F11" s="223" t="s">
        <v>1086</v>
      </c>
      <c r="G11" s="228" t="s">
        <v>1155</v>
      </c>
      <c r="H11" s="228"/>
      <c r="I11" s="229"/>
      <c r="J11" s="213" t="s">
        <v>1198</v>
      </c>
      <c r="K11" s="214"/>
      <c r="L11" s="215"/>
      <c r="M11" s="227" t="s">
        <v>1155</v>
      </c>
      <c r="N11" s="228"/>
      <c r="O11" s="229"/>
      <c r="P11" s="213" t="s">
        <v>1198</v>
      </c>
      <c r="Q11" s="214"/>
      <c r="R11" s="215"/>
    </row>
    <row r="12" spans="1:18" ht="45" customHeight="1" thickBot="1" x14ac:dyDescent="0.3">
      <c r="A12" s="278"/>
      <c r="B12" s="259"/>
      <c r="C12" s="288"/>
      <c r="D12" s="286"/>
      <c r="E12" s="231"/>
      <c r="F12" s="224"/>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1369</v>
      </c>
      <c r="B16" s="133" t="s">
        <v>1387</v>
      </c>
      <c r="C16" s="81" t="s">
        <v>1462</v>
      </c>
      <c r="D16" s="84" t="s">
        <v>1389</v>
      </c>
      <c r="E16" s="82" t="s">
        <v>1129</v>
      </c>
      <c r="F16" s="83" t="s">
        <v>1426</v>
      </c>
      <c r="G16" s="196">
        <v>20653.875</v>
      </c>
      <c r="H16" s="197">
        <v>81447.035325165896</v>
      </c>
      <c r="I16" s="83"/>
      <c r="J16" s="196">
        <v>193.36902973686108</v>
      </c>
      <c r="K16" s="197">
        <v>290.05354460529162</v>
      </c>
      <c r="L16" s="83"/>
      <c r="M16" s="82"/>
      <c r="N16" s="134"/>
      <c r="O16" s="83"/>
      <c r="P16" s="82"/>
      <c r="Q16" s="134"/>
      <c r="R16" s="83"/>
    </row>
    <row r="17" spans="1:18" x14ac:dyDescent="0.25">
      <c r="A17" s="79" t="s">
        <v>1370</v>
      </c>
      <c r="B17" s="133" t="s">
        <v>1387</v>
      </c>
      <c r="C17" s="81" t="s">
        <v>1463</v>
      </c>
      <c r="D17" s="84" t="s">
        <v>1389</v>
      </c>
      <c r="E17" s="82" t="s">
        <v>1390</v>
      </c>
      <c r="F17" s="83" t="s">
        <v>1417</v>
      </c>
      <c r="G17" s="196">
        <v>2294.875</v>
      </c>
      <c r="H17" s="197">
        <v>9049.6705916850988</v>
      </c>
      <c r="I17" s="83"/>
      <c r="J17" s="196">
        <v>21.485447748540121</v>
      </c>
      <c r="K17" s="197">
        <v>32.22817162281018</v>
      </c>
      <c r="L17" s="83"/>
      <c r="M17" s="82"/>
      <c r="N17" s="134"/>
      <c r="O17" s="83"/>
      <c r="P17" s="82"/>
      <c r="Q17" s="134"/>
      <c r="R17" s="83"/>
    </row>
    <row r="18" spans="1:18" x14ac:dyDescent="0.25">
      <c r="A18" s="79" t="s">
        <v>1369</v>
      </c>
      <c r="B18" s="133" t="s">
        <v>1387</v>
      </c>
      <c r="C18" s="81" t="s">
        <v>1464</v>
      </c>
      <c r="D18" s="84" t="s">
        <v>1394</v>
      </c>
      <c r="E18" s="82" t="s">
        <v>1129</v>
      </c>
      <c r="F18" s="83" t="s">
        <v>1426</v>
      </c>
      <c r="G18" s="196">
        <v>3383.0479130068775</v>
      </c>
      <c r="H18" s="197">
        <v>13551.331759283177</v>
      </c>
      <c r="I18" s="83"/>
      <c r="J18" s="196">
        <v>32.173152324983811</v>
      </c>
      <c r="K18" s="197">
        <v>48.259728487475705</v>
      </c>
      <c r="L18" s="83"/>
      <c r="M18" s="82"/>
      <c r="N18" s="134"/>
      <c r="O18" s="83"/>
      <c r="P18" s="82"/>
      <c r="Q18" s="134"/>
      <c r="R18" s="83"/>
    </row>
    <row r="19" spans="1:18" x14ac:dyDescent="0.25">
      <c r="A19" s="79" t="s">
        <v>1370</v>
      </c>
      <c r="B19" s="133" t="s">
        <v>1387</v>
      </c>
      <c r="C19" s="81" t="s">
        <v>1465</v>
      </c>
      <c r="D19" s="84" t="s">
        <v>1394</v>
      </c>
      <c r="E19" s="82" t="s">
        <v>1390</v>
      </c>
      <c r="F19" s="83" t="s">
        <v>1417</v>
      </c>
      <c r="G19" s="196">
        <v>375.89421255631976</v>
      </c>
      <c r="H19" s="197">
        <v>1505.703528809242</v>
      </c>
      <c r="I19" s="83"/>
      <c r="J19" s="196">
        <v>3.5747947027759785</v>
      </c>
      <c r="K19" s="197">
        <v>5.3621920541639678</v>
      </c>
      <c r="L19" s="83"/>
      <c r="M19" s="82"/>
      <c r="N19" s="134"/>
      <c r="O19" s="83"/>
      <c r="P19" s="82"/>
      <c r="Q19" s="134"/>
      <c r="R19" s="83"/>
    </row>
    <row r="20" spans="1:18" x14ac:dyDescent="0.25">
      <c r="A20" s="79" t="s">
        <v>1451</v>
      </c>
      <c r="B20" s="133" t="s">
        <v>1388</v>
      </c>
      <c r="C20" s="81" t="s">
        <v>1499</v>
      </c>
      <c r="D20" s="84" t="s">
        <v>1389</v>
      </c>
      <c r="E20" s="82" t="s">
        <v>1390</v>
      </c>
      <c r="F20" s="83" t="s">
        <v>1418</v>
      </c>
      <c r="G20" s="196">
        <v>4148.306544</v>
      </c>
      <c r="H20" s="197">
        <v>27182.120999999999</v>
      </c>
      <c r="I20" s="134"/>
      <c r="J20" s="196">
        <v>16.133737336176132</v>
      </c>
      <c r="K20" s="197">
        <v>24.200606004264198</v>
      </c>
      <c r="L20" s="134"/>
      <c r="M20" s="82"/>
      <c r="N20" s="134"/>
      <c r="O20" s="83"/>
      <c r="P20" s="82"/>
      <c r="Q20" s="134"/>
      <c r="R20" s="83"/>
    </row>
    <row r="21" spans="1:18" x14ac:dyDescent="0.25">
      <c r="A21" s="79" t="s">
        <v>1451</v>
      </c>
      <c r="B21" s="133" t="s">
        <v>1388</v>
      </c>
      <c r="C21" s="81" t="s">
        <v>1466</v>
      </c>
      <c r="D21" s="84" t="s">
        <v>1394</v>
      </c>
      <c r="E21" s="82" t="s">
        <v>1390</v>
      </c>
      <c r="F21" s="83" t="s">
        <v>1418</v>
      </c>
      <c r="G21" s="196">
        <v>1129.0578744368026</v>
      </c>
      <c r="H21" s="197">
        <v>4522.619314109932</v>
      </c>
      <c r="I21" s="134"/>
      <c r="J21" s="196">
        <v>10.737462759045425</v>
      </c>
      <c r="K21" s="197">
        <v>16.106194138568135</v>
      </c>
      <c r="L21" s="134"/>
      <c r="M21" s="82"/>
      <c r="N21" s="134"/>
      <c r="O21" s="83"/>
      <c r="P21" s="82"/>
      <c r="Q21" s="134"/>
      <c r="R21" s="83"/>
    </row>
    <row r="22" spans="1:18" x14ac:dyDescent="0.25">
      <c r="A22" s="79" t="s">
        <v>1377</v>
      </c>
      <c r="B22" s="133" t="s">
        <v>1415</v>
      </c>
      <c r="C22" s="81" t="s">
        <v>417</v>
      </c>
      <c r="D22" s="84" t="s">
        <v>1416</v>
      </c>
      <c r="E22" s="82" t="s">
        <v>1390</v>
      </c>
      <c r="F22" s="83" t="s">
        <v>1420</v>
      </c>
      <c r="G22" s="196">
        <v>1018.9245000000002</v>
      </c>
      <c r="H22" s="197">
        <v>2037.8490000000004</v>
      </c>
      <c r="I22" s="197"/>
      <c r="J22" s="196">
        <v>3.7220986301369869</v>
      </c>
      <c r="K22" s="197">
        <v>5.5831479452054804</v>
      </c>
      <c r="L22" s="197"/>
      <c r="M22" s="82"/>
      <c r="N22" s="134"/>
      <c r="O22" s="83"/>
      <c r="P22" s="82"/>
      <c r="Q22" s="134"/>
      <c r="R22" s="83"/>
    </row>
    <row r="23" spans="1:18" x14ac:dyDescent="0.25">
      <c r="A23" s="79"/>
      <c r="B23" s="133"/>
      <c r="C23" s="81"/>
      <c r="D23" s="84"/>
      <c r="E23" s="82"/>
      <c r="F23" s="83"/>
      <c r="G23" s="196"/>
      <c r="H23" s="197"/>
      <c r="I23" s="197"/>
      <c r="J23" s="196"/>
      <c r="K23" s="197"/>
      <c r="L23" s="197"/>
      <c r="M23" s="82"/>
      <c r="N23" s="134"/>
      <c r="O23" s="83"/>
      <c r="P23" s="82"/>
      <c r="Q23" s="134"/>
      <c r="R23" s="83"/>
    </row>
    <row r="24" spans="1:18" x14ac:dyDescent="0.25">
      <c r="A24" s="79"/>
      <c r="B24" s="133"/>
      <c r="C24" s="81"/>
      <c r="D24" s="84"/>
      <c r="E24" s="82"/>
      <c r="F24" s="83"/>
      <c r="G24" s="196"/>
      <c r="H24" s="197"/>
      <c r="I24" s="197"/>
      <c r="J24" s="196"/>
      <c r="K24" s="197"/>
      <c r="L24" s="197"/>
      <c r="M24" s="82"/>
      <c r="N24" s="134"/>
      <c r="O24" s="83"/>
      <c r="P24" s="82"/>
      <c r="Q24" s="134"/>
      <c r="R24" s="83"/>
    </row>
    <row r="25" spans="1:18" x14ac:dyDescent="0.25">
      <c r="A25" s="79"/>
      <c r="B25" s="133"/>
      <c r="C25" s="81"/>
      <c r="D25" s="84"/>
      <c r="E25" s="82"/>
      <c r="F25" s="83"/>
      <c r="G25" s="82"/>
      <c r="H25" s="197"/>
      <c r="I25" s="197"/>
      <c r="J25" s="196"/>
      <c r="K25" s="197"/>
      <c r="L25" s="197"/>
      <c r="M25" s="82"/>
      <c r="N25" s="134"/>
      <c r="O25" s="83"/>
      <c r="P25" s="82"/>
      <c r="Q25" s="134"/>
      <c r="R25" s="83"/>
    </row>
    <row r="26" spans="1:18" x14ac:dyDescent="0.25">
      <c r="A26" s="79"/>
      <c r="B26" s="133"/>
      <c r="C26" s="81"/>
      <c r="D26" s="84"/>
      <c r="E26" s="82"/>
      <c r="F26" s="83"/>
      <c r="G26" s="82"/>
      <c r="H26" s="197"/>
      <c r="I26" s="197"/>
      <c r="J26" s="196"/>
      <c r="K26" s="197"/>
      <c r="L26" s="197"/>
      <c r="M26" s="82"/>
      <c r="N26" s="134"/>
      <c r="O26" s="83"/>
      <c r="P26" s="82"/>
      <c r="Q26" s="134"/>
      <c r="R26" s="83"/>
    </row>
    <row r="27" spans="1:18" x14ac:dyDescent="0.25">
      <c r="A27" s="79"/>
      <c r="B27" s="133"/>
      <c r="C27" s="81"/>
      <c r="D27" s="84"/>
      <c r="E27" s="82"/>
      <c r="F27" s="83"/>
      <c r="G27" s="82"/>
      <c r="H27" s="197"/>
      <c r="I27" s="197"/>
      <c r="J27" s="196"/>
      <c r="K27" s="197"/>
      <c r="L27" s="197"/>
      <c r="M27" s="82"/>
      <c r="N27" s="134"/>
      <c r="O27" s="83"/>
      <c r="P27" s="82"/>
      <c r="Q27" s="134"/>
      <c r="R27" s="83"/>
    </row>
    <row r="28" spans="1:18" x14ac:dyDescent="0.25">
      <c r="A28" s="79"/>
      <c r="B28" s="133"/>
      <c r="C28" s="81"/>
      <c r="D28" s="84"/>
      <c r="E28" s="82"/>
      <c r="F28" s="83"/>
      <c r="G28" s="82"/>
      <c r="H28" s="197"/>
      <c r="I28" s="197"/>
      <c r="J28" s="196"/>
      <c r="K28" s="197"/>
      <c r="L28" s="197"/>
      <c r="M28" s="82"/>
      <c r="N28" s="134"/>
      <c r="O28" s="83"/>
      <c r="P28" s="82"/>
      <c r="Q28" s="134"/>
      <c r="R28" s="83"/>
    </row>
    <row r="29" spans="1:18" x14ac:dyDescent="0.25">
      <c r="A29" s="79"/>
      <c r="B29" s="133"/>
      <c r="C29" s="81"/>
      <c r="D29" s="84"/>
      <c r="E29" s="82"/>
      <c r="F29" s="83"/>
      <c r="G29" s="82"/>
      <c r="H29" s="197"/>
      <c r="I29" s="197"/>
      <c r="J29" s="196"/>
      <c r="K29" s="197"/>
      <c r="L29" s="197"/>
      <c r="M29" s="82"/>
      <c r="N29" s="134"/>
      <c r="O29" s="83"/>
      <c r="P29" s="82"/>
      <c r="Q29" s="134"/>
      <c r="R29" s="83"/>
    </row>
    <row r="30" spans="1:18" x14ac:dyDescent="0.25">
      <c r="A30" s="79"/>
      <c r="B30" s="133"/>
      <c r="C30" s="81"/>
      <c r="D30" s="84"/>
      <c r="E30" s="82"/>
      <c r="F30" s="83"/>
      <c r="G30" s="82"/>
      <c r="H30" s="197"/>
      <c r="I30" s="197"/>
      <c r="J30" s="196"/>
      <c r="K30" s="197"/>
      <c r="L30" s="197"/>
      <c r="M30" s="82"/>
      <c r="N30" s="134"/>
      <c r="O30" s="83"/>
      <c r="P30" s="82"/>
      <c r="Q30" s="134"/>
      <c r="R30" s="83"/>
    </row>
    <row r="31" spans="1:18" x14ac:dyDescent="0.25">
      <c r="A31" s="79"/>
      <c r="B31" s="133"/>
      <c r="C31" s="81"/>
      <c r="D31" s="84"/>
      <c r="E31" s="82"/>
      <c r="F31" s="83"/>
      <c r="G31" s="82"/>
      <c r="H31" s="197"/>
      <c r="I31" s="197"/>
      <c r="J31" s="196"/>
      <c r="K31" s="197"/>
      <c r="L31" s="197"/>
      <c r="M31" s="82"/>
      <c r="N31" s="134"/>
      <c r="O31" s="83"/>
      <c r="P31" s="82"/>
      <c r="Q31" s="134"/>
      <c r="R31" s="83"/>
    </row>
    <row r="32" spans="1:18" x14ac:dyDescent="0.25">
      <c r="A32" s="79"/>
      <c r="B32" s="133"/>
      <c r="C32" s="81"/>
      <c r="D32" s="84"/>
      <c r="E32" s="82"/>
      <c r="F32" s="83"/>
      <c r="G32" s="82"/>
      <c r="H32" s="197"/>
      <c r="I32" s="197"/>
      <c r="J32" s="196"/>
      <c r="K32" s="197"/>
      <c r="L32" s="197"/>
      <c r="M32" s="82"/>
      <c r="N32" s="134"/>
      <c r="O32" s="83"/>
      <c r="P32" s="82"/>
      <c r="Q32" s="134"/>
      <c r="R32" s="83"/>
    </row>
    <row r="33" spans="1:18" x14ac:dyDescent="0.25">
      <c r="A33" s="79"/>
      <c r="B33" s="133"/>
      <c r="C33" s="81"/>
      <c r="D33" s="84"/>
      <c r="E33" s="82"/>
      <c r="F33" s="83"/>
      <c r="G33" s="82"/>
      <c r="H33" s="197"/>
      <c r="I33" s="197"/>
      <c r="J33" s="196"/>
      <c r="K33" s="197"/>
      <c r="L33" s="197"/>
      <c r="M33" s="82"/>
      <c r="N33" s="134"/>
      <c r="O33" s="83"/>
      <c r="P33" s="82"/>
      <c r="Q33" s="134"/>
      <c r="R33" s="83"/>
    </row>
    <row r="34" spans="1:18" x14ac:dyDescent="0.25">
      <c r="A34" s="79"/>
      <c r="B34" s="133"/>
      <c r="C34" s="81"/>
      <c r="D34" s="84"/>
      <c r="E34" s="82"/>
      <c r="F34" s="83"/>
      <c r="G34" s="82"/>
      <c r="H34" s="197"/>
      <c r="I34" s="197"/>
      <c r="J34" s="196"/>
      <c r="K34" s="197"/>
      <c r="L34" s="197"/>
      <c r="M34" s="82"/>
      <c r="N34" s="134"/>
      <c r="O34" s="83"/>
      <c r="P34" s="82"/>
      <c r="Q34" s="134"/>
      <c r="R34" s="83"/>
    </row>
    <row r="35" spans="1:18" x14ac:dyDescent="0.25">
      <c r="A35" s="79"/>
      <c r="B35" s="133"/>
      <c r="C35" s="81"/>
      <c r="D35" s="84"/>
      <c r="E35" s="82"/>
      <c r="F35" s="83"/>
      <c r="G35" s="82"/>
      <c r="H35" s="197"/>
      <c r="I35" s="197"/>
      <c r="J35" s="196"/>
      <c r="K35" s="197"/>
      <c r="L35" s="197"/>
      <c r="M35" s="82"/>
      <c r="N35" s="134"/>
      <c r="O35" s="83"/>
      <c r="P35" s="82"/>
      <c r="Q35" s="134"/>
      <c r="R35" s="83"/>
    </row>
    <row r="36" spans="1:18" x14ac:dyDescent="0.25">
      <c r="A36" s="79"/>
      <c r="B36" s="133"/>
      <c r="C36" s="81"/>
      <c r="D36" s="84"/>
      <c r="E36" s="82"/>
      <c r="F36" s="83"/>
      <c r="G36" s="82"/>
      <c r="H36" s="197"/>
      <c r="I36" s="197"/>
      <c r="J36" s="196"/>
      <c r="K36" s="197"/>
      <c r="L36" s="197"/>
      <c r="M36" s="82"/>
      <c r="N36" s="134"/>
      <c r="O36" s="83"/>
      <c r="P36" s="82"/>
      <c r="Q36" s="134"/>
      <c r="R36" s="83"/>
    </row>
    <row r="37" spans="1:18" x14ac:dyDescent="0.25">
      <c r="A37" s="79"/>
      <c r="B37" s="133"/>
      <c r="C37" s="81"/>
      <c r="D37" s="84"/>
      <c r="E37" s="82"/>
      <c r="F37" s="83"/>
      <c r="G37" s="82"/>
      <c r="H37" s="197"/>
      <c r="I37" s="197"/>
      <c r="J37" s="196"/>
      <c r="K37" s="197"/>
      <c r="L37" s="197"/>
      <c r="M37" s="82"/>
      <c r="N37" s="134"/>
      <c r="O37" s="83"/>
      <c r="P37" s="82"/>
      <c r="Q37" s="134"/>
      <c r="R37" s="83"/>
    </row>
    <row r="38" spans="1:18" x14ac:dyDescent="0.25">
      <c r="A38" s="79"/>
      <c r="B38" s="133"/>
      <c r="C38" s="81"/>
      <c r="D38" s="84"/>
      <c r="E38" s="82"/>
      <c r="F38" s="83"/>
      <c r="G38" s="82"/>
      <c r="H38" s="197"/>
      <c r="I38" s="197"/>
      <c r="J38" s="196"/>
      <c r="K38" s="197"/>
      <c r="L38" s="197"/>
      <c r="M38" s="82"/>
      <c r="N38" s="134"/>
      <c r="O38" s="83"/>
      <c r="P38" s="82"/>
      <c r="Q38" s="134"/>
      <c r="R38" s="83"/>
    </row>
    <row r="39" spans="1:18" x14ac:dyDescent="0.25">
      <c r="A39" s="79"/>
      <c r="B39" s="133"/>
      <c r="C39" s="81"/>
      <c r="D39" s="84"/>
      <c r="E39" s="82"/>
      <c r="F39" s="83"/>
      <c r="G39" s="82"/>
      <c r="H39" s="197"/>
      <c r="I39" s="197"/>
      <c r="J39" s="196"/>
      <c r="K39" s="197"/>
      <c r="L39" s="197"/>
      <c r="M39" s="82"/>
      <c r="N39" s="134"/>
      <c r="O39" s="83"/>
      <c r="P39" s="82"/>
      <c r="Q39" s="134"/>
      <c r="R39" s="83"/>
    </row>
    <row r="40" spans="1:18" x14ac:dyDescent="0.25">
      <c r="A40" s="79"/>
      <c r="B40" s="133"/>
      <c r="C40" s="81"/>
      <c r="D40" s="84"/>
      <c r="E40" s="82"/>
      <c r="F40" s="83"/>
      <c r="G40" s="82"/>
      <c r="H40" s="197"/>
      <c r="I40" s="197"/>
      <c r="J40" s="82"/>
      <c r="K40" s="197"/>
      <c r="L40" s="197"/>
      <c r="M40" s="82"/>
      <c r="N40" s="134"/>
      <c r="O40" s="83"/>
      <c r="P40" s="82"/>
      <c r="Q40" s="134"/>
      <c r="R40" s="83"/>
    </row>
    <row r="41" spans="1:18" x14ac:dyDescent="0.25">
      <c r="A41" s="79"/>
      <c r="B41" s="133"/>
      <c r="C41" s="81"/>
      <c r="D41" s="84"/>
      <c r="E41" s="82"/>
      <c r="F41" s="83"/>
      <c r="G41" s="82"/>
      <c r="H41" s="197"/>
      <c r="I41" s="197"/>
      <c r="J41" s="82"/>
      <c r="K41" s="197"/>
      <c r="L41" s="197"/>
      <c r="M41" s="82"/>
      <c r="N41" s="134"/>
      <c r="O41" s="83"/>
      <c r="P41" s="82"/>
      <c r="Q41" s="134"/>
      <c r="R41" s="83"/>
    </row>
    <row r="42" spans="1:18" x14ac:dyDescent="0.25">
      <c r="A42" s="79"/>
      <c r="B42" s="133"/>
      <c r="C42" s="81"/>
      <c r="D42" s="84"/>
      <c r="E42" s="82"/>
      <c r="F42" s="83"/>
      <c r="G42" s="82"/>
      <c r="H42" s="197"/>
      <c r="I42" s="197"/>
      <c r="J42" s="82"/>
      <c r="K42" s="197"/>
      <c r="L42" s="197"/>
      <c r="M42" s="82"/>
      <c r="N42" s="134"/>
      <c r="O42" s="83"/>
      <c r="P42" s="82"/>
      <c r="Q42" s="134"/>
      <c r="R42" s="83"/>
    </row>
    <row r="43" spans="1:18" x14ac:dyDescent="0.25">
      <c r="A43" s="79"/>
      <c r="B43" s="133"/>
      <c r="C43" s="81"/>
      <c r="D43" s="84"/>
      <c r="E43" s="82"/>
      <c r="F43" s="83"/>
      <c r="G43" s="82"/>
      <c r="H43" s="197"/>
      <c r="I43" s="197"/>
      <c r="J43" s="82"/>
      <c r="K43" s="197"/>
      <c r="L43" s="197"/>
      <c r="M43" s="82"/>
      <c r="N43" s="134"/>
      <c r="O43" s="83"/>
      <c r="P43" s="82"/>
      <c r="Q43" s="134"/>
      <c r="R43" s="83"/>
    </row>
    <row r="44" spans="1:18" x14ac:dyDescent="0.25">
      <c r="A44" s="79"/>
      <c r="B44" s="133"/>
      <c r="C44" s="81"/>
      <c r="D44" s="84"/>
      <c r="E44" s="82"/>
      <c r="F44" s="83"/>
      <c r="G44" s="82"/>
      <c r="H44" s="134"/>
      <c r="I44" s="83"/>
      <c r="J44" s="82"/>
      <c r="K44" s="197"/>
      <c r="L44" s="197"/>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x14ac:dyDescent="0.25">
      <c r="A200" s="79"/>
      <c r="B200" s="133"/>
      <c r="C200" s="81"/>
      <c r="D200" s="84"/>
      <c r="E200" s="82"/>
      <c r="F200" s="83"/>
      <c r="G200" s="82"/>
      <c r="H200" s="134"/>
      <c r="I200" s="83"/>
      <c r="J200" s="82"/>
      <c r="K200" s="134"/>
      <c r="L200" s="83"/>
      <c r="M200" s="82"/>
      <c r="N200" s="134"/>
      <c r="O200" s="83"/>
      <c r="P200" s="82"/>
      <c r="Q200" s="134"/>
      <c r="R200" s="83"/>
    </row>
    <row r="201" spans="1:18" x14ac:dyDescent="0.25">
      <c r="A201" s="79"/>
      <c r="B201" s="133"/>
      <c r="C201" s="81"/>
      <c r="D201" s="84"/>
      <c r="E201" s="82"/>
      <c r="F201" s="83"/>
      <c r="G201" s="82"/>
      <c r="H201" s="134"/>
      <c r="I201" s="83"/>
      <c r="J201" s="82"/>
      <c r="K201" s="134"/>
      <c r="L201" s="83"/>
      <c r="M201" s="82"/>
      <c r="N201" s="134"/>
      <c r="O201" s="83"/>
      <c r="P201" s="82"/>
      <c r="Q201" s="134"/>
      <c r="R201" s="83"/>
    </row>
    <row r="202" spans="1:18" x14ac:dyDescent="0.25">
      <c r="A202" s="79"/>
      <c r="B202" s="133"/>
      <c r="C202" s="81"/>
      <c r="D202" s="84"/>
      <c r="E202" s="82"/>
      <c r="F202" s="83"/>
      <c r="G202" s="82"/>
      <c r="H202" s="134"/>
      <c r="I202" s="83"/>
      <c r="J202" s="82"/>
      <c r="K202" s="134"/>
      <c r="L202" s="83"/>
      <c r="M202" s="82"/>
      <c r="N202" s="134"/>
      <c r="O202" s="83"/>
      <c r="P202" s="82"/>
      <c r="Q202" s="134"/>
      <c r="R202" s="83"/>
    </row>
    <row r="203" spans="1:18" x14ac:dyDescent="0.25">
      <c r="A203" s="79"/>
      <c r="B203" s="133"/>
      <c r="C203" s="81"/>
      <c r="D203" s="84"/>
      <c r="E203" s="82"/>
      <c r="F203" s="83"/>
      <c r="G203" s="82"/>
      <c r="H203" s="134"/>
      <c r="I203" s="83"/>
      <c r="J203" s="82"/>
      <c r="K203" s="134"/>
      <c r="L203" s="83"/>
      <c r="M203" s="82"/>
      <c r="N203" s="134"/>
      <c r="O203" s="83"/>
      <c r="P203" s="82"/>
      <c r="Q203" s="134"/>
      <c r="R203" s="83"/>
    </row>
    <row r="204" spans="1:18" ht="15.75" thickBot="1" x14ac:dyDescent="0.3">
      <c r="A204" s="87"/>
      <c r="B204" s="135"/>
      <c r="C204" s="89"/>
      <c r="D204" s="92"/>
      <c r="E204" s="90"/>
      <c r="F204" s="91"/>
      <c r="G204" s="90"/>
      <c r="H204" s="136"/>
      <c r="I204" s="91"/>
      <c r="J204" s="90"/>
      <c r="K204" s="136"/>
      <c r="L204" s="91"/>
      <c r="M204" s="90"/>
      <c r="N204" s="136"/>
      <c r="O204" s="91"/>
      <c r="P204" s="90"/>
      <c r="Q204" s="136"/>
      <c r="R204" s="91"/>
    </row>
    <row r="205" spans="1:18" ht="39.950000000000003" customHeight="1" thickBot="1" x14ac:dyDescent="0.3">
      <c r="A205" s="95"/>
      <c r="B205" s="96"/>
      <c r="C205" s="96"/>
      <c r="D205" s="96"/>
      <c r="E205" s="97"/>
      <c r="F205" s="97"/>
      <c r="G205" s="97"/>
      <c r="H205" s="97"/>
      <c r="I205" s="97"/>
      <c r="J205" s="97"/>
      <c r="K205" s="97"/>
      <c r="L205" s="97"/>
      <c r="M205" s="97"/>
      <c r="N205" s="97"/>
      <c r="O205" s="97"/>
      <c r="P205" s="97"/>
      <c r="Q205" s="97"/>
      <c r="R205" s="98"/>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row r="1286" spans="1:18" x14ac:dyDescent="0.25">
      <c r="A1286" s="22"/>
      <c r="B1286" s="113"/>
      <c r="C1286" s="113"/>
      <c r="D1286" s="113"/>
      <c r="E1286" s="22"/>
      <c r="F1286" s="22"/>
      <c r="G1286" s="22"/>
      <c r="H1286" s="22"/>
      <c r="I1286" s="22"/>
      <c r="J1286" s="22"/>
      <c r="K1286" s="22"/>
      <c r="L1286" s="22"/>
      <c r="M1286" s="22"/>
      <c r="N1286" s="22"/>
      <c r="O1286" s="22"/>
      <c r="P1286" s="22"/>
      <c r="Q1286" s="22"/>
      <c r="R1286" s="22"/>
    </row>
    <row r="1287" spans="1:18" x14ac:dyDescent="0.25">
      <c r="A1287" s="22"/>
      <c r="B1287" s="113"/>
      <c r="C1287" s="113"/>
      <c r="D1287" s="113"/>
      <c r="E1287" s="22"/>
      <c r="F1287" s="22"/>
      <c r="G1287" s="22"/>
      <c r="H1287" s="22"/>
      <c r="I1287" s="22"/>
      <c r="J1287" s="22"/>
      <c r="K1287" s="22"/>
      <c r="L1287" s="22"/>
      <c r="M1287" s="22"/>
      <c r="N1287" s="22"/>
      <c r="O1287" s="22"/>
      <c r="P1287" s="22"/>
      <c r="Q1287" s="22"/>
      <c r="R1287" s="22"/>
    </row>
    <row r="1288" spans="1:18" x14ac:dyDescent="0.25">
      <c r="A1288" s="22"/>
      <c r="B1288" s="113"/>
      <c r="C1288" s="113"/>
      <c r="D1288" s="113"/>
      <c r="E1288" s="22"/>
      <c r="F1288" s="22"/>
      <c r="G1288" s="22"/>
      <c r="H1288" s="22"/>
      <c r="I1288" s="22"/>
      <c r="J1288" s="22"/>
      <c r="K1288" s="22"/>
      <c r="L1288" s="22"/>
      <c r="M1288" s="22"/>
      <c r="N1288" s="22"/>
      <c r="O1288" s="22"/>
      <c r="P1288" s="22"/>
      <c r="Q1288" s="22"/>
      <c r="R1288" s="22"/>
    </row>
    <row r="1289" spans="1:18" x14ac:dyDescent="0.25">
      <c r="A1289" s="22"/>
      <c r="B1289" s="113"/>
      <c r="C1289" s="113"/>
      <c r="D1289" s="113"/>
      <c r="E1289" s="22"/>
      <c r="F1289" s="22"/>
      <c r="G1289" s="22"/>
      <c r="H1289" s="22"/>
      <c r="I1289" s="22"/>
      <c r="J1289" s="22"/>
      <c r="K1289" s="22"/>
      <c r="L1289" s="22"/>
      <c r="M1289" s="22"/>
      <c r="N1289" s="22"/>
      <c r="O1289" s="22"/>
      <c r="P1289" s="22"/>
      <c r="Q1289" s="22"/>
      <c r="R1289"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5"/>
  <sheetViews>
    <sheetView topLeftCell="A4" zoomScale="110" zoomScaleNormal="110" workbookViewId="0">
      <selection activeCell="I22" sqref="I22"/>
    </sheetView>
  </sheetViews>
  <sheetFormatPr defaultColWidth="8.85546875" defaultRowHeight="15" x14ac:dyDescent="0.25"/>
  <cols>
    <col min="1" max="1" width="22.42578125" style="1" customWidth="1"/>
    <col min="2" max="2" width="30.42578125" customWidth="1"/>
    <col min="3" max="3" width="17.140625" style="3" customWidth="1"/>
    <col min="4" max="4" width="53.140625" bestFit="1" customWidth="1"/>
    <col min="5" max="5" width="19.140625" style="1" hidden="1" customWidth="1"/>
    <col min="6" max="7" width="20.42578125" style="7" customWidth="1"/>
    <col min="8" max="8" width="46.42578125" customWidth="1"/>
    <col min="9" max="14" width="18.42578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6" t="s">
        <v>1194</v>
      </c>
      <c r="J9" s="237"/>
      <c r="K9" s="237"/>
      <c r="L9" s="237"/>
      <c r="M9" s="237"/>
      <c r="N9" s="238"/>
    </row>
    <row r="10" spans="1:14" ht="18.75" thickBot="1" x14ac:dyDescent="0.3">
      <c r="A10" s="251" t="s">
        <v>1185</v>
      </c>
      <c r="B10" s="290" t="s">
        <v>1103</v>
      </c>
      <c r="C10" s="292" t="s">
        <v>1083</v>
      </c>
      <c r="D10" s="293"/>
      <c r="E10" s="294"/>
      <c r="F10" s="261" t="s">
        <v>1201</v>
      </c>
      <c r="G10" s="262"/>
      <c r="H10" s="289"/>
      <c r="I10" s="227" t="s">
        <v>1193</v>
      </c>
      <c r="J10" s="228"/>
      <c r="K10" s="229"/>
      <c r="L10" s="213" t="s">
        <v>1153</v>
      </c>
      <c r="M10" s="214"/>
      <c r="N10" s="215"/>
    </row>
    <row r="11" spans="1:14" ht="20.100000000000001" customHeight="1" thickBot="1" x14ac:dyDescent="0.3">
      <c r="A11" s="253"/>
      <c r="B11" s="291"/>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1369</v>
      </c>
      <c r="B19" s="133" t="s">
        <v>1462</v>
      </c>
      <c r="C19" s="137" t="s">
        <v>506</v>
      </c>
      <c r="D19" s="81" t="str">
        <f>IFERROR(IF(C19="No CAS","",INDEX('DEQ Pollutant List'!$C$7:$C$611,MATCH('5. Pollutant Emissions - MB'!C19,'DEQ Pollutant List'!$B$7:$B$611,0))),"")</f>
        <v>Isopropyl alcohol</v>
      </c>
      <c r="E19" s="115">
        <f>IFERROR(IF(OR($C19="",$C19="No CAS"),INDEX('DEQ Pollutant List'!$A$7:$A$611,MATCH($D19,'DEQ Pollutant List'!$C$7:$C$611,0)),INDEX('DEQ Pollutant List'!$A$7:$A$611,MATCH($C19,'DEQ Pollutant List'!$B$7:$B$611,0))),"")</f>
        <v>302</v>
      </c>
      <c r="F19" s="138">
        <v>0</v>
      </c>
      <c r="G19" s="139">
        <v>0.2</v>
      </c>
      <c r="H19" s="104" t="s">
        <v>1393</v>
      </c>
      <c r="I19" s="197">
        <f>(INDEX('4. Material Balance Activities'!$G:$G,MATCH($B19,'4. Material Balance Activities'!$C:$C,0))-INDEX('4. Material Balance Activities'!$M:$M,MATCH($B19,'4. Material Balance Activities'!$C:$C,0)))*$G19*(1-$F19)</f>
        <v>4130.7750000000005</v>
      </c>
      <c r="J19" s="197">
        <f>(INDEX('4. Material Balance Activities'!$H:$H,MATCH($B19,'4. Material Balance Activities'!$C:$C,0))-INDEX('4. Material Balance Activities'!$N:$N,MATCH($B19,'4. Material Balance Activities'!$C:$C,0)))*$G19*(1-$F19)</f>
        <v>16289.40706503318</v>
      </c>
      <c r="K19" s="83">
        <f>(INDEX('4. Material Balance Activities'!$I:$I,MATCH($B19,'4. Material Balance Activities'!$C:$C,0))-INDEX('4. Material Balance Activities'!$O:$O,MATCH($B19,'4. Material Balance Activities'!$C:$C,0)))*$G19*(1-$F19)</f>
        <v>0</v>
      </c>
      <c r="L19" s="102">
        <f>(INDEX('4. Material Balance Activities'!$J:$J,MATCH($B19,'4. Material Balance Activities'!$C:$C,0))-INDEX('4. Material Balance Activities'!$P:$P,MATCH($B19,'4. Material Balance Activities'!$C:$C,0)))*$G19*(1-$F19)</f>
        <v>38.673805947372216</v>
      </c>
      <c r="M19" s="197">
        <f>(INDEX('4. Material Balance Activities'!$K:$K,MATCH($B19,'4. Material Balance Activities'!$C:$C,0))-INDEX('4. Material Balance Activities'!$Q:$Q,MATCH($B19,'4. Material Balance Activities'!$C:$C,0)))*$G19*(1-$F19)</f>
        <v>58.010708921058324</v>
      </c>
      <c r="N19" s="83">
        <f>(INDEX('4. Material Balance Activities'!$L:$L,MATCH($B19,'4. Material Balance Activities'!$C:$C,0))-INDEX('4. Material Balance Activities'!$R:$R,MATCH($B19,'4. Material Balance Activities'!$C:$C,0)))*$G19*(1-$F19)</f>
        <v>0</v>
      </c>
    </row>
    <row r="20" spans="1:14" x14ac:dyDescent="0.25">
      <c r="A20" s="79" t="s">
        <v>1370</v>
      </c>
      <c r="B20" s="133" t="s">
        <v>1463</v>
      </c>
      <c r="C20" s="137" t="s">
        <v>506</v>
      </c>
      <c r="D20" s="81" t="str">
        <f>IFERROR(IF(C20="No CAS","",INDEX('DEQ Pollutant List'!$C$7:$C$611,MATCH('5. Pollutant Emissions - MB'!C20,'DEQ Pollutant List'!$B$7:$B$611,0))),"")</f>
        <v>Isopropyl alcohol</v>
      </c>
      <c r="E20" s="115">
        <f>IFERROR(IF(OR($C20="",$C20="No CAS"),INDEX('DEQ Pollutant List'!$A$7:$A$611,MATCH($D20,'DEQ Pollutant List'!$C$7:$C$611,0)),INDEX('DEQ Pollutant List'!$A$7:$A$611,MATCH($C20,'DEQ Pollutant List'!$B$7:$B$611,0))),"")</f>
        <v>302</v>
      </c>
      <c r="F20" s="138">
        <v>0</v>
      </c>
      <c r="G20" s="139">
        <v>0.2</v>
      </c>
      <c r="H20" s="104" t="s">
        <v>1393</v>
      </c>
      <c r="I20" s="197">
        <f>(INDEX('4. Material Balance Activities'!$G:$G,MATCH($B20,'4. Material Balance Activities'!$C:$C,0))-INDEX('4. Material Balance Activities'!$M:$M,MATCH($B20,'4. Material Balance Activities'!$C:$C,0)))*$G20*(1-$F20)</f>
        <v>458.97500000000002</v>
      </c>
      <c r="J20" s="197">
        <f>(INDEX('4. Material Balance Activities'!$H:$H,MATCH($B20,'4. Material Balance Activities'!$C:$C,0))-INDEX('4. Material Balance Activities'!$N:$N,MATCH($B20,'4. Material Balance Activities'!$C:$C,0)))*$G20*(1-$F20)</f>
        <v>1809.9341183370198</v>
      </c>
      <c r="K20" s="83">
        <f>(INDEX('4. Material Balance Activities'!$I:$I,MATCH($B20,'4. Material Balance Activities'!$C:$C,0))-INDEX('4. Material Balance Activities'!$O:$O,MATCH($B20,'4. Material Balance Activities'!$C:$C,0)))*$G20*(1-$F20)</f>
        <v>0</v>
      </c>
      <c r="L20" s="102">
        <f>(INDEX('4. Material Balance Activities'!$J:$J,MATCH($B20,'4. Material Balance Activities'!$C:$C,0))-INDEX('4. Material Balance Activities'!$P:$P,MATCH($B20,'4. Material Balance Activities'!$C:$C,0)))*$G20*(1-$F20)</f>
        <v>4.2970895497080246</v>
      </c>
      <c r="M20" s="197">
        <f>(INDEX('4. Material Balance Activities'!$K:$K,MATCH($B20,'4. Material Balance Activities'!$C:$C,0))-INDEX('4. Material Balance Activities'!$Q:$Q,MATCH($B20,'4. Material Balance Activities'!$C:$C,0)))*$G20*(1-$F20)</f>
        <v>6.445634324562036</v>
      </c>
      <c r="N20" s="83">
        <f>(INDEX('4. Material Balance Activities'!$L:$L,MATCH($B20,'4. Material Balance Activities'!$C:$C,0))-INDEX('4. Material Balance Activities'!$R:$R,MATCH($B20,'4. Material Balance Activities'!$C:$C,0)))*$G20*(1-$F20)</f>
        <v>0</v>
      </c>
    </row>
    <row r="21" spans="1:14" x14ac:dyDescent="0.25">
      <c r="A21" s="79" t="s">
        <v>1369</v>
      </c>
      <c r="B21" s="133" t="s">
        <v>1464</v>
      </c>
      <c r="C21" s="137" t="s">
        <v>506</v>
      </c>
      <c r="D21" s="81" t="str">
        <f>IFERROR(IF(C21="No CAS","",INDEX('DEQ Pollutant List'!$C$7:$C$611,MATCH('5. Pollutant Emissions - MB'!C21,'DEQ Pollutant List'!$B$7:$B$611,0))),"")</f>
        <v>Isopropyl alcohol</v>
      </c>
      <c r="E21" s="115">
        <f>IFERROR(IF(OR($C21="",$C21="No CAS"),INDEX('DEQ Pollutant List'!$A$7:$A$611,MATCH($D21,'DEQ Pollutant List'!$C$7:$C$611,0)),INDEX('DEQ Pollutant List'!$A$7:$A$611,MATCH($C21,'DEQ Pollutant List'!$B$7:$B$611,0))),"")</f>
        <v>302</v>
      </c>
      <c r="F21" s="138">
        <v>0</v>
      </c>
      <c r="G21" s="139">
        <v>1</v>
      </c>
      <c r="H21" s="104" t="s">
        <v>1393</v>
      </c>
      <c r="I21" s="197">
        <f>(INDEX('4. Material Balance Activities'!$G:$G,MATCH($B21,'4. Material Balance Activities'!$C:$C,0))-INDEX('4. Material Balance Activities'!$M:$M,MATCH($B21,'4. Material Balance Activities'!$C:$C,0)))*$G21*(1-$F21)</f>
        <v>3383.0479130068775</v>
      </c>
      <c r="J21" s="197">
        <f>(INDEX('4. Material Balance Activities'!$H:$H,MATCH($B21,'4. Material Balance Activities'!$C:$C,0))-INDEX('4. Material Balance Activities'!$N:$N,MATCH($B21,'4. Material Balance Activities'!$C:$C,0)))*$G21*(1-$F21)</f>
        <v>13551.331759283177</v>
      </c>
      <c r="K21" s="83">
        <f>(INDEX('4. Material Balance Activities'!$I:$I,MATCH($B21,'4. Material Balance Activities'!$C:$C,0))-INDEX('4. Material Balance Activities'!$O:$O,MATCH($B21,'4. Material Balance Activities'!$C:$C,0)))*$G21*(1-$F21)</f>
        <v>0</v>
      </c>
      <c r="L21" s="102">
        <f>(INDEX('4. Material Balance Activities'!$J:$J,MATCH($B21,'4. Material Balance Activities'!$C:$C,0))-INDEX('4. Material Balance Activities'!$P:$P,MATCH($B21,'4. Material Balance Activities'!$C:$C,0)))*$G21*(1-$F21)</f>
        <v>32.173152324983811</v>
      </c>
      <c r="M21" s="197">
        <f>(INDEX('4. Material Balance Activities'!$K:$K,MATCH($B21,'4. Material Balance Activities'!$C:$C,0))-INDEX('4. Material Balance Activities'!$Q:$Q,MATCH($B21,'4. Material Balance Activities'!$C:$C,0)))*$G21*(1-$F21)</f>
        <v>48.259728487475705</v>
      </c>
      <c r="N21" s="83">
        <f>(INDEX('4. Material Balance Activities'!$L:$L,MATCH($B21,'4. Material Balance Activities'!$C:$C,0))-INDEX('4. Material Balance Activities'!$R:$R,MATCH($B21,'4. Material Balance Activities'!$C:$C,0)))*$G21*(1-$F21)</f>
        <v>0</v>
      </c>
    </row>
    <row r="22" spans="1:14" x14ac:dyDescent="0.25">
      <c r="A22" s="79" t="s">
        <v>1370</v>
      </c>
      <c r="B22" s="133" t="s">
        <v>1465</v>
      </c>
      <c r="C22" s="137" t="s">
        <v>506</v>
      </c>
      <c r="D22" s="81" t="str">
        <f>IFERROR(IF(C22="No CAS","",INDEX('DEQ Pollutant List'!$C$7:$C$611,MATCH('5. Pollutant Emissions - MB'!C22,'DEQ Pollutant List'!$B$7:$B$611,0))),"")</f>
        <v>Isopropyl alcohol</v>
      </c>
      <c r="E22" s="115">
        <f>IFERROR(IF(OR($C22="",$C22="No CAS"),INDEX('DEQ Pollutant List'!$A$7:$A$611,MATCH($D22,'DEQ Pollutant List'!$C$7:$C$611,0)),INDEX('DEQ Pollutant List'!$A$7:$A$611,MATCH($C22,'DEQ Pollutant List'!$B$7:$B$611,0))),"")</f>
        <v>302</v>
      </c>
      <c r="F22" s="138">
        <v>0</v>
      </c>
      <c r="G22" s="139">
        <v>1</v>
      </c>
      <c r="H22" s="104" t="s">
        <v>1393</v>
      </c>
      <c r="I22" s="197">
        <f>(INDEX('4. Material Balance Activities'!$G:$G,MATCH($B22,'4. Material Balance Activities'!$C:$C,0))-INDEX('4. Material Balance Activities'!$M:$M,MATCH($B22,'4. Material Balance Activities'!$C:$C,0)))*$G22*(1-$F22)</f>
        <v>375.89421255631976</v>
      </c>
      <c r="J22" s="197">
        <f>(INDEX('4. Material Balance Activities'!$H:$H,MATCH($B22,'4. Material Balance Activities'!$C:$C,0))-INDEX('4. Material Balance Activities'!$N:$N,MATCH($B22,'4. Material Balance Activities'!$C:$C,0)))*$G22*(1-$F22)</f>
        <v>1505.703528809242</v>
      </c>
      <c r="K22" s="83">
        <f>(INDEX('4. Material Balance Activities'!$I:$I,MATCH($B22,'4. Material Balance Activities'!$C:$C,0))-INDEX('4. Material Balance Activities'!$O:$O,MATCH($B22,'4. Material Balance Activities'!$C:$C,0)))*$G22*(1-$F22)</f>
        <v>0</v>
      </c>
      <c r="L22" s="102">
        <f>(INDEX('4. Material Balance Activities'!$J:$J,MATCH($B22,'4. Material Balance Activities'!$C:$C,0))-INDEX('4. Material Balance Activities'!$P:$P,MATCH($B22,'4. Material Balance Activities'!$C:$C,0)))*$G22*(1-$F22)</f>
        <v>3.5747947027759785</v>
      </c>
      <c r="M22" s="197">
        <f>(INDEX('4. Material Balance Activities'!$K:$K,MATCH($B22,'4. Material Balance Activities'!$C:$C,0))-INDEX('4. Material Balance Activities'!$Q:$Q,MATCH($B22,'4. Material Balance Activities'!$C:$C,0)))*$G22*(1-$F22)</f>
        <v>5.3621920541639678</v>
      </c>
      <c r="N22" s="83">
        <f>(INDEX('4. Material Balance Activities'!$L:$L,MATCH($B22,'4. Material Balance Activities'!$C:$C,0))-INDEX('4. Material Balance Activities'!$R:$R,MATCH($B22,'4. Material Balance Activities'!$C:$C,0)))*$G22*(1-$F22)</f>
        <v>0</v>
      </c>
    </row>
    <row r="23" spans="1:14" x14ac:dyDescent="0.25">
      <c r="A23" s="79" t="s">
        <v>1451</v>
      </c>
      <c r="B23" s="133" t="s">
        <v>1499</v>
      </c>
      <c r="C23" s="137" t="s">
        <v>506</v>
      </c>
      <c r="D23" s="81" t="str">
        <f>IFERROR(IF(C23="No CAS","",INDEX('DEQ Pollutant List'!$C$7:$C$611,MATCH('5. Pollutant Emissions - MB'!C23,'DEQ Pollutant List'!$B$7:$B$611,0))),"")</f>
        <v>Isopropyl alcohol</v>
      </c>
      <c r="E23" s="115">
        <f>IFERROR(IF(OR($C23="",$C23="No CAS"),INDEX('DEQ Pollutant List'!$A$7:$A$611,MATCH($D23,'DEQ Pollutant List'!$C$7:$C$611,0)),INDEX('DEQ Pollutant List'!$A$7:$A$611,MATCH($C23,'DEQ Pollutant List'!$B$7:$B$611,0))),"")</f>
        <v>302</v>
      </c>
      <c r="F23" s="138">
        <v>0</v>
      </c>
      <c r="G23" s="139">
        <v>0.2</v>
      </c>
      <c r="H23" s="104" t="s">
        <v>1393</v>
      </c>
      <c r="I23" s="197">
        <f>(INDEX('4. Material Balance Activities'!$G:$G,MATCH($B23,'4. Material Balance Activities'!$C:$C,0))-INDEX('4. Material Balance Activities'!$M:$M,MATCH($B23,'4. Material Balance Activities'!$C:$C,0)))*$G23*(1-$F23)</f>
        <v>829.66130880000003</v>
      </c>
      <c r="J23" s="197">
        <f>(INDEX('4. Material Balance Activities'!$H:$H,MATCH($B23,'4. Material Balance Activities'!$C:$C,0))-INDEX('4. Material Balance Activities'!$N:$N,MATCH($B23,'4. Material Balance Activities'!$C:$C,0)))*$G23*(1-$F23)</f>
        <v>5436.4242000000004</v>
      </c>
      <c r="K23" s="83">
        <f>(INDEX('4. Material Balance Activities'!$I:$I,MATCH($B23,'4. Material Balance Activities'!$C:$C,0))-INDEX('4. Material Balance Activities'!$O:$O,MATCH($B23,'4. Material Balance Activities'!$C:$C,0)))*$G23*(1-$F23)</f>
        <v>0</v>
      </c>
      <c r="L23" s="102">
        <f>(INDEX('4. Material Balance Activities'!$J:$J,MATCH($B23,'4. Material Balance Activities'!$C:$C,0))-INDEX('4. Material Balance Activities'!$P:$P,MATCH($B23,'4. Material Balance Activities'!$C:$C,0)))*$G23*(1-$F23)</f>
        <v>3.2267474672352265</v>
      </c>
      <c r="M23" s="197">
        <f>(INDEX('4. Material Balance Activities'!$K:$K,MATCH($B23,'4. Material Balance Activities'!$C:$C,0))-INDEX('4. Material Balance Activities'!$Q:$Q,MATCH($B23,'4. Material Balance Activities'!$C:$C,0)))*$G23*(1-$F23)</f>
        <v>4.84012120085284</v>
      </c>
      <c r="N23" s="83">
        <f>(INDEX('4. Material Balance Activities'!$L:$L,MATCH($B23,'4. Material Balance Activities'!$C:$C,0))-INDEX('4. Material Balance Activities'!$R:$R,MATCH($B23,'4. Material Balance Activities'!$C:$C,0)))*$G23*(1-$F23)</f>
        <v>0</v>
      </c>
    </row>
    <row r="24" spans="1:14" x14ac:dyDescent="0.25">
      <c r="A24" s="79" t="s">
        <v>1451</v>
      </c>
      <c r="B24" s="133" t="s">
        <v>1466</v>
      </c>
      <c r="C24" s="137" t="s">
        <v>506</v>
      </c>
      <c r="D24" s="81" t="str">
        <f>IFERROR(IF(C24="No CAS","",INDEX('DEQ Pollutant List'!$C$7:$C$611,MATCH('5. Pollutant Emissions - MB'!C24,'DEQ Pollutant List'!$B$7:$B$611,0))),"")</f>
        <v>Isopropyl alcohol</v>
      </c>
      <c r="E24" s="115"/>
      <c r="F24" s="138">
        <v>0</v>
      </c>
      <c r="G24" s="139">
        <v>0.2</v>
      </c>
      <c r="H24" s="104" t="s">
        <v>1393</v>
      </c>
      <c r="I24" s="197">
        <f>(INDEX('4. Material Balance Activities'!$G:$G,MATCH($B24,'4. Material Balance Activities'!$C:$C,0))-INDEX('4. Material Balance Activities'!$M:$M,MATCH($B24,'4. Material Balance Activities'!$C:$C,0)))*$G24*(1-$F24)</f>
        <v>225.81157488736054</v>
      </c>
      <c r="J24" s="197">
        <f>(INDEX('4. Material Balance Activities'!$H:$H,MATCH($B24,'4. Material Balance Activities'!$C:$C,0))-INDEX('4. Material Balance Activities'!$N:$N,MATCH($B24,'4. Material Balance Activities'!$C:$C,0)))*$G24*(1-$F24)</f>
        <v>904.52386282198643</v>
      </c>
      <c r="K24" s="83">
        <f>(INDEX('4. Material Balance Activities'!$I:$I,MATCH($B24,'4. Material Balance Activities'!$C:$C,0))-INDEX('4. Material Balance Activities'!$O:$O,MATCH($B24,'4. Material Balance Activities'!$C:$C,0)))*$G24*(1-$F24)</f>
        <v>0</v>
      </c>
      <c r="L24" s="102">
        <f>(INDEX('4. Material Balance Activities'!$J:$J,MATCH($B24,'4. Material Balance Activities'!$C:$C,0))-INDEX('4. Material Balance Activities'!$P:$P,MATCH($B24,'4. Material Balance Activities'!$C:$C,0)))*$G24*(1-$F24)</f>
        <v>2.1474925518090848</v>
      </c>
      <c r="M24" s="197">
        <f>(INDEX('4. Material Balance Activities'!$K:$K,MATCH($B24,'4. Material Balance Activities'!$C:$C,0))-INDEX('4. Material Balance Activities'!$Q:$Q,MATCH($B24,'4. Material Balance Activities'!$C:$C,0)))*$G24*(1-$F24)</f>
        <v>3.221238827713627</v>
      </c>
      <c r="N24" s="83">
        <f>(INDEX('4. Material Balance Activities'!$L:$L,MATCH($B24,'4. Material Balance Activities'!$C:$C,0))-INDEX('4. Material Balance Activities'!$R:$R,MATCH($B24,'4. Material Balance Activities'!$C:$C,0)))*$G24*(1-$F24)</f>
        <v>0</v>
      </c>
    </row>
    <row r="25" spans="1:14" x14ac:dyDescent="0.25">
      <c r="A25" s="79" t="s">
        <v>1377</v>
      </c>
      <c r="B25" s="133" t="s">
        <v>417</v>
      </c>
      <c r="C25" s="137" t="s">
        <v>416</v>
      </c>
      <c r="D25" s="81" t="str">
        <f>IFERROR(IF(C25="No CAS","",INDEX('DEQ Pollutant List'!$C$7:$C$611,MATCH('5. Pollutant Emissions - MB'!C25,'DEQ Pollutant List'!$B$7:$B$611,0))),"")</f>
        <v>Ethylene glycol</v>
      </c>
      <c r="E25" s="115">
        <f>IFERROR(IF(OR($C25="",$C25="No CAS"),INDEX('DEQ Pollutant List'!$A$7:$A$611,MATCH($D25,'DEQ Pollutant List'!$C$7:$C$611,0)),INDEX('DEQ Pollutant List'!$A$7:$A$611,MATCH($C25,'DEQ Pollutant List'!$B$7:$B$611,0))),"")</f>
        <v>234</v>
      </c>
      <c r="F25" s="138">
        <v>0</v>
      </c>
      <c r="G25" s="139">
        <v>0.95</v>
      </c>
      <c r="H25" s="104" t="s">
        <v>1393</v>
      </c>
      <c r="I25" s="197">
        <f>(INDEX('4. Material Balance Activities'!$G:$G,MATCH($B25,'4. Material Balance Activities'!$C:$C,0))-INDEX('4. Material Balance Activities'!$M:$M,MATCH($B25,'4. Material Balance Activities'!$C:$C,0)))*$G25*(1-$F25)</f>
        <v>967.97827500000017</v>
      </c>
      <c r="J25" s="197">
        <f>(INDEX('4. Material Balance Activities'!$H:$H,MATCH($B25,'4. Material Balance Activities'!$C:$C,0))-INDEX('4. Material Balance Activities'!$N:$N,MATCH($B25,'4. Material Balance Activities'!$C:$C,0)))*$G25*(1-$F25)</f>
        <v>1935.9565500000003</v>
      </c>
      <c r="K25" s="83">
        <f>(INDEX('4. Material Balance Activities'!$I:$I,MATCH($B25,'4. Material Balance Activities'!$C:$C,0))-INDEX('4. Material Balance Activities'!$O:$O,MATCH($B25,'4. Material Balance Activities'!$C:$C,0)))*$G25*(1-$F25)</f>
        <v>0</v>
      </c>
      <c r="L25" s="102">
        <f>(INDEX('4. Material Balance Activities'!$J:$J,MATCH($B25,'4. Material Balance Activities'!$C:$C,0))-INDEX('4. Material Balance Activities'!$P:$P,MATCH($B25,'4. Material Balance Activities'!$C:$C,0)))*$G25*(1-$F25)</f>
        <v>3.5359936986301372</v>
      </c>
      <c r="M25" s="197">
        <f>(INDEX('4. Material Balance Activities'!$K:$K,MATCH($B25,'4. Material Balance Activities'!$C:$C,0))-INDEX('4. Material Balance Activities'!$Q:$Q,MATCH($B25,'4. Material Balance Activities'!$C:$C,0)))*$G25*(1-$F25)</f>
        <v>5.3039905479452063</v>
      </c>
      <c r="N25" s="83">
        <f>(INDEX('4. Material Balance Activities'!$L:$L,MATCH($B25,'4. Material Balance Activities'!$C:$C,0))-INDEX('4. Material Balance Activities'!$R:$R,MATCH($B25,'4. Material Balance Activities'!$C:$C,0)))*$G25*(1-$F25)</f>
        <v>0</v>
      </c>
    </row>
    <row r="26" spans="1:14" x14ac:dyDescent="0.25">
      <c r="A26" s="79" t="s">
        <v>1377</v>
      </c>
      <c r="B26" s="81" t="s">
        <v>417</v>
      </c>
      <c r="C26" s="137" t="s">
        <v>334</v>
      </c>
      <c r="D26" s="81" t="str">
        <f>IFERROR(IF(C26="No CAS","",INDEX('DEQ Pollutant List'!$C$7:$C$611,MATCH('5. Pollutant Emissions - MB'!C26,'DEQ Pollutant List'!$B$7:$B$611,0))),"")</f>
        <v>Diethylene glycol</v>
      </c>
      <c r="E26" s="115"/>
      <c r="F26" s="138">
        <v>0</v>
      </c>
      <c r="G26" s="139">
        <v>0.05</v>
      </c>
      <c r="H26" s="104" t="s">
        <v>1393</v>
      </c>
      <c r="I26" s="197">
        <f>(INDEX('4. Material Balance Activities'!$G:$G,MATCH($B26,'4. Material Balance Activities'!$C:$C,0))-INDEX('4. Material Balance Activities'!$M:$M,MATCH($B26,'4. Material Balance Activities'!$C:$C,0)))*$G26*(1-$F26)</f>
        <v>50.946225000000013</v>
      </c>
      <c r="J26" s="197">
        <f>(INDEX('4. Material Balance Activities'!$H:$H,MATCH($B26,'4. Material Balance Activities'!$C:$C,0))-INDEX('4. Material Balance Activities'!$N:$N,MATCH($B26,'4. Material Balance Activities'!$C:$C,0)))*$G26*(1-$F26)</f>
        <v>101.89245000000003</v>
      </c>
      <c r="K26" s="83">
        <f>(INDEX('4. Material Balance Activities'!$I:$I,MATCH($B26,'4. Material Balance Activities'!$C:$C,0))-INDEX('4. Material Balance Activities'!$O:$O,MATCH($B26,'4. Material Balance Activities'!$C:$C,0)))*$G26*(1-$F26)</f>
        <v>0</v>
      </c>
      <c r="L26" s="102">
        <f>(INDEX('4. Material Balance Activities'!$J:$J,MATCH($B26,'4. Material Balance Activities'!$C:$C,0))-INDEX('4. Material Balance Activities'!$P:$P,MATCH($B26,'4. Material Balance Activities'!$C:$C,0)))*$G26*(1-$F26)</f>
        <v>0.18610493150684937</v>
      </c>
      <c r="M26" s="197">
        <f>(INDEX('4. Material Balance Activities'!$K:$K,MATCH($B26,'4. Material Balance Activities'!$C:$C,0))-INDEX('4. Material Balance Activities'!$Q:$Q,MATCH($B26,'4. Material Balance Activities'!$C:$C,0)))*$G26*(1-$F26)</f>
        <v>0.27915739726027405</v>
      </c>
      <c r="N26" s="83">
        <f>(INDEX('4. Material Balance Activities'!$L:$L,MATCH($B26,'4. Material Balance Activities'!$C:$C,0))-INDEX('4. Material Balance Activities'!$R:$R,MATCH($B26,'4. Material Balance Activities'!$C:$C,0)))*$G26*(1-$F26)</f>
        <v>0</v>
      </c>
    </row>
    <row r="27" spans="1:14" x14ac:dyDescent="0.25">
      <c r="A27" s="79"/>
      <c r="B27" s="81"/>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97"/>
      <c r="J27" s="197"/>
      <c r="K27" s="83"/>
      <c r="L27" s="102"/>
      <c r="M27" s="197"/>
      <c r="N27" s="83"/>
    </row>
    <row r="28" spans="1:14" x14ac:dyDescent="0.25">
      <c r="A28" s="79"/>
      <c r="B28" s="81"/>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97"/>
      <c r="J28" s="197"/>
      <c r="K28" s="83"/>
      <c r="L28" s="102"/>
      <c r="M28" s="197"/>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x14ac:dyDescent="0.25">
      <c r="A500" s="79"/>
      <c r="B500" s="133"/>
      <c r="C500" s="137"/>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38"/>
      <c r="G500" s="139"/>
      <c r="H500" s="104"/>
      <c r="I500" s="102"/>
      <c r="J500" s="105"/>
      <c r="K500" s="83"/>
      <c r="L500" s="102"/>
      <c r="M500" s="105"/>
      <c r="N500" s="83"/>
    </row>
    <row r="501" spans="1:14" x14ac:dyDescent="0.25">
      <c r="A501" s="79"/>
      <c r="B501" s="133"/>
      <c r="C501" s="137"/>
      <c r="D501" s="81" t="str">
        <f>IFERROR(IF(C501="No CAS","",INDEX('DEQ Pollutant List'!$C$7:$C$611,MATCH('5. Pollutant Emissions - MB'!C501,'DEQ Pollutant List'!$B$7:$B$611,0))),"")</f>
        <v/>
      </c>
      <c r="E501" s="115" t="str">
        <f>IFERROR(IF(OR($C501="",$C501="No CAS"),INDEX('DEQ Pollutant List'!$A$7:$A$611,MATCH($D501,'DEQ Pollutant List'!$C$7:$C$611,0)),INDEX('DEQ Pollutant List'!$A$7:$A$611,MATCH($C501,'DEQ Pollutant List'!$B$7:$B$611,0))),"")</f>
        <v/>
      </c>
      <c r="F501" s="138"/>
      <c r="G501" s="139"/>
      <c r="H501" s="104"/>
      <c r="I501" s="102"/>
      <c r="J501" s="105"/>
      <c r="K501" s="83"/>
      <c r="L501" s="102"/>
      <c r="M501" s="105"/>
      <c r="N501" s="83"/>
    </row>
    <row r="502" spans="1:14" ht="15.75" thickBot="1" x14ac:dyDescent="0.3">
      <c r="A502" s="87"/>
      <c r="B502" s="135"/>
      <c r="C502" s="140"/>
      <c r="D502" s="81" t="str">
        <f>IFERROR(IF(C502="No CAS","",INDEX('DEQ Pollutant List'!$C$7:$C$611,MATCH('5. Pollutant Emissions - MB'!C502,'DEQ Pollutant List'!$B$7:$B$611,0))),"")</f>
        <v/>
      </c>
      <c r="E502" s="115" t="str">
        <f>IFERROR(IF(OR($C502="",$C502="No CAS"),INDEX('DEQ Pollutant List'!$A$7:$A$611,MATCH($D502,'DEQ Pollutant List'!$C$7:$C$611,0)),INDEX('DEQ Pollutant List'!$A$7:$A$611,MATCH($C502,'DEQ Pollutant List'!$B$7:$B$611,0))),"")</f>
        <v/>
      </c>
      <c r="F502" s="141"/>
      <c r="G502" s="142"/>
      <c r="H502" s="110"/>
      <c r="I502" s="108"/>
      <c r="J502" s="111"/>
      <c r="K502" s="91"/>
      <c r="L502" s="108"/>
      <c r="M502" s="111"/>
      <c r="N502" s="91"/>
    </row>
    <row r="503" spans="1:14" x14ac:dyDescent="0.25">
      <c r="A503" s="242" t="s">
        <v>1138</v>
      </c>
      <c r="B503" s="243"/>
      <c r="C503" s="243"/>
      <c r="D503" s="243"/>
      <c r="E503" s="243"/>
      <c r="F503" s="243"/>
      <c r="G503" s="243"/>
      <c r="H503" s="243"/>
      <c r="I503" s="243"/>
      <c r="J503" s="243"/>
      <c r="K503" s="243"/>
      <c r="L503" s="243"/>
      <c r="M503" s="243"/>
      <c r="N503" s="243"/>
    </row>
    <row r="504" spans="1:14" x14ac:dyDescent="0.25">
      <c r="A504" s="245"/>
      <c r="B504" s="246"/>
      <c r="C504" s="246"/>
      <c r="D504" s="246"/>
      <c r="E504" s="246"/>
      <c r="F504" s="246"/>
      <c r="G504" s="246"/>
      <c r="H504" s="246"/>
      <c r="I504" s="246"/>
      <c r="J504" s="246"/>
      <c r="K504" s="246"/>
      <c r="L504" s="246"/>
      <c r="M504" s="246"/>
      <c r="N504" s="246"/>
    </row>
    <row r="505" spans="1:14" ht="15.75" thickBot="1" x14ac:dyDescent="0.3">
      <c r="A505" s="248"/>
      <c r="B505" s="249"/>
      <c r="C505" s="249"/>
      <c r="D505" s="249"/>
      <c r="E505" s="249"/>
      <c r="F505" s="249"/>
      <c r="G505" s="249"/>
      <c r="H505" s="249"/>
      <c r="I505" s="249"/>
      <c r="J505" s="249"/>
      <c r="K505" s="249"/>
      <c r="L505" s="249"/>
      <c r="M505" s="249"/>
      <c r="N505" s="249"/>
    </row>
  </sheetData>
  <sheetProtection sheet="1" objects="1" insertRows="0"/>
  <mergeCells count="8">
    <mergeCell ref="I9:N9"/>
    <mergeCell ref="A503:N505"/>
    <mergeCell ref="F10:H10"/>
    <mergeCell ref="A10:A11"/>
    <mergeCell ref="B10:B11"/>
    <mergeCell ref="I10:K10"/>
    <mergeCell ref="L10:N10"/>
    <mergeCell ref="C10:E10"/>
  </mergeCells>
  <phoneticPr fontId="48" type="noConversion"/>
  <conditionalFormatting sqref="E12:E502">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6:D611"/>
  <sheetViews>
    <sheetView topLeftCell="B364" workbookViewId="0">
      <selection activeCell="B399" sqref="B399"/>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85546875"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Wolf</Faci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62397ABA-147A-4896-AE6C-35D0798BBA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MEYER Marissa</cp:lastModifiedBy>
  <cp:lastPrinted>2018-12-14T23:57:06Z</cp:lastPrinted>
  <dcterms:created xsi:type="dcterms:W3CDTF">2018-11-29T22:27:46Z</dcterms:created>
  <dcterms:modified xsi:type="dcterms:W3CDTF">2023-05-04T15:47:28Z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